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V:\Documents\4_Westward\Chum\South Peninsula Harvests 2022-2026\South Peninsula 2022-2024 Harvest MSA\"/>
    </mc:Choice>
  </mc:AlternateContent>
  <xr:revisionPtr revIDLastSave="0" documentId="13_ncr:1_{64095CEC-FCCF-4743-A272-06DFD144E845}" xr6:coauthVersionLast="47" xr6:coauthVersionMax="47" xr10:uidLastSave="{00000000-0000-0000-0000-000000000000}"/>
  <bookViews>
    <workbookView xWindow="-108" yWindow="-108" windowWidth="23256" windowHeight="13896" tabRatio="907" xr2:uid="{6AE5431F-FB75-486D-AE38-F173AEE9EB5B}"/>
  </bookViews>
  <sheets>
    <sheet name="Read me" sheetId="408" r:id="rId1"/>
    <sheet name="Table_1_WASSIP" sheetId="58" r:id="rId2"/>
    <sheet name="Table_2_HistHarvests" sheetId="53" r:id="rId3"/>
    <sheet name="Table_3_BaselineComparison" sheetId="256" r:id="rId4"/>
    <sheet name="Table_4_Op_Plan" sheetId="59" r:id="rId5"/>
    <sheet name="Table_5_HierDesign_2022" sheetId="207" r:id="rId6"/>
    <sheet name="Table_6_HierDesign_2023" sheetId="206" r:id="rId7"/>
    <sheet name="Table_7_HierDesign_2024" sheetId="56" r:id="rId8"/>
    <sheet name="Table_8_EggersSummary" sheetId="205" r:id="rId9"/>
    <sheet name="Table_9_Design_2022" sheetId="393" r:id="rId10"/>
    <sheet name="Table_10_Design_2023" sheetId="197" r:id="rId11"/>
    <sheet name="Table_11_Design_2024" sheetId="196" r:id="rId12"/>
    <sheet name="Table 12 ASL 2022" sheetId="263" r:id="rId13"/>
    <sheet name="Table 13 ASL 2023" sheetId="261" r:id="rId14"/>
    <sheet name="Table 14 ASL 2024" sheetId="262" r:id="rId15"/>
    <sheet name="Table_15_QC" sheetId="54" r:id="rId16"/>
    <sheet name="Table_16_June_2022" sheetId="39" r:id="rId17"/>
    <sheet name="Table_17_June_2023" sheetId="214" r:id="rId18"/>
    <sheet name="Table_18_June_2024" sheetId="217" r:id="rId19"/>
    <sheet name="Table_19_PostJune_2022" sheetId="51" r:id="rId20"/>
    <sheet name="Table_20_PostJune_2023" sheetId="215" r:id="rId21"/>
    <sheet name="Table_21_PostJune_2024" sheetId="218" r:id="rId22"/>
    <sheet name="Table_22_SouthPen_2022" sheetId="52" r:id="rId23"/>
    <sheet name="Table_23_SouthPen_2023" sheetId="216" r:id="rId24"/>
    <sheet name="Table_24_SouthPen_2024" sheetId="219" r:id="rId25"/>
    <sheet name="Table_25_AsiaCWAK" sheetId="57" r:id="rId26"/>
    <sheet name="Table_26_IA_Ages" sheetId="253" r:id="rId27"/>
    <sheet name="Table_27_IA_Lengths" sheetId="254" r:id="rId28"/>
    <sheet name="Table_28_IA_DOY" sheetId="255" r:id="rId29"/>
    <sheet name="Table_29_WASSIP_Comparison" sheetId="61" r:id="rId30"/>
    <sheet name="ApA1 Baseline collections" sheetId="259" r:id="rId31"/>
    <sheet name="ApA2 Baseline pops map" sheetId="258" r:id="rId32"/>
    <sheet name="ApB1_Eggers_Shum_2022" sheetId="202" r:id="rId33"/>
    <sheet name="ApB2_Eggers_Un_2022" sheetId="201" r:id="rId34"/>
    <sheet name="ApB3_Eggers_Shum_2023" sheetId="200" r:id="rId35"/>
    <sheet name="ApB4_Eggers_Un_2023" sheetId="199" r:id="rId36"/>
    <sheet name="ApB5_Eggers_Shum_2024" sheetId="3" r:id="rId37"/>
    <sheet name="ApB6_Eggers_Un_2024" sheetId="2" r:id="rId38"/>
    <sheet name="C1" sheetId="264" r:id="rId39"/>
    <sheet name="C2" sheetId="265" r:id="rId40"/>
    <sheet name="C3" sheetId="266" r:id="rId41"/>
    <sheet name="C4" sheetId="267" r:id="rId42"/>
    <sheet name="C5" sheetId="268" r:id="rId43"/>
    <sheet name="C6" sheetId="269" r:id="rId44"/>
    <sheet name="C7" sheetId="270" r:id="rId45"/>
    <sheet name="C8" sheetId="271" r:id="rId46"/>
    <sheet name="C9" sheetId="272" r:id="rId47"/>
    <sheet name="C10" sheetId="273" r:id="rId48"/>
    <sheet name="C11" sheetId="274" r:id="rId49"/>
    <sheet name="C12" sheetId="275" r:id="rId50"/>
    <sheet name="C13" sheetId="276" r:id="rId51"/>
    <sheet name="C14" sheetId="277" r:id="rId52"/>
    <sheet name="C15" sheetId="278" r:id="rId53"/>
    <sheet name="C16" sheetId="279" r:id="rId54"/>
    <sheet name="C17" sheetId="280" r:id="rId55"/>
    <sheet name="C18" sheetId="281" r:id="rId56"/>
    <sheet name="C19" sheetId="282" r:id="rId57"/>
    <sheet name="C20" sheetId="283" r:id="rId58"/>
    <sheet name="C21" sheetId="284" r:id="rId59"/>
    <sheet name="C22" sheetId="285" r:id="rId60"/>
    <sheet name="C23" sheetId="286" r:id="rId61"/>
    <sheet name="C24" sheetId="287" r:id="rId62"/>
    <sheet name="C25" sheetId="288" r:id="rId63"/>
    <sheet name="C26" sheetId="289" r:id="rId64"/>
    <sheet name="C27" sheetId="290" r:id="rId65"/>
    <sheet name="C28" sheetId="291" r:id="rId66"/>
    <sheet name="C29" sheetId="292" r:id="rId67"/>
    <sheet name="C30" sheetId="293" r:id="rId68"/>
    <sheet name="C31" sheetId="294" r:id="rId69"/>
    <sheet name="C32" sheetId="295" r:id="rId70"/>
    <sheet name="C33" sheetId="296" r:id="rId71"/>
    <sheet name="C34" sheetId="297" r:id="rId72"/>
    <sheet name="C35" sheetId="298" r:id="rId73"/>
    <sheet name="C36" sheetId="299" r:id="rId74"/>
    <sheet name="C37" sheetId="300" r:id="rId75"/>
    <sheet name="C38" sheetId="301" r:id="rId76"/>
    <sheet name="C39" sheetId="302" r:id="rId77"/>
    <sheet name="C40" sheetId="303" r:id="rId78"/>
    <sheet name="C41" sheetId="304" r:id="rId79"/>
    <sheet name="C42" sheetId="305" r:id="rId80"/>
    <sheet name="C43" sheetId="306" r:id="rId81"/>
    <sheet name="C44" sheetId="307" r:id="rId82"/>
    <sheet name="C45" sheetId="308" r:id="rId83"/>
    <sheet name="C46" sheetId="309" r:id="rId84"/>
    <sheet name="C47" sheetId="310" r:id="rId85"/>
    <sheet name="C48" sheetId="311" r:id="rId86"/>
    <sheet name="C49" sheetId="312" r:id="rId87"/>
    <sheet name="C50" sheetId="313" r:id="rId88"/>
    <sheet name="C51" sheetId="314" r:id="rId89"/>
    <sheet name="C52" sheetId="315" r:id="rId90"/>
    <sheet name="C53" sheetId="316" r:id="rId91"/>
    <sheet name="C54" sheetId="317" r:id="rId92"/>
    <sheet name="C55" sheetId="318" r:id="rId93"/>
    <sheet name="C56" sheetId="319" r:id="rId94"/>
    <sheet name="C57" sheetId="320" r:id="rId95"/>
    <sheet name="C58" sheetId="321" r:id="rId96"/>
    <sheet name="C59" sheetId="322" r:id="rId97"/>
    <sheet name="C60" sheetId="323" r:id="rId98"/>
    <sheet name="C61" sheetId="324" r:id="rId99"/>
    <sheet name="C62" sheetId="325" r:id="rId100"/>
    <sheet name="C63" sheetId="326" r:id="rId101"/>
    <sheet name="C64" sheetId="327" r:id="rId102"/>
    <sheet name="C65" sheetId="328" r:id="rId103"/>
    <sheet name="C66" sheetId="329" r:id="rId104"/>
    <sheet name="C67" sheetId="330" r:id="rId105"/>
    <sheet name="C68" sheetId="331" r:id="rId106"/>
    <sheet name="C69" sheetId="332" r:id="rId107"/>
    <sheet name="C70" sheetId="333" r:id="rId108"/>
    <sheet name="C71" sheetId="334" r:id="rId109"/>
    <sheet name="C72" sheetId="335" r:id="rId110"/>
    <sheet name="C73" sheetId="336" r:id="rId111"/>
    <sheet name="C74" sheetId="337" r:id="rId112"/>
    <sheet name="C75" sheetId="338" r:id="rId113"/>
    <sheet name="C76" sheetId="339" r:id="rId114"/>
    <sheet name="C77" sheetId="340" r:id="rId115"/>
    <sheet name="C78" sheetId="341" r:id="rId116"/>
    <sheet name="C79" sheetId="342" r:id="rId117"/>
    <sheet name="C80" sheetId="343" r:id="rId118"/>
    <sheet name="C81" sheetId="344" r:id="rId119"/>
    <sheet name="C82" sheetId="345" r:id="rId120"/>
    <sheet name="C83" sheetId="346" r:id="rId121"/>
    <sheet name="C84" sheetId="347" r:id="rId122"/>
    <sheet name="ApD1_2022_Shu_Jun_Seine1" sheetId="110" r:id="rId123"/>
    <sheet name="ApD2_2022_Shu_Jun_Seine2" sheetId="111" r:id="rId124"/>
    <sheet name="ApD3_2022_Shu_Jun_Seine3" sheetId="112" r:id="rId125"/>
    <sheet name="ApD4_2022_Shu_Jun_Seine4" sheetId="113" r:id="rId126"/>
    <sheet name="ApD5_2022_Shu_Jun_Gillnet" sheetId="114" r:id="rId127"/>
    <sheet name="ApD6_2022_Un_Jun_Seine1" sheetId="115" r:id="rId128"/>
    <sheet name="ApD7_2022_Un_Jun_Seine2" sheetId="116" r:id="rId129"/>
    <sheet name="ApD8_2022_Un_Jun_Seine3" sheetId="117" r:id="rId130"/>
    <sheet name="ApD9_2022_Un_Jun_Seine4" sheetId="118" r:id="rId131"/>
    <sheet name="ApD10_2022_Un_Jun_Gillnet1" sheetId="119" r:id="rId132"/>
    <sheet name="ApD11_2022_Un_Jun_Gillnet2" sheetId="120" r:id="rId133"/>
    <sheet name="ApD12_2022_Un_Jun_Gillnet3" sheetId="121" r:id="rId134"/>
    <sheet name="ApD13_2022_Un_Jun_Gillnet4" sheetId="122" r:id="rId135"/>
    <sheet name="ApD14_2022_Shu_Jul_Seine1" sheetId="123" r:id="rId136"/>
    <sheet name="ApD15_2022_Shu_Jul_Seine2" sheetId="124" r:id="rId137"/>
    <sheet name="ApD16_2022_Shu_Jul_Seine3" sheetId="125" r:id="rId138"/>
    <sheet name="ApD17_2022_Shu_Jul_Gillnet1" sheetId="126" r:id="rId139"/>
    <sheet name="ApD18_2022_Shu_Jul_Gillnet2" sheetId="127" r:id="rId140"/>
    <sheet name="ApD19_2022_Shu_Jul_Gillnet3" sheetId="128" r:id="rId141"/>
    <sheet name="ApD20_2022_Un_Jul_Seine1" sheetId="129" r:id="rId142"/>
    <sheet name="ApD21_2022_Un_Jul_Seine2" sheetId="130" r:id="rId143"/>
    <sheet name="ApD22_2022_Un_Jul_Gillnet1" sheetId="131" r:id="rId144"/>
    <sheet name="ApD23_2022_Un_Jul_Gillnet2" sheetId="132" r:id="rId145"/>
    <sheet name="ApD24_2022_Shu_Aug_Seine1" sheetId="133" r:id="rId146"/>
    <sheet name="ApD25_2022_Shu_Aug_Seine2" sheetId="134" r:id="rId147"/>
    <sheet name="ApD26_2022_Un_Aug_Seine1" sheetId="135" r:id="rId148"/>
    <sheet name="ApD27_2022_Un_Aug_Seine2" sheetId="136" r:id="rId149"/>
    <sheet name="ApD28_2022_SPen_Aug_Gillnet" sheetId="137" r:id="rId150"/>
    <sheet name="ApD29_2023_Shu_Jun_Seine1" sheetId="138" r:id="rId151"/>
    <sheet name="ApD30_2023_Shu_Jun_Seine2" sheetId="139" r:id="rId152"/>
    <sheet name="ApD31_2023_Shu_Jun_Seine3" sheetId="140" r:id="rId153"/>
    <sheet name="ApD32_2023_Shu_Jun_Seine4" sheetId="141" r:id="rId154"/>
    <sheet name="ApD33_2023_Shu_Jun_Gillnet" sheetId="142" r:id="rId155"/>
    <sheet name="ApD34_2023_Un_Jun_Seine1" sheetId="143" r:id="rId156"/>
    <sheet name="ApD35_2023_Un_Jun_Seine2" sheetId="144" r:id="rId157"/>
    <sheet name="ApD36_2023_Un_Jun_Seine3" sheetId="145" r:id="rId158"/>
    <sheet name="ApD37_2023_Un_Jun_Seine4" sheetId="146" r:id="rId159"/>
    <sheet name="ApD38_2023_Un_Jun_Gillnet1" sheetId="147" r:id="rId160"/>
    <sheet name="ApD39_2023_Un_Jun_Gillnet2" sheetId="148" r:id="rId161"/>
    <sheet name="ApD40_2023_Un_Jun_Gillnet3" sheetId="149" r:id="rId162"/>
    <sheet name="ApD41_2023_Un_Jun_Gillnet4" sheetId="150" r:id="rId163"/>
    <sheet name="ApD42_2023_Shu_Jul_Seine1" sheetId="151" r:id="rId164"/>
    <sheet name="ApD43_2023_Shu_Jul_Seine2" sheetId="152" r:id="rId165"/>
    <sheet name="ApD44_2023_Shu_Jul_Seine3" sheetId="153" r:id="rId166"/>
    <sheet name="ApD45_2023_Shu_Jul_Gillnet1" sheetId="154" r:id="rId167"/>
    <sheet name="ApD46_2023_Shu_Jul_Gillnet2" sheetId="155" r:id="rId168"/>
    <sheet name="ApD47_2023_Shu_Jul_Gillnet3" sheetId="156" r:id="rId169"/>
    <sheet name="ApD48_2023_Un_Jul_Seine1" sheetId="157" r:id="rId170"/>
    <sheet name="ApD49_2023_Un_Jul_Seine2" sheetId="158" r:id="rId171"/>
    <sheet name="ApD50_2023_Un_Jul_Seine3" sheetId="159" r:id="rId172"/>
    <sheet name="ApD51_2023_Un_Jul_Gillnet1" sheetId="161" r:id="rId173"/>
    <sheet name="ApD52_2023_Un_Jul_Gillnet2" sheetId="162" r:id="rId174"/>
    <sheet name="ApD53_2023_Un_Jul_Gillnet3" sheetId="167" r:id="rId175"/>
    <sheet name="ApD54_2023_Shu_Aug_Seine1" sheetId="163" r:id="rId176"/>
    <sheet name="ApD55_2023_Shu_Aug_Seine2" sheetId="168" r:id="rId177"/>
    <sheet name="ApD56_2023_Shu_Aug_Gillnet" sheetId="169" r:id="rId178"/>
    <sheet name="ApD57_2023_Un_Aug_Seine1" sheetId="165" r:id="rId179"/>
    <sheet name="ApD58_2023_Un_Aug_Seine2" sheetId="166" r:id="rId180"/>
    <sheet name="ApD59_2023_Un_Aug_Gillnet" sheetId="170" r:id="rId181"/>
    <sheet name="ApD60_2024_Shu_Jun_Seine1" sheetId="171" r:id="rId182"/>
    <sheet name="ApD61_2024_Shu_Jun_Seine2" sheetId="172" r:id="rId183"/>
    <sheet name="ApD62_2024_Shu_Jun_Seine3" sheetId="173" r:id="rId184"/>
    <sheet name="ApD63_2024_Shu_Jun_Seine4" sheetId="174" r:id="rId185"/>
    <sheet name="ApD64_2024_Shu_Jun_Gillnet" sheetId="175" r:id="rId186"/>
    <sheet name="ApD65_2024_Un_Jun_Seine1" sheetId="176" r:id="rId187"/>
    <sheet name="ApD66_2024_Un_Jun_Seine2" sheetId="177" r:id="rId188"/>
    <sheet name="ApD67_2024_Un_Jun_Seine3" sheetId="178" r:id="rId189"/>
    <sheet name="ApD68_2024_Un_Jun_Seine4" sheetId="179" r:id="rId190"/>
    <sheet name="ApD69_2024_Un_Jun_Gillnet1" sheetId="180" r:id="rId191"/>
    <sheet name="ApD70_2024_Un_Jun_Gillnet2" sheetId="181" r:id="rId192"/>
    <sheet name="ApD71_2024_Un_Jun_Gillnet3" sheetId="182" r:id="rId193"/>
    <sheet name="ApD72_2024_Un_Jun_Gillnet4" sheetId="183" r:id="rId194"/>
    <sheet name="ApD73_2024_Shu_Jul_Seine1" sheetId="184" r:id="rId195"/>
    <sheet name="ApD74_2024_Shu_Jul_Seine2" sheetId="185" r:id="rId196"/>
    <sheet name="ApD75_2024_Shu_Jul_Seine3" sheetId="186" r:id="rId197"/>
    <sheet name="ApD76_2024_Shu_Jul_Gillnet1" sheetId="187" r:id="rId198"/>
    <sheet name="ApD77_2024_Shu_Jul_Gillnet2" sheetId="188" r:id="rId199"/>
    <sheet name="ApD78_2024_Shu_Jul_Gillnet3" sheetId="189" r:id="rId200"/>
    <sheet name="ApD79_2024_Un_Jul_Seine1" sheetId="190" r:id="rId201"/>
    <sheet name="ApD80_2024_Un_Jul_Seine2" sheetId="191" r:id="rId202"/>
    <sheet name="ApD81_2024_Un_Jul_Seine3" sheetId="192" r:id="rId203"/>
    <sheet name="ApD82_2024_Un_Jul_Gillnet1" sheetId="193" r:id="rId204"/>
    <sheet name="ApD83_2024_Un_Jul_Gillnet2" sheetId="194" r:id="rId205"/>
    <sheet name="ApD84_2024_Un_Jul_Gillnet3" sheetId="195" r:id="rId206"/>
    <sheet name="ApE1_2022_Shu_Jun_Seine" sheetId="33" r:id="rId207"/>
    <sheet name="ApE2_2022_Shu_Jun" sheetId="35" r:id="rId208"/>
    <sheet name="ApE3_2022_Un_Jun_Seine" sheetId="36" r:id="rId209"/>
    <sheet name="ApE4_2022_Un_Jun_Gillnet" sheetId="37" r:id="rId210"/>
    <sheet name="ApE5_2022_Un_Jun" sheetId="38" r:id="rId211"/>
    <sheet name="ApE6_2022_Shu_Jul_Seine" sheetId="208" r:id="rId212"/>
    <sheet name="ApE7_2022_Shu_Jul_Gillnet" sheetId="213" r:id="rId213"/>
    <sheet name="ApE8_2022_Shu_Jul" sheetId="209" r:id="rId214"/>
    <sheet name="ApE9_2022_Un_Jul_Seine" sheetId="210" r:id="rId215"/>
    <sheet name="ApE10_2022_Un_Jul_Gillnet" sheetId="211" r:id="rId216"/>
    <sheet name="ApE11_2022_Un_Jul" sheetId="212" r:id="rId217"/>
    <sheet name="ApE12_2022_Jul" sheetId="222" r:id="rId218"/>
    <sheet name="ApE13_2022_Shu_Aug_Seine" sheetId="220" r:id="rId219"/>
    <sheet name="ApE14_2022_Un_Aug_Seine" sheetId="221" r:id="rId220"/>
    <sheet name="ApE15_2022_Aug" sheetId="223" r:id="rId221"/>
    <sheet name="ApE16_2023_Shu_Jun_Seine" sheetId="224" r:id="rId222"/>
    <sheet name="ApE17_2023_Shu_Jun" sheetId="225" r:id="rId223"/>
    <sheet name="ApE18_2023_Un_Jun_Seine" sheetId="226" r:id="rId224"/>
    <sheet name="ApE19_2023_Un_Jun_Gillnet" sheetId="227" r:id="rId225"/>
    <sheet name="ApE20_2023_Un_Jun" sheetId="228" r:id="rId226"/>
    <sheet name="ApE21_2023_Shu_Jul_Seine" sheetId="229" r:id="rId227"/>
    <sheet name="ApE22_2023_Shu_Jul_Gillnet" sheetId="230" r:id="rId228"/>
    <sheet name="ApE23_2023_Shu_Jul" sheetId="231" r:id="rId229"/>
    <sheet name="ApE24_2023_Un_Jul_Seine" sheetId="232" r:id="rId230"/>
    <sheet name="ApE25_2023_Un_Jul_Gillnet" sheetId="233" r:id="rId231"/>
    <sheet name="ApE26_2023_Un_Jul" sheetId="234" r:id="rId232"/>
    <sheet name="ApE27_2023_Jul" sheetId="235" r:id="rId233"/>
    <sheet name="ApE28_2023_Shu_Aug_Seine" sheetId="236" r:id="rId234"/>
    <sheet name="ApE29_2023_Shu_Aug" sheetId="239" r:id="rId235"/>
    <sheet name="ApE30_2023_Un_Aug_Seine" sheetId="237" r:id="rId236"/>
    <sheet name="ApE31_2023_Un_Aug" sheetId="240" r:id="rId237"/>
    <sheet name="ApE32_2023_Aug" sheetId="238" r:id="rId238"/>
    <sheet name="ApE33_2024_Shu_Jun_Seine" sheetId="241" r:id="rId239"/>
    <sheet name="ApE34_2024_Shu_Jun" sheetId="242" r:id="rId240"/>
    <sheet name="ApE35_2024_Un_Jun_Seine" sheetId="243" r:id="rId241"/>
    <sheet name="ApE36_2024_Un_Jun_Gillnet" sheetId="244" r:id="rId242"/>
    <sheet name="ApE37_2024_Un_Jun" sheetId="245" r:id="rId243"/>
    <sheet name="ApE38_2024_Shu_Jul_Seine" sheetId="246" r:id="rId244"/>
    <sheet name="ApE39_2024_Shu_Jul_Gillnet" sheetId="247" r:id="rId245"/>
    <sheet name="ApE40_2024_Shu_Jul" sheetId="248" r:id="rId246"/>
    <sheet name="ApE41_2024_Un_Jul_Seine" sheetId="249" r:id="rId247"/>
    <sheet name="ApE42_2024_Un_Jul_Gillnet" sheetId="250" r:id="rId248"/>
    <sheet name="ApE43_2024_Un_Jul" sheetId="251" r:id="rId249"/>
    <sheet name="ApE44_2024_Jul" sheetId="252" r:id="rId250"/>
    <sheet name="F1" sheetId="348" r:id="rId251"/>
    <sheet name="F2" sheetId="349" r:id="rId252"/>
    <sheet name="F3" sheetId="350" r:id="rId253"/>
    <sheet name="F4" sheetId="351" r:id="rId254"/>
    <sheet name="F5" sheetId="352" r:id="rId255"/>
    <sheet name="F6" sheetId="353" r:id="rId256"/>
    <sheet name="F7" sheetId="354" r:id="rId257"/>
    <sheet name="F8" sheetId="355" r:id="rId258"/>
    <sheet name="F9" sheetId="356" r:id="rId259"/>
    <sheet name="F10" sheetId="357" r:id="rId260"/>
    <sheet name="F11" sheetId="358" r:id="rId261"/>
    <sheet name="F12" sheetId="359" r:id="rId262"/>
    <sheet name="F13" sheetId="360" r:id="rId263"/>
    <sheet name="F14" sheetId="361" r:id="rId264"/>
    <sheet name="F15" sheetId="362" r:id="rId265"/>
    <sheet name="F16" sheetId="363" r:id="rId266"/>
    <sheet name="F17" sheetId="364" r:id="rId267"/>
    <sheet name="F18" sheetId="365" r:id="rId268"/>
    <sheet name="F19" sheetId="366" r:id="rId269"/>
    <sheet name="F20" sheetId="367" r:id="rId270"/>
    <sheet name="F21" sheetId="368" r:id="rId271"/>
    <sheet name="F22" sheetId="369" r:id="rId272"/>
    <sheet name="F23" sheetId="370" r:id="rId273"/>
    <sheet name="F24" sheetId="371" r:id="rId274"/>
    <sheet name="F25" sheetId="372" r:id="rId275"/>
    <sheet name="F26" sheetId="373" r:id="rId276"/>
    <sheet name="F27" sheetId="374" r:id="rId277"/>
    <sheet name="F28" sheetId="375" r:id="rId278"/>
    <sheet name="F29" sheetId="376" r:id="rId279"/>
    <sheet name="F30" sheetId="377" r:id="rId280"/>
    <sheet name="F31" sheetId="378" r:id="rId281"/>
    <sheet name="F32" sheetId="379" r:id="rId282"/>
    <sheet name="F33" sheetId="380" r:id="rId283"/>
    <sheet name="F34" sheetId="381" r:id="rId284"/>
    <sheet name="F35" sheetId="382" r:id="rId285"/>
    <sheet name="F36" sheetId="383" r:id="rId286"/>
    <sheet name="F37" sheetId="384" r:id="rId287"/>
    <sheet name="F38" sheetId="385" r:id="rId288"/>
    <sheet name="F39" sheetId="386" r:id="rId289"/>
    <sheet name="F40" sheetId="387" r:id="rId290"/>
    <sheet name="F41" sheetId="388" r:id="rId291"/>
    <sheet name="F42" sheetId="389" r:id="rId292"/>
    <sheet name="F43" sheetId="390" r:id="rId293"/>
    <sheet name="F44" sheetId="391" r:id="rId294"/>
    <sheet name="ApG1_Japan" sheetId="403" r:id="rId295"/>
    <sheet name="ApG2_Russia" sheetId="395" r:id="rId296"/>
    <sheet name="ApG3_Kotz" sheetId="396" r:id="rId297"/>
    <sheet name="ApG4_CWAK" sheetId="397" r:id="rId298"/>
    <sheet name="ApG5_Upper Yukon River" sheetId="398" r:id="rId299"/>
    <sheet name="ApG6_NPen_E" sheetId="399" r:id="rId300"/>
    <sheet name="ApG7_NPen_W" sheetId="400" r:id="rId301"/>
    <sheet name="ApG8_SPen" sheetId="401" r:id="rId302"/>
    <sheet name="ApG9_Kodiak" sheetId="402" r:id="rId303"/>
    <sheet name="ApG10_Cook Inlet" sheetId="404" r:id="rId304"/>
    <sheet name="ApG11_PWS" sheetId="405" r:id="rId305"/>
    <sheet name="ApG12_SEAK" sheetId="406" r:id="rId306"/>
    <sheet name="ApG13_BC_WA" sheetId="407" r:id="rId307"/>
  </sheets>
  <definedNames>
    <definedName name="_xlnm._FilterDatabase" localSheetId="30" hidden="1">'ApA1 Baseline collections'!$A$2:$I$575</definedName>
    <definedName name="_Hlk99790461" localSheetId="1">Table_1_WASSIP!$A$4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 i="57" l="1"/>
  <c r="I19" i="61"/>
  <c r="I18" i="61"/>
  <c r="I17" i="61"/>
  <c r="I16" i="61"/>
  <c r="I15" i="61"/>
  <c r="I14" i="61"/>
  <c r="I13" i="61"/>
  <c r="I5" i="61"/>
  <c r="I6" i="61"/>
  <c r="I7" i="61"/>
  <c r="I8" i="61"/>
  <c r="I9" i="61"/>
  <c r="I10" i="61"/>
  <c r="I4" i="61"/>
  <c r="D12" i="205"/>
  <c r="E31" i="393" l="1"/>
  <c r="F31" i="393"/>
  <c r="G31" i="393"/>
  <c r="F5" i="205" l="1"/>
  <c r="C12" i="205" l="1"/>
  <c r="F12" i="205" s="1"/>
  <c r="E12" i="205"/>
  <c r="I52" i="53"/>
  <c r="H52" i="53"/>
  <c r="G52" i="53"/>
  <c r="F52" i="53"/>
  <c r="E52" i="53"/>
  <c r="D52" i="53"/>
  <c r="C52" i="53"/>
  <c r="B52" i="53"/>
  <c r="I51" i="53"/>
  <c r="H51" i="53"/>
  <c r="G51" i="53"/>
  <c r="F51" i="53"/>
  <c r="E51" i="53"/>
  <c r="D51" i="53"/>
  <c r="C51" i="53"/>
  <c r="B51" i="53"/>
  <c r="I50" i="53"/>
  <c r="I575" i="259" l="1"/>
  <c r="H575" i="259"/>
  <c r="G575" i="259"/>
  <c r="P574" i="259"/>
  <c r="P573" i="259"/>
  <c r="P572" i="259"/>
  <c r="P571" i="259"/>
  <c r="P570" i="259"/>
  <c r="P569" i="259"/>
  <c r="P568" i="259"/>
  <c r="P567" i="259"/>
  <c r="P566" i="259"/>
  <c r="P565" i="259"/>
  <c r="P564" i="259"/>
  <c r="P563" i="259"/>
  <c r="P562" i="259"/>
  <c r="P561" i="259"/>
  <c r="P560" i="259"/>
  <c r="P558" i="259"/>
  <c r="P557" i="259"/>
  <c r="P555" i="259"/>
  <c r="P554" i="259"/>
  <c r="P553" i="259"/>
  <c r="P552" i="259"/>
  <c r="P551" i="259"/>
  <c r="P550" i="259"/>
  <c r="P549" i="259"/>
  <c r="P548" i="259"/>
  <c r="P547" i="259"/>
  <c r="P546" i="259"/>
  <c r="P545" i="259"/>
  <c r="P544" i="259"/>
  <c r="P543" i="259"/>
  <c r="P542" i="259"/>
  <c r="P541" i="259"/>
  <c r="P540" i="259"/>
  <c r="P539" i="259"/>
  <c r="P537" i="259"/>
  <c r="P536" i="259"/>
  <c r="P535" i="259"/>
  <c r="P533" i="259"/>
  <c r="P532" i="259"/>
  <c r="P531" i="259"/>
  <c r="P530" i="259"/>
  <c r="P529" i="259"/>
  <c r="P528" i="259"/>
  <c r="P527" i="259"/>
  <c r="P526" i="259"/>
  <c r="P525" i="259"/>
  <c r="P524" i="259"/>
  <c r="P523" i="259"/>
  <c r="P522" i="259"/>
  <c r="P521" i="259"/>
  <c r="P520" i="259"/>
  <c r="P519" i="259"/>
  <c r="P518" i="259"/>
  <c r="P517" i="259"/>
  <c r="P516" i="259"/>
  <c r="P515" i="259"/>
  <c r="P514" i="259"/>
  <c r="P513" i="259"/>
  <c r="P512" i="259"/>
  <c r="P511" i="259"/>
  <c r="P510" i="259"/>
  <c r="P509" i="259"/>
  <c r="P508" i="259"/>
  <c r="P507" i="259"/>
  <c r="P505" i="259"/>
  <c r="P504" i="259"/>
  <c r="P503" i="259"/>
  <c r="P502" i="259"/>
  <c r="P501" i="259"/>
  <c r="P500" i="259"/>
  <c r="P499" i="259"/>
  <c r="P498" i="259"/>
  <c r="P497" i="259"/>
  <c r="P496" i="259"/>
  <c r="P495" i="259"/>
  <c r="P494" i="259"/>
  <c r="P493" i="259"/>
  <c r="P492" i="259"/>
  <c r="P491" i="259"/>
  <c r="P490" i="259"/>
  <c r="P489" i="259"/>
  <c r="P488" i="259"/>
  <c r="P487" i="259"/>
  <c r="P486" i="259"/>
  <c r="P485" i="259"/>
  <c r="P484" i="259"/>
  <c r="P483" i="259"/>
  <c r="P482" i="259"/>
  <c r="P481" i="259"/>
  <c r="P480" i="259"/>
  <c r="P478" i="259"/>
  <c r="P477" i="259"/>
  <c r="P476" i="259"/>
  <c r="P475" i="259"/>
  <c r="P474" i="259"/>
  <c r="P473" i="259"/>
  <c r="P472" i="259"/>
  <c r="P471" i="259"/>
  <c r="P470" i="259"/>
  <c r="P469" i="259"/>
  <c r="P468" i="259"/>
  <c r="P467" i="259"/>
  <c r="P466" i="259"/>
  <c r="P464" i="259"/>
  <c r="P463" i="259"/>
  <c r="P461" i="259"/>
  <c r="P460" i="259"/>
  <c r="P459" i="259"/>
  <c r="P458" i="259"/>
  <c r="P457" i="259"/>
  <c r="P456" i="259"/>
  <c r="P455" i="259"/>
  <c r="P453" i="259"/>
  <c r="P452" i="259"/>
  <c r="P451" i="259"/>
  <c r="P450" i="259"/>
  <c r="P449" i="259"/>
  <c r="P448" i="259"/>
  <c r="P447" i="259"/>
  <c r="P446" i="259"/>
  <c r="P445" i="259"/>
  <c r="P444" i="259"/>
  <c r="P443" i="259"/>
  <c r="P442" i="259"/>
  <c r="P441" i="259"/>
  <c r="P440" i="259"/>
  <c r="P439" i="259"/>
  <c r="P438" i="259"/>
  <c r="P437" i="259"/>
  <c r="P436" i="259"/>
  <c r="P435" i="259"/>
  <c r="P434" i="259"/>
  <c r="P433" i="259"/>
  <c r="P432" i="259"/>
  <c r="P431" i="259"/>
  <c r="P430" i="259"/>
  <c r="P429" i="259"/>
  <c r="P428" i="259"/>
  <c r="P424" i="259"/>
  <c r="P423" i="259"/>
  <c r="P422" i="259"/>
  <c r="P421" i="259"/>
  <c r="P420" i="259"/>
  <c r="P419" i="259"/>
  <c r="P418" i="259"/>
  <c r="P417" i="259"/>
  <c r="P416" i="259"/>
  <c r="P415" i="259"/>
  <c r="P414" i="259"/>
  <c r="P412" i="259"/>
  <c r="P411" i="259"/>
  <c r="P410" i="259"/>
  <c r="P409" i="259"/>
  <c r="P408" i="259"/>
  <c r="P407" i="259"/>
  <c r="P406" i="259"/>
  <c r="P405" i="259"/>
  <c r="P404" i="259"/>
  <c r="P403" i="259"/>
  <c r="P402" i="259"/>
  <c r="P401" i="259"/>
  <c r="P400" i="259"/>
  <c r="P399" i="259"/>
  <c r="P398" i="259"/>
  <c r="P396" i="259"/>
  <c r="P395" i="259"/>
  <c r="P394" i="259"/>
  <c r="P393" i="259"/>
  <c r="P392" i="259"/>
  <c r="P391" i="259"/>
  <c r="P389" i="259"/>
  <c r="P388" i="259"/>
  <c r="P387" i="259"/>
  <c r="P386" i="259"/>
  <c r="P385" i="259"/>
  <c r="P384" i="259"/>
  <c r="P383" i="259"/>
  <c r="P382" i="259"/>
  <c r="P381" i="259"/>
  <c r="P380" i="259"/>
  <c r="P379" i="259"/>
  <c r="P378" i="259"/>
  <c r="P377" i="259"/>
  <c r="P376" i="259"/>
  <c r="P375" i="259"/>
  <c r="P374" i="259"/>
  <c r="P373" i="259"/>
  <c r="P372" i="259"/>
  <c r="P371" i="259"/>
  <c r="P370" i="259"/>
  <c r="P369" i="259"/>
  <c r="P368" i="259"/>
  <c r="P367" i="259"/>
  <c r="P366" i="259"/>
  <c r="P365" i="259"/>
  <c r="P364" i="259"/>
  <c r="P363" i="259"/>
  <c r="P362" i="259"/>
  <c r="P361" i="259"/>
  <c r="P360" i="259"/>
  <c r="P359" i="259"/>
  <c r="P358" i="259"/>
  <c r="P357" i="259"/>
  <c r="P356" i="259"/>
  <c r="P355" i="259"/>
  <c r="P354" i="259"/>
  <c r="P353" i="259"/>
  <c r="P352" i="259"/>
  <c r="P351" i="259"/>
  <c r="P350" i="259"/>
  <c r="P349" i="259"/>
  <c r="P348" i="259"/>
  <c r="P347" i="259"/>
  <c r="P346" i="259"/>
  <c r="P345" i="259"/>
  <c r="P344" i="259"/>
  <c r="P343" i="259"/>
  <c r="P342" i="259"/>
  <c r="P341" i="259"/>
  <c r="P340" i="259"/>
  <c r="P339" i="259"/>
  <c r="P338" i="259"/>
  <c r="P337" i="259"/>
  <c r="P336" i="259"/>
  <c r="P335" i="259"/>
  <c r="P334" i="259"/>
  <c r="P333" i="259"/>
  <c r="P332" i="259"/>
  <c r="P331" i="259"/>
  <c r="P330" i="259"/>
  <c r="P329" i="259"/>
  <c r="P328" i="259"/>
  <c r="P327" i="259"/>
  <c r="P326" i="259"/>
  <c r="P325" i="259"/>
  <c r="P324" i="259"/>
  <c r="P323" i="259"/>
  <c r="P322" i="259"/>
  <c r="P321" i="259"/>
  <c r="P320" i="259"/>
  <c r="P319" i="259"/>
  <c r="P318" i="259"/>
  <c r="P317" i="259"/>
  <c r="P316" i="259"/>
  <c r="P315" i="259"/>
  <c r="P314" i="259"/>
  <c r="P312" i="259"/>
  <c r="P311" i="259"/>
  <c r="P310" i="259"/>
  <c r="P309" i="259"/>
  <c r="P308" i="259"/>
  <c r="P307" i="259"/>
  <c r="P306" i="259"/>
  <c r="P305" i="259"/>
  <c r="P304" i="259"/>
  <c r="P303" i="259"/>
  <c r="P302" i="259"/>
  <c r="P301" i="259"/>
  <c r="P300" i="259"/>
  <c r="P299" i="259"/>
  <c r="P298" i="259"/>
  <c r="P297" i="259"/>
  <c r="P296" i="259"/>
  <c r="P295" i="259"/>
  <c r="P294" i="259"/>
  <c r="P293" i="259"/>
  <c r="P292" i="259"/>
  <c r="P291" i="259"/>
  <c r="P290" i="259"/>
  <c r="P289" i="259"/>
  <c r="P287" i="259"/>
  <c r="P286" i="259"/>
  <c r="P285" i="259"/>
  <c r="P284" i="259"/>
  <c r="P283" i="259"/>
  <c r="P282" i="259"/>
  <c r="P281" i="259"/>
  <c r="P280" i="259"/>
  <c r="P279" i="259"/>
  <c r="P278" i="259"/>
  <c r="P277" i="259"/>
  <c r="P276" i="259"/>
  <c r="P273" i="259"/>
  <c r="P272" i="259"/>
  <c r="P271" i="259"/>
  <c r="P270" i="259"/>
  <c r="P269" i="259"/>
  <c r="P268" i="259"/>
  <c r="P267" i="259"/>
  <c r="P266" i="259"/>
  <c r="P265" i="259"/>
  <c r="P264" i="259"/>
  <c r="P263" i="259"/>
  <c r="P262" i="259"/>
  <c r="P261" i="259"/>
  <c r="P260" i="259"/>
  <c r="P259" i="259"/>
  <c r="P258" i="259"/>
  <c r="P257" i="259"/>
  <c r="P256" i="259"/>
  <c r="P255" i="259"/>
  <c r="P252" i="259"/>
  <c r="P251" i="259"/>
  <c r="P250" i="259"/>
  <c r="P249" i="259"/>
  <c r="P248" i="259"/>
  <c r="P247" i="259"/>
  <c r="P246" i="259"/>
  <c r="P245" i="259"/>
  <c r="P244" i="259"/>
  <c r="P243" i="259"/>
  <c r="P242" i="259"/>
  <c r="P241" i="259"/>
  <c r="P240" i="259"/>
  <c r="P239" i="259"/>
  <c r="P238" i="259"/>
  <c r="P237" i="259"/>
  <c r="P236" i="259"/>
  <c r="P235" i="259"/>
  <c r="P234" i="259"/>
  <c r="P233" i="259"/>
  <c r="P232" i="259"/>
  <c r="P231" i="259"/>
  <c r="P230" i="259"/>
  <c r="P229" i="259"/>
  <c r="P227" i="259"/>
  <c r="P226" i="259"/>
  <c r="P225" i="259"/>
  <c r="P224" i="259"/>
  <c r="P223" i="259"/>
  <c r="P222" i="259"/>
  <c r="P221" i="259"/>
  <c r="P220" i="259"/>
  <c r="P219" i="259"/>
  <c r="P218" i="259"/>
  <c r="P217" i="259"/>
  <c r="P216" i="259"/>
  <c r="P215" i="259"/>
  <c r="P214" i="259"/>
  <c r="P213" i="259"/>
  <c r="P212" i="259"/>
  <c r="P211" i="259"/>
  <c r="P210" i="259"/>
  <c r="P209" i="259"/>
  <c r="P208" i="259"/>
  <c r="P207" i="259"/>
  <c r="P206" i="259"/>
  <c r="P205" i="259"/>
  <c r="P204" i="259"/>
  <c r="P203" i="259"/>
  <c r="P202" i="259"/>
  <c r="P201" i="259"/>
  <c r="P200" i="259"/>
  <c r="P199" i="259"/>
  <c r="P198" i="259"/>
  <c r="P197" i="259"/>
  <c r="P196" i="259"/>
  <c r="P195" i="259"/>
  <c r="P194" i="259"/>
  <c r="P193" i="259"/>
  <c r="P192" i="259"/>
  <c r="P191" i="259"/>
  <c r="P190" i="259"/>
  <c r="P189" i="259"/>
  <c r="P188" i="259"/>
  <c r="P187" i="259"/>
  <c r="P186" i="259"/>
  <c r="P185" i="259"/>
  <c r="P184" i="259"/>
  <c r="P183" i="259"/>
  <c r="P182" i="259"/>
  <c r="P181" i="259"/>
  <c r="P180" i="259"/>
  <c r="P179" i="259"/>
  <c r="P178" i="259"/>
  <c r="P177" i="259"/>
  <c r="P176" i="259"/>
  <c r="P175" i="259"/>
  <c r="P174" i="259"/>
  <c r="P173" i="259"/>
  <c r="P172" i="259"/>
  <c r="P171" i="259"/>
  <c r="P170" i="259"/>
  <c r="P169" i="259"/>
  <c r="P168" i="259"/>
  <c r="P167" i="259"/>
  <c r="P166" i="259"/>
  <c r="P165" i="259"/>
  <c r="P164" i="259"/>
  <c r="P163" i="259"/>
  <c r="P162" i="259"/>
  <c r="P161" i="259"/>
  <c r="P160" i="259"/>
  <c r="P159" i="259"/>
  <c r="P158" i="259"/>
  <c r="P157" i="259"/>
  <c r="P156" i="259"/>
  <c r="P155" i="259"/>
  <c r="P154" i="259"/>
  <c r="P153" i="259"/>
  <c r="P152" i="259"/>
  <c r="P151" i="259"/>
  <c r="P150" i="259"/>
  <c r="P149" i="259"/>
  <c r="P148" i="259"/>
  <c r="P147" i="259"/>
  <c r="P146" i="259"/>
  <c r="P145" i="259"/>
  <c r="P144" i="259"/>
  <c r="P143" i="259"/>
  <c r="P142" i="259"/>
  <c r="P141" i="259"/>
  <c r="P140" i="259"/>
  <c r="P139" i="259"/>
  <c r="P138" i="259"/>
  <c r="P137" i="259"/>
  <c r="P136" i="259"/>
  <c r="P135" i="259"/>
  <c r="P134" i="259"/>
  <c r="P133" i="259"/>
  <c r="P132" i="259"/>
  <c r="P131" i="259"/>
  <c r="P130" i="259"/>
  <c r="P129" i="259"/>
  <c r="P128" i="259"/>
  <c r="P127" i="259"/>
  <c r="P126" i="259"/>
  <c r="P124" i="259"/>
  <c r="P123" i="259"/>
  <c r="P122" i="259"/>
  <c r="P121" i="259"/>
  <c r="P120" i="259"/>
  <c r="P119" i="259"/>
  <c r="P118" i="259"/>
  <c r="P117" i="259"/>
  <c r="P115" i="259"/>
  <c r="P113" i="259"/>
  <c r="P112" i="259"/>
  <c r="P111" i="259"/>
  <c r="P110" i="259"/>
  <c r="P109" i="259"/>
  <c r="P108" i="259"/>
  <c r="P107" i="259"/>
  <c r="P106" i="259"/>
  <c r="P105" i="259"/>
  <c r="P103" i="259"/>
  <c r="P102" i="259"/>
  <c r="P101" i="259"/>
  <c r="P100" i="259"/>
  <c r="P99" i="259"/>
  <c r="P98" i="259"/>
  <c r="P97" i="259"/>
  <c r="P96" i="259"/>
  <c r="P95" i="259"/>
  <c r="P94" i="259"/>
  <c r="P93" i="259"/>
  <c r="P92" i="259"/>
  <c r="P91" i="259"/>
  <c r="P90" i="259"/>
  <c r="P88" i="259"/>
  <c r="P86" i="259"/>
  <c r="P85" i="259"/>
  <c r="P84" i="259"/>
  <c r="P83" i="259"/>
  <c r="P82" i="259"/>
  <c r="P81" i="259"/>
  <c r="P80" i="259"/>
  <c r="P79" i="259"/>
  <c r="P78" i="259"/>
  <c r="P77" i="259"/>
  <c r="P76" i="259"/>
  <c r="P75" i="259"/>
  <c r="P74" i="259"/>
  <c r="P72" i="259"/>
  <c r="P71" i="259"/>
  <c r="P69" i="259"/>
  <c r="P68" i="259"/>
  <c r="P67" i="259"/>
  <c r="P66" i="259"/>
  <c r="P65" i="259"/>
  <c r="P64" i="259"/>
  <c r="P62" i="259"/>
  <c r="P61" i="259"/>
  <c r="P60" i="259"/>
  <c r="P59" i="259"/>
  <c r="P58" i="259"/>
  <c r="P57" i="259"/>
  <c r="P55" i="259"/>
  <c r="P54" i="259"/>
  <c r="P53" i="259"/>
  <c r="P52" i="259"/>
  <c r="P51" i="259"/>
  <c r="P50" i="259"/>
  <c r="P49" i="259"/>
  <c r="P48" i="259"/>
  <c r="P47" i="259"/>
  <c r="P46" i="259"/>
  <c r="P45" i="259"/>
  <c r="P44" i="259"/>
  <c r="P43" i="259"/>
  <c r="P42" i="259"/>
  <c r="P41" i="259"/>
  <c r="P40" i="259"/>
  <c r="P39" i="259"/>
  <c r="P38" i="259"/>
  <c r="P37" i="259"/>
  <c r="P36" i="259"/>
  <c r="P33" i="259"/>
  <c r="P32" i="259"/>
  <c r="P30" i="259"/>
  <c r="P29" i="259"/>
  <c r="P28" i="259"/>
  <c r="P26" i="259"/>
  <c r="P25" i="259"/>
  <c r="P21" i="259"/>
  <c r="P20" i="259"/>
  <c r="P19" i="259"/>
  <c r="P18" i="259"/>
  <c r="P17" i="259"/>
  <c r="P15" i="259"/>
  <c r="T14" i="259"/>
  <c r="P14" i="259"/>
  <c r="T13" i="259"/>
  <c r="P13" i="259"/>
  <c r="T12" i="259"/>
  <c r="P12" i="259"/>
  <c r="T11" i="259"/>
  <c r="P11" i="259"/>
  <c r="P10" i="259"/>
  <c r="P9" i="259"/>
  <c r="P8" i="259"/>
  <c r="R7" i="259"/>
  <c r="P7" i="259"/>
  <c r="R6" i="259"/>
  <c r="P6" i="259"/>
  <c r="R5" i="259"/>
  <c r="P5" i="259"/>
  <c r="R4" i="259"/>
  <c r="P4" i="259"/>
  <c r="G9" i="57" l="1"/>
  <c r="G8" i="57"/>
  <c r="G7" i="57"/>
  <c r="G6" i="57"/>
  <c r="G5" i="57"/>
  <c r="G4" i="57"/>
  <c r="D9" i="57"/>
  <c r="D8" i="57"/>
  <c r="D7" i="57"/>
  <c r="D6" i="57"/>
  <c r="D5" i="57"/>
  <c r="D4" i="57"/>
  <c r="H5" i="57" l="1"/>
  <c r="H6" i="57"/>
  <c r="H7" i="57"/>
  <c r="H8" i="57"/>
  <c r="H9" i="57"/>
  <c r="H15" i="57"/>
  <c r="H14" i="57"/>
  <c r="H13" i="57"/>
  <c r="H11" i="57"/>
  <c r="H12" i="57"/>
  <c r="H4" i="57"/>
  <c r="K18" i="252"/>
  <c r="K18" i="251"/>
  <c r="K18" i="250"/>
  <c r="K18" i="249"/>
  <c r="K18" i="248"/>
  <c r="K18" i="247"/>
  <c r="K18" i="246"/>
  <c r="K18" i="245"/>
  <c r="K18" i="244"/>
  <c r="K18" i="243"/>
  <c r="K18" i="242"/>
  <c r="K18" i="241"/>
  <c r="K18" i="240"/>
  <c r="K18" i="239"/>
  <c r="K18" i="238"/>
  <c r="K18" i="237"/>
  <c r="K18" i="236"/>
  <c r="K18" i="235"/>
  <c r="K18" i="234"/>
  <c r="K18" i="233"/>
  <c r="K18" i="232"/>
  <c r="K18" i="231"/>
  <c r="K18" i="230"/>
  <c r="K18" i="229"/>
  <c r="K18" i="228"/>
  <c r="K18" i="227"/>
  <c r="K18" i="226"/>
  <c r="K18" i="225"/>
  <c r="K18" i="224"/>
  <c r="K18" i="223"/>
  <c r="K18" i="222"/>
  <c r="K18" i="221"/>
  <c r="K18" i="220"/>
  <c r="K18" i="219"/>
  <c r="K18" i="218"/>
  <c r="K18" i="217"/>
  <c r="K18" i="216"/>
  <c r="K18" i="215"/>
  <c r="K18" i="214"/>
  <c r="K18" i="39" l="1"/>
  <c r="K18" i="213"/>
  <c r="K18" i="212"/>
  <c r="K18" i="211"/>
  <c r="K18" i="210"/>
  <c r="K18" i="209"/>
  <c r="K18" i="208"/>
  <c r="K18" i="33"/>
  <c r="K18" i="35"/>
  <c r="F4" i="205"/>
  <c r="F6" i="205"/>
  <c r="F7" i="205"/>
  <c r="F8" i="205"/>
  <c r="F9" i="205"/>
  <c r="C10" i="205"/>
  <c r="D10" i="205"/>
  <c r="E10" i="205"/>
  <c r="C11" i="205"/>
  <c r="D11" i="205"/>
  <c r="E11" i="205"/>
  <c r="F11" i="205" l="1"/>
  <c r="F10" i="205"/>
  <c r="F28" i="196"/>
  <c r="G28" i="196"/>
  <c r="G34" i="197"/>
  <c r="F34" i="197"/>
  <c r="E34" i="197"/>
  <c r="E28" i="196"/>
  <c r="J7" i="54"/>
  <c r="I7" i="54"/>
  <c r="G7" i="54"/>
  <c r="F7" i="54"/>
  <c r="E7" i="54"/>
  <c r="D7" i="54"/>
  <c r="C7" i="54"/>
  <c r="B7" i="54"/>
  <c r="J5" i="54"/>
  <c r="I5" i="54"/>
  <c r="K18" i="195" l="1"/>
  <c r="K18" i="194"/>
  <c r="K18" i="193"/>
  <c r="K18" i="192"/>
  <c r="K18" i="191"/>
  <c r="K18" i="190"/>
  <c r="K18" i="189"/>
  <c r="K18" i="188"/>
  <c r="K18" i="187"/>
  <c r="K18" i="186"/>
  <c r="K18" i="185"/>
  <c r="K18" i="184"/>
  <c r="K18" i="183"/>
  <c r="K18" i="182"/>
  <c r="K18" i="181"/>
  <c r="K18" i="180"/>
  <c r="K18" i="179"/>
  <c r="K18" i="178"/>
  <c r="K18" i="177"/>
  <c r="K18" i="176"/>
  <c r="K18" i="175"/>
  <c r="K18" i="174"/>
  <c r="K18" i="173"/>
  <c r="K18" i="172"/>
  <c r="K18" i="171"/>
  <c r="K18" i="170"/>
  <c r="K18" i="169"/>
  <c r="K18" i="168"/>
  <c r="K18" i="167"/>
  <c r="K18" i="166"/>
  <c r="K18" i="165"/>
  <c r="K18" i="163"/>
  <c r="K18" i="162"/>
  <c r="K18" i="161"/>
  <c r="K18" i="159"/>
  <c r="K18" i="158"/>
  <c r="K18" i="157"/>
  <c r="K18" i="156"/>
  <c r="K18" i="155"/>
  <c r="K18" i="154"/>
  <c r="K18" i="153"/>
  <c r="K18" i="152"/>
  <c r="K18" i="151"/>
  <c r="K18" i="150"/>
  <c r="K18" i="149"/>
  <c r="K18" i="148"/>
  <c r="K18" i="147"/>
  <c r="K18" i="146"/>
  <c r="K18" i="145"/>
  <c r="K18" i="144"/>
  <c r="K18" i="143"/>
  <c r="K18" i="142"/>
  <c r="K18" i="141"/>
  <c r="K18" i="140"/>
  <c r="K18" i="139"/>
  <c r="K18" i="138"/>
  <c r="K18" i="137"/>
  <c r="K18" i="136"/>
  <c r="K18" i="135"/>
  <c r="K18" i="134"/>
  <c r="K18" i="133"/>
  <c r="K18" i="132"/>
  <c r="K18" i="131"/>
  <c r="K18" i="130"/>
  <c r="K18" i="129"/>
  <c r="K18" i="128"/>
  <c r="K18" i="127"/>
  <c r="K18" i="126"/>
  <c r="K18" i="125"/>
  <c r="K18" i="124"/>
  <c r="K18" i="123"/>
  <c r="K18" i="122"/>
  <c r="K18" i="121"/>
  <c r="K18" i="120"/>
  <c r="K18" i="119"/>
  <c r="K18" i="118"/>
  <c r="K18" i="117"/>
  <c r="K18" i="116"/>
  <c r="K18" i="115"/>
  <c r="K18" i="114"/>
  <c r="K18" i="113"/>
  <c r="K18" i="112"/>
  <c r="K18" i="111"/>
  <c r="K18" i="110"/>
  <c r="G6" i="54" l="1"/>
  <c r="J6" i="54" l="1"/>
  <c r="I6" i="54" s="1"/>
  <c r="K18" i="36" l="1"/>
  <c r="K18" i="52" l="1"/>
  <c r="K18" i="51"/>
  <c r="K18" i="38"/>
  <c r="K18"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Barclay, Andy W (DFG)</author>
  </authors>
  <commentList>
    <comment ref="K3" authorId="0" shapeId="0" xr:uid="{8D2317A0-4341-498F-902E-06DCCC9AD0BC}">
      <text>
        <r>
          <rPr>
            <b/>
            <sz val="14"/>
            <color indexed="81"/>
            <rFont val="Tahoma"/>
            <family val="2"/>
          </rPr>
          <t xml:space="preserve">Barclay, Andy W (DFG):
</t>
        </r>
        <r>
          <rPr>
            <sz val="14"/>
            <color indexed="81"/>
            <rFont val="Tahoma"/>
            <family val="2"/>
          </rPr>
          <t>Not sure if this is necessary. If included, this will be a column of numbers referencing a footnote. This is unknown or blank for some collections.  Sources with astrisks are my best guess.</t>
        </r>
      </text>
    </comment>
    <comment ref="L3" authorId="0" shapeId="0" xr:uid="{5857BBAC-B968-4F74-917D-A3320295905C}">
      <text>
        <r>
          <rPr>
            <b/>
            <sz val="9"/>
            <color indexed="81"/>
            <rFont val="Tahoma"/>
            <family val="2"/>
          </rPr>
          <t>Barclay, Andy W (DFG):</t>
        </r>
        <r>
          <rPr>
            <sz val="9"/>
            <color indexed="81"/>
            <rFont val="Tahoma"/>
            <family val="2"/>
          </rPr>
          <t xml:space="preserve">
Add footnote for this.</t>
        </r>
      </text>
    </comment>
  </commentList>
</comments>
</file>

<file path=xl/sharedStrings.xml><?xml version="1.0" encoding="utf-8"?>
<sst xmlns="http://schemas.openxmlformats.org/spreadsheetml/2006/main" count="18613" uniqueCount="1682">
  <si>
    <t>Seine</t>
  </si>
  <si>
    <t>Gillnet</t>
  </si>
  <si>
    <t>Date</t>
  </si>
  <si>
    <t>Temporal Stratum</t>
  </si>
  <si>
    <t>Harvest</t>
  </si>
  <si>
    <t>Collected</t>
  </si>
  <si>
    <t>Selected</t>
  </si>
  <si>
    <t>June 1</t>
  </si>
  <si>
    <t>June 2</t>
  </si>
  <si>
    <t>June 3</t>
  </si>
  <si>
    <t>June 4</t>
  </si>
  <si>
    <t>July 1</t>
  </si>
  <si>
    <t>July 2</t>
  </si>
  <si>
    <t>August 1</t>
  </si>
  <si>
    <t>August 2</t>
  </si>
  <si>
    <t>July 3</t>
  </si>
  <si>
    <t>August</t>
  </si>
  <si>
    <t>Sampling Area</t>
  </si>
  <si>
    <t>Gear</t>
  </si>
  <si>
    <t>Dates</t>
  </si>
  <si>
    <t>Genotyped</t>
  </si>
  <si>
    <t>Final</t>
  </si>
  <si>
    <t>June</t>
  </si>
  <si>
    <t>6/6-28</t>
  </si>
  <si>
    <t>6/15-18</t>
  </si>
  <si>
    <t>6/20-23</t>
  </si>
  <si>
    <t>6/25-28</t>
  </si>
  <si>
    <t>7/6-7</t>
  </si>
  <si>
    <t>South Peninsula</t>
  </si>
  <si>
    <t>Total</t>
  </si>
  <si>
    <t>Stock Composition</t>
  </si>
  <si>
    <t/>
  </si>
  <si>
    <t>Stock-specific Harvest</t>
  </si>
  <si>
    <t>90% CI</t>
  </si>
  <si>
    <t>Reporting Group</t>
  </si>
  <si>
    <t>Median</t>
  </si>
  <si>
    <t>5%</t>
  </si>
  <si>
    <t>95%</t>
  </si>
  <si>
    <t>Mean</t>
  </si>
  <si>
    <t>SD</t>
  </si>
  <si>
    <t>Asia</t>
  </si>
  <si>
    <t xml:space="preserve"> </t>
  </si>
  <si>
    <t>Kotzebue Sound</t>
  </si>
  <si>
    <t>CWAK</t>
  </si>
  <si>
    <t>Chignik/Kodiak</t>
  </si>
  <si>
    <t>East of Kodiak</t>
  </si>
  <si>
    <r>
      <rPr>
        <i/>
        <sz val="11"/>
        <color indexed="8"/>
        <rFont val="Times New Roman"/>
        <family val="1"/>
      </rPr>
      <t>Note</t>
    </r>
    <r>
      <rPr>
        <sz val="11"/>
        <color indexed="8"/>
        <rFont val="Times New Roman"/>
        <family val="1"/>
      </rPr>
      <t>: Stock composition means may not sum to 100% and stock-specific harvest means may not sum to the total harvest due to rounding error.</t>
    </r>
  </si>
  <si>
    <t>Proportions (%)</t>
  </si>
  <si>
    <r>
      <t>Number of salmon</t>
    </r>
    <r>
      <rPr>
        <vertAlign val="superscript"/>
        <sz val="10"/>
        <color theme="1"/>
        <rFont val="Times New Roman"/>
        <family val="1"/>
      </rPr>
      <t>a</t>
    </r>
  </si>
  <si>
    <t>Year</t>
  </si>
  <si>
    <t>Permits</t>
  </si>
  <si>
    <t>Landings</t>
  </si>
  <si>
    <t>Chinook</t>
  </si>
  <si>
    <t>Sockeye</t>
  </si>
  <si>
    <t>Coho</t>
  </si>
  <si>
    <t>Pink</t>
  </si>
  <si>
    <t>Chum</t>
  </si>
  <si>
    <t>Genotypes Compared</t>
  </si>
  <si>
    <t>Homo-Homo</t>
  </si>
  <si>
    <t>Homo-het</t>
  </si>
  <si>
    <t>June/Post-June</t>
  </si>
  <si>
    <t>Post-June</t>
  </si>
  <si>
    <t>Areas</t>
  </si>
  <si>
    <t>Area/Gear</t>
  </si>
  <si>
    <t>Spatiotemporal Strata</t>
  </si>
  <si>
    <t>July</t>
  </si>
  <si>
    <t>July Gillnet 3</t>
  </si>
  <si>
    <t>July Gillnet 2</t>
  </si>
  <si>
    <t>July Gillnet 1</t>
  </si>
  <si>
    <t>July Seine 3</t>
  </si>
  <si>
    <t>July Seine 2</t>
  </si>
  <si>
    <t>July Seine 1</t>
  </si>
  <si>
    <t>June Gillnet</t>
  </si>
  <si>
    <t>June Seine 4</t>
  </si>
  <si>
    <t>June Seine 3</t>
  </si>
  <si>
    <t>June Seine 2</t>
  </si>
  <si>
    <t>June Seine 1</t>
  </si>
  <si>
    <t>June Gillnet 4</t>
  </si>
  <si>
    <t>June Gillnet 3</t>
  </si>
  <si>
    <t>June Gillnet 2</t>
  </si>
  <si>
    <t>June Gillnet 1</t>
  </si>
  <si>
    <t>Note: Harvest is the number of chum salmon reported to have been harvested in the June seine fisheries of the Southeastern and South Central districts. Harvest total may differ from totals in experimental design table due to rounding error.</t>
  </si>
  <si>
    <t>Note: Harvest is the number of chum salmon reported to have been harvested in the June fisheries of the Southeastern and South Central districts. Harvest total may differ from totals in experimental design table due to rounding error.</t>
  </si>
  <si>
    <t>% of Harvest</t>
  </si>
  <si>
    <t>All</t>
  </si>
  <si>
    <r>
      <rPr>
        <i/>
        <sz val="11"/>
        <color theme="1"/>
        <rFont val="Times New Roman"/>
        <family val="1"/>
      </rPr>
      <t>Note</t>
    </r>
    <r>
      <rPr>
        <sz val="11"/>
        <color theme="1"/>
        <rFont val="Times New Roman"/>
        <family val="1"/>
      </rPr>
      <t>: Total harvests of Asia and CWAK in South Alaska Peninsula fisheries in 2007-2009 are taken from tables 152-154 and 158-160 of Munro et al. 2012 (http://www.adfg.alaska.gov/FedAidpdfs/sp12-25.pdf).</t>
    </r>
  </si>
  <si>
    <t>June Fishery Mean Harvests</t>
  </si>
  <si>
    <t>June Fishery Mean Proportion</t>
  </si>
  <si>
    <t>June Average</t>
  </si>
  <si>
    <t>Coastal W. AK</t>
  </si>
  <si>
    <t>Upper Yukon River</t>
  </si>
  <si>
    <t>Northern District</t>
  </si>
  <si>
    <t>Northwestern District</t>
  </si>
  <si>
    <t>Note: Estimates of June Fishery Mean Harvests are sourced from Tables 122-124 from Munro et al. (2012), harvest and harvest rates by fishery, where area strata are rolled into fishery strata.</t>
  </si>
  <si>
    <r>
      <t>Harvest (10-yr avg)</t>
    </r>
    <r>
      <rPr>
        <vertAlign val="superscript"/>
        <sz val="10"/>
        <color rgb="FF000000"/>
        <rFont val="Times New Roman"/>
        <family val="1"/>
      </rPr>
      <t>a</t>
    </r>
  </si>
  <si>
    <t>Fishery (Districts)</t>
  </si>
  <si>
    <t>Unimak and Southwestern</t>
  </si>
  <si>
    <t>Southeastern and South Central</t>
  </si>
  <si>
    <t>Design (# Temporal Strata x Sample Size)</t>
  </si>
  <si>
    <t>4 x 380</t>
  </si>
  <si>
    <r>
      <t xml:space="preserve">4 x 380 </t>
    </r>
    <r>
      <rPr>
        <vertAlign val="superscript"/>
        <sz val="10"/>
        <color rgb="FF000000"/>
        <rFont val="Times New Roman"/>
        <family val="1"/>
      </rPr>
      <t>b</t>
    </r>
  </si>
  <si>
    <t>3 x 380</t>
  </si>
  <si>
    <r>
      <t xml:space="preserve">3 x 380 </t>
    </r>
    <r>
      <rPr>
        <vertAlign val="superscript"/>
        <sz val="10"/>
        <color rgb="FF000000"/>
        <rFont val="Times New Roman"/>
        <family val="1"/>
      </rPr>
      <t>b</t>
    </r>
  </si>
  <si>
    <t>2 x 380</t>
  </si>
  <si>
    <r>
      <t xml:space="preserve">1 x 380 </t>
    </r>
    <r>
      <rPr>
        <vertAlign val="superscript"/>
        <sz val="10"/>
        <color rgb="FF000000"/>
        <rFont val="Times New Roman"/>
        <family val="1"/>
      </rPr>
      <t>b</t>
    </r>
  </si>
  <si>
    <r>
      <t xml:space="preserve">1 x 380 </t>
    </r>
    <r>
      <rPr>
        <vertAlign val="superscript"/>
        <sz val="10"/>
        <color rgb="FF000000"/>
        <rFont val="Times New Roman"/>
        <family val="1"/>
      </rPr>
      <t>c</t>
    </r>
  </si>
  <si>
    <r>
      <t xml:space="preserve">3 x 380 </t>
    </r>
    <r>
      <rPr>
        <vertAlign val="superscript"/>
        <sz val="10"/>
        <color rgb="FF000000"/>
        <rFont val="Times New Roman"/>
        <family val="1"/>
      </rPr>
      <t>c</t>
    </r>
  </si>
  <si>
    <r>
      <t xml:space="preserve">a </t>
    </r>
    <r>
      <rPr>
        <sz val="10"/>
        <color theme="1"/>
        <rFont val="Times New Roman"/>
        <family val="1"/>
      </rPr>
      <t>Average harvest over ten years (2012 to 2021) if the area received effort and harvest by the gear type during that respective timeframe.</t>
    </r>
  </si>
  <si>
    <r>
      <t xml:space="preserve">b </t>
    </r>
    <r>
      <rPr>
        <sz val="10"/>
        <color theme="1"/>
        <rFont val="Times New Roman"/>
        <family val="1"/>
      </rPr>
      <t>Unimak and Southwestern Districts harvest is from drift gillnet gear type.</t>
    </r>
  </si>
  <si>
    <r>
      <t xml:space="preserve">c </t>
    </r>
    <r>
      <rPr>
        <sz val="10"/>
        <color theme="1"/>
        <rFont val="Times New Roman"/>
        <family val="1"/>
      </rPr>
      <t>Southeastern and South Central District harvest is from set gillnet gear type.</t>
    </r>
  </si>
  <si>
    <t>Group</t>
  </si>
  <si>
    <t>Average</t>
  </si>
  <si>
    <t>Overall</t>
  </si>
  <si>
    <t>Age Composition</t>
  </si>
  <si>
    <t>Length (mm) METF</t>
  </si>
  <si>
    <t>Age</t>
  </si>
  <si>
    <t>Class</t>
  </si>
  <si>
    <t>Number</t>
  </si>
  <si>
    <t>Percent</t>
  </si>
  <si>
    <t>SE</t>
  </si>
  <si>
    <t>Unknown</t>
  </si>
  <si>
    <t>Number of fish in:</t>
  </si>
  <si>
    <t>Project</t>
  </si>
  <si>
    <t>QC</t>
  </si>
  <si>
    <t>Conflicts</t>
  </si>
  <si>
    <t>Rate</t>
  </si>
  <si>
    <t>Concordance</t>
  </si>
  <si>
    <t>Error</t>
  </si>
  <si>
    <t>Note: Harvest is the number of chum salmon reported to have been harvested in the June seine fisheries of the Unimak and Southwestern districts. Harvest total may differ from totals in experimental design table due to rounding error.</t>
  </si>
  <si>
    <t>Note: Harvest is the number of chum salmon reported to have been harvested in the June gillnet fisheries of the Unimak and Southwestern districts. Harvest total may differ from totals in experimental design table due to rounding error.</t>
  </si>
  <si>
    <t>Note: Harvest is the number of chum salmon reported to have been harvested in the June fisheries of the Unimak and Southwestern districts. Harvest total may differ from totals in experimental design table due to rounding error.</t>
  </si>
  <si>
    <t>Note: Harvest is the number of chum salmon reported to have been harvested in the July seine fisheries of the Unimak and Southwestern districts. Harvest total may differ from totals in experimental design table due to rounding error.</t>
  </si>
  <si>
    <t>Note: Harvest is the number of chum salmon reported to have been harvested in the July gillnet fisheries of the Unimak and Southwestern districts. Harvest total may differ from totals in experimental design table due to rounding error.</t>
  </si>
  <si>
    <t>Note: Harvest is the number of chum salmon reported to have been harvested in the July fisheries of the Unimak and Southwestern districts. Harvest total may differ from totals in experimental design table due to rounding error.</t>
  </si>
  <si>
    <t>Area</t>
  </si>
  <si>
    <t>Note: Harvest is the number of chum salmon reported to have been harvested in the July seine fisheries of the Southeastern and South Central districts. Harvest total may differ from totals in experimental design table due to rounding error.</t>
  </si>
  <si>
    <t>Note: Harvest is the number of chum salmon reported to have been harvested in the July gillnet fisheries of the Southeastern and South Central districts. Harvest total may differ from totals in experimental design table due to rounding error.</t>
  </si>
  <si>
    <t>Note: Harvest is the number of chum salmon reported to have been harvested in the July fisheries of the Southeastern and South Central districts. Harvest total may differ from totals in experimental design table due to rounding error.</t>
  </si>
  <si>
    <t>SE/SC Gillnet (1%)</t>
  </si>
  <si>
    <t>Southcentral and Southeast districts</t>
  </si>
  <si>
    <t>6/10-13</t>
  </si>
  <si>
    <t>6/16-18</t>
  </si>
  <si>
    <t>7/6-15</t>
  </si>
  <si>
    <t>7/18-27</t>
  </si>
  <si>
    <t>7/30-31</t>
  </si>
  <si>
    <t>7/6-19</t>
  </si>
  <si>
    <t>7/22-27</t>
  </si>
  <si>
    <t>7/10-15</t>
  </si>
  <si>
    <t>7/18-31</t>
  </si>
  <si>
    <t>8/3-23</t>
  </si>
  <si>
    <t>8/7-13</t>
  </si>
  <si>
    <t>8/14-30</t>
  </si>
  <si>
    <t>8/7-26</t>
  </si>
  <si>
    <t>8/7-17</t>
  </si>
  <si>
    <t>8/18-30</t>
  </si>
  <si>
    <t>Unimak and Southwestern districts</t>
  </si>
  <si>
    <t>6/11-13</t>
  </si>
  <si>
    <t>7/18-23</t>
  </si>
  <si>
    <t>7/26-9/5</t>
  </si>
  <si>
    <t>Unimak/SW Seine (35%)</t>
  </si>
  <si>
    <t>Unimak/SW Gillnet (19%)</t>
  </si>
  <si>
    <t>SE/SC Seine (23%)</t>
  </si>
  <si>
    <t>Unimak/SW Seine (3%)</t>
  </si>
  <si>
    <t>Unimak/SW Gillnet (2%)</t>
  </si>
  <si>
    <t>SE/SC Seine (16%)</t>
  </si>
  <si>
    <t>SE/SC (17%)</t>
  </si>
  <si>
    <t>Unimak/SW (5%)</t>
  </si>
  <si>
    <t>SE/SC (24%)</t>
  </si>
  <si>
    <t>Unimak/SW (54%)</t>
  </si>
  <si>
    <t>June (78%)</t>
  </si>
  <si>
    <t>July (22%)</t>
  </si>
  <si>
    <t>Japan</t>
  </si>
  <si>
    <t>Russia</t>
  </si>
  <si>
    <t>Coastal Western Alaska</t>
  </si>
  <si>
    <t>Northern Alaska Peninsula - east</t>
  </si>
  <si>
    <t>Northern Alaska Peninsula - west</t>
  </si>
  <si>
    <t>S. Alaska Pen./W. Kodiak I.</t>
  </si>
  <si>
    <t>Kodiak</t>
  </si>
  <si>
    <t>Cook Inlet</t>
  </si>
  <si>
    <t>Prince William Sound</t>
  </si>
  <si>
    <t>Southeast Alaska</t>
  </si>
  <si>
    <t>BC/WA</t>
  </si>
  <si>
    <t>Southeastern and South Central districts</t>
  </si>
  <si>
    <t>6/15-16</t>
  </si>
  <si>
    <t>6/20-21</t>
  </si>
  <si>
    <t>6/25-26</t>
  </si>
  <si>
    <t>7/6-14</t>
  </si>
  <si>
    <t>7/15-21</t>
  </si>
  <si>
    <t>7/22-31</t>
  </si>
  <si>
    <t>7/6-17</t>
  </si>
  <si>
    <t>7/18-25</t>
  </si>
  <si>
    <t>7/26-31</t>
  </si>
  <si>
    <t>7/8-31</t>
  </si>
  <si>
    <t>7/6-24</t>
  </si>
  <si>
    <t>7/25-31</t>
  </si>
  <si>
    <t>8/1-17</t>
  </si>
  <si>
    <t>8/18-31</t>
  </si>
  <si>
    <t>8/15-16</t>
  </si>
  <si>
    <t>8/17-31</t>
  </si>
  <si>
    <t>8/1-31</t>
  </si>
  <si>
    <t>Fishery</t>
  </si>
  <si>
    <t>Post-June Months</t>
  </si>
  <si>
    <t>June (18%)</t>
  </si>
  <si>
    <t>Unimak/SW (9%)</t>
  </si>
  <si>
    <t>Unimak/SW Seine (6%)</t>
  </si>
  <si>
    <t>Unimak/SW Gillnet (3%)</t>
  </si>
  <si>
    <t>SE/SC (9%)</t>
  </si>
  <si>
    <t>SE/SC Seine (8%)</t>
  </si>
  <si>
    <t>Post-June (82%)</t>
  </si>
  <si>
    <t>Unimak/SW (13%)</t>
  </si>
  <si>
    <t>Unimak/SW Seine (12%)</t>
  </si>
  <si>
    <t>Unimak/SW Gillnet (1%)</t>
  </si>
  <si>
    <t>SE/SC (22%)</t>
  </si>
  <si>
    <t>SE/SC Seine (20%)</t>
  </si>
  <si>
    <t>SE/SC Gillnet (2%)</t>
  </si>
  <si>
    <t>August (10%)</t>
  </si>
  <si>
    <t>Unimak/SW (24%)</t>
  </si>
  <si>
    <t>Unimak/SW Seine (23%)</t>
  </si>
  <si>
    <t>August Seine 1</t>
  </si>
  <si>
    <t>August Seine 2</t>
  </si>
  <si>
    <t>August Gillnet</t>
  </si>
  <si>
    <t>June (67%)</t>
  </si>
  <si>
    <t>Unimak/SW (45%)</t>
  </si>
  <si>
    <t>Unimak/SW Seine (40%)</t>
  </si>
  <si>
    <t>Unimak/SW Gillnet (5%)</t>
  </si>
  <si>
    <t>SE/SC Seine (21%)</t>
  </si>
  <si>
    <t>Post-June (33%)</t>
  </si>
  <si>
    <t>Unimak/SW (6%)</t>
  </si>
  <si>
    <t>Unimak/SW Seine (5%)</t>
  </si>
  <si>
    <t>SE/SC Seine (15%)</t>
  </si>
  <si>
    <t>Unimak/SW (4%)</t>
  </si>
  <si>
    <t>Unimak/SW Seine (4%)</t>
  </si>
  <si>
    <t>SE/SC (6%)</t>
  </si>
  <si>
    <t>SE/SC Seine (6%)</t>
  </si>
  <si>
    <t>South Pen (1%)</t>
  </si>
  <si>
    <t>Gillnet (1%)</t>
  </si>
  <si>
    <t>Note: Harvest is the number of chum salmon reported to have been harvested in the August seine fisheries of the Southeastern and South Central districts. Harvest total may differ from totals in experimental design table due to rounding error.</t>
  </si>
  <si>
    <t>Note: Harvest is the number of chum salmon reported to have been harvested in the August seine fisheries of the Unimak and Southwestern districts. Harvest total may differ from totals in experimental design table due to rounding error.</t>
  </si>
  <si>
    <t>Note: Harvest is the number of chum salmon reported to have been harvested in the August fisheries of the Southeastern and South Central districts. Harvest total may differ from totals in experimental design table due to rounding error.</t>
  </si>
  <si>
    <t>Note: Harvest is the number of chum salmon reported to have been harvested in the August fisheries of the Unimak and Southwestern districts. Harvest total may differ from totals in experimental design table due to rounding error.</t>
  </si>
  <si>
    <t>Harvest = 99,810; 6 Strata</t>
  </si>
  <si>
    <t>Stock</t>
  </si>
  <si>
    <t>N</t>
  </si>
  <si>
    <t>Western Alaska</t>
  </si>
  <si>
    <t>Gulf of Alaska</t>
  </si>
  <si>
    <t>Note: For context, day of year 177 is June 26 in a non-leap year and 205 is July 24.</t>
  </si>
  <si>
    <t>Fish Genotyped</t>
  </si>
  <si>
    <t>Fish Included</t>
  </si>
  <si>
    <t>Collections</t>
  </si>
  <si>
    <t>Populations</t>
  </si>
  <si>
    <t>Groups</t>
  </si>
  <si>
    <t>Updated Coastwide Baseline</t>
  </si>
  <si>
    <t>Fine-Scale 23</t>
  </si>
  <si>
    <t>Broad-scale 7</t>
  </si>
  <si>
    <t>Individual Assignment 5</t>
  </si>
  <si>
    <t>WASSIP 9</t>
  </si>
  <si>
    <t>Applied for South Pen 13</t>
  </si>
  <si>
    <t>Southern Russia/Korea</t>
  </si>
  <si>
    <t>Northern Russia</t>
  </si>
  <si>
    <t>Kuskokwim River Fall</t>
  </si>
  <si>
    <t>East Kodiak/Afognak</t>
  </si>
  <si>
    <t>Sturgeon</t>
  </si>
  <si>
    <t>Yakutat</t>
  </si>
  <si>
    <t>Northern SEAK Fall</t>
  </si>
  <si>
    <t>Northern SEAK Summer</t>
  </si>
  <si>
    <t>Southern SEAK</t>
  </si>
  <si>
    <t>British Columbia/Washington</t>
  </si>
  <si>
    <t>Northern British Columbia</t>
  </si>
  <si>
    <t>West Vancouver Island</t>
  </si>
  <si>
    <t>East Vancouver Island/Fraser River</t>
  </si>
  <si>
    <t>Washington</t>
  </si>
  <si>
    <t>Yukon Fall Canada</t>
  </si>
  <si>
    <t>Yukon Fall USA</t>
  </si>
  <si>
    <t>Western Gulf of Alaska</t>
  </si>
  <si>
    <t>British Columbia</t>
  </si>
  <si>
    <t>Number of Groups</t>
  </si>
  <si>
    <t>Harvest = 543,945; 13 Strata</t>
  </si>
  <si>
    <t>Harvest = 270,202; 15 Strata</t>
  </si>
  <si>
    <t>Harvest = 813,986; 28 Strata</t>
  </si>
  <si>
    <t>Harvest = 206,041; 13 Strata</t>
  </si>
  <si>
    <t>Harvest = 915,977; 18 Strata</t>
  </si>
  <si>
    <t>Harvest = 1,121,080; 31 Strata</t>
  </si>
  <si>
    <t>Harvest = 450,608; 13 Strata</t>
  </si>
  <si>
    <t>Harvest = 124,709; 12 Strata</t>
  </si>
  <si>
    <t>Harvest = 575,553; 25 Strata</t>
  </si>
  <si>
    <t>Harvest = 167,403; 4 Strata</t>
  </si>
  <si>
    <t>Harvest = 177,964; 5 Strata</t>
  </si>
  <si>
    <t>Harvest = 321,946; 4 Strata</t>
  </si>
  <si>
    <t>Harvest = 44,280; 4 Strata</t>
  </si>
  <si>
    <t>Harvest = 366,470; 8 Strata</t>
  </si>
  <si>
    <t>Harvest = 126,137; 3 Strata</t>
  </si>
  <si>
    <t>Harvest = 14,110; 3 Strata</t>
  </si>
  <si>
    <t>Harvest = 140,240; 6 Strata</t>
  </si>
  <si>
    <t>Harvest = 42,721; 2 Strata</t>
  </si>
  <si>
    <t>Harvest = 5,829; 2 Strata</t>
  </si>
  <si>
    <t>Harvest = 48,516; 4 Strata</t>
  </si>
  <si>
    <t>Harvest = 188,613; 10 Strata</t>
  </si>
  <si>
    <t>Harvest = 45,519; 2 Strata</t>
  </si>
  <si>
    <t>Harvest = 28,866; 2 Strata</t>
  </si>
  <si>
    <t>Harvest = 81,423; 5 Strata</t>
  </si>
  <si>
    <t>Harvest = 93,127; 4 Strata</t>
  </si>
  <si>
    <t>Harvest = 103,141; 5 Strata</t>
  </si>
  <si>
    <t>Harvest = 72,439; 4 Strata</t>
  </si>
  <si>
    <t>Harvest = 30,459; 4 Strata</t>
  </si>
  <si>
    <t>Harvest = 102,897; 8 Strata</t>
  </si>
  <si>
    <t>Harvest = 223,489; 3 Strata</t>
  </si>
  <si>
    <t>Harvest = 18,276; 3 Strata</t>
  </si>
  <si>
    <t>Harvest = 241,803; 6 Strata</t>
  </si>
  <si>
    <t>Harvest = 129,533; 3 Strata</t>
  </si>
  <si>
    <t>Harvest = 13,813; 3 Strata</t>
  </si>
  <si>
    <t>Harvest = 143,492; 6 Strata</t>
  </si>
  <si>
    <t>Harvest = 385,233; 12 Strata</t>
  </si>
  <si>
    <t>Harvest = 255,840; 2 Strata</t>
  </si>
  <si>
    <t>Harvest = 267,101; 3 Strata</t>
  </si>
  <si>
    <t>Harvest = 256,323; 2 Strata</t>
  </si>
  <si>
    <t>Harvest = 262,483; 3 Strata</t>
  </si>
  <si>
    <t>Harvest = 530,575; 6 Strata</t>
  </si>
  <si>
    <t>Harvest = 134,805; 4 Strata</t>
  </si>
  <si>
    <t>Harvest = 142,569; 5 Strata</t>
  </si>
  <si>
    <t>Harvest = 201,110; 4 Strata</t>
  </si>
  <si>
    <t>Harvest = 107,309; 4 Strata</t>
  </si>
  <si>
    <t>Harvest = 308,383; 8 Strata</t>
  </si>
  <si>
    <t>Harvest = 93,984; 3 Strata</t>
  </si>
  <si>
    <t>Harvest = 5,699; 3 Strata</t>
  </si>
  <si>
    <t>Harvest = 15,556; 3 Strata</t>
  </si>
  <si>
    <t>Harvest = 9,313; 3 Strata</t>
  </si>
  <si>
    <t>Harvest = 24,895; 6 Strata</t>
  </si>
  <si>
    <t>Collection No.</t>
  </si>
  <si>
    <t>Population No.</t>
  </si>
  <si>
    <t>Location</t>
  </si>
  <si>
    <t>Collection Code</t>
  </si>
  <si>
    <t>Sample Year</t>
  </si>
  <si>
    <r>
      <t>N</t>
    </r>
    <r>
      <rPr>
        <vertAlign val="subscript"/>
        <sz val="11"/>
        <color theme="1"/>
        <rFont val="Times New Roman"/>
        <family val="1"/>
      </rPr>
      <t>c</t>
    </r>
  </si>
  <si>
    <r>
      <t>N</t>
    </r>
    <r>
      <rPr>
        <vertAlign val="subscript"/>
        <sz val="11"/>
        <color theme="1"/>
        <rFont val="Times New Roman"/>
        <family val="1"/>
      </rPr>
      <t>g</t>
    </r>
  </si>
  <si>
    <r>
      <t>N</t>
    </r>
    <r>
      <rPr>
        <vertAlign val="subscript"/>
        <sz val="11"/>
        <color theme="1"/>
        <rFont val="Times New Roman"/>
        <family val="1"/>
      </rPr>
      <t>b</t>
    </r>
  </si>
  <si>
    <t>Collection Source</t>
  </si>
  <si>
    <t>UW genotyped?</t>
  </si>
  <si>
    <t>Orig. Pop.</t>
  </si>
  <si>
    <t>Year sampled</t>
  </si>
  <si>
    <t>Pop</t>
  </si>
  <si>
    <t>Gakko River</t>
  </si>
  <si>
    <t>CMGAKK03E</t>
  </si>
  <si>
    <t>Hokkaido University</t>
  </si>
  <si>
    <t>1980's</t>
  </si>
  <si>
    <t>Sasanai River</t>
  </si>
  <si>
    <t>CMSASA90</t>
  </si>
  <si>
    <t>NSRC</t>
  </si>
  <si>
    <t>1990's</t>
  </si>
  <si>
    <t>Tsugaruishi River</t>
  </si>
  <si>
    <t>CMTSUG99</t>
  </si>
  <si>
    <t>yes</t>
  </si>
  <si>
    <t>2000's</t>
  </si>
  <si>
    <t>Yurappu River - early</t>
  </si>
  <si>
    <t>CMYURA97E</t>
  </si>
  <si>
    <t>&gt;2009</t>
  </si>
  <si>
    <t>Yurappu River - late</t>
  </si>
  <si>
    <t>CMYURA97L</t>
  </si>
  <si>
    <t>Chitose River</t>
  </si>
  <si>
    <t>CMCHIT03E</t>
  </si>
  <si>
    <t>CMCHIT03L</t>
  </si>
  <si>
    <t>Teshio River</t>
  </si>
  <si>
    <t>CMTESH01</t>
  </si>
  <si>
    <t>&lt;40</t>
  </si>
  <si>
    <t>Tokushibetsu River</t>
  </si>
  <si>
    <t>CMTSHIB04</t>
  </si>
  <si>
    <t>40-50</t>
  </si>
  <si>
    <t>Tokoro River</t>
  </si>
  <si>
    <t>CMTOKOR05</t>
  </si>
  <si>
    <t>51-100</t>
  </si>
  <si>
    <t>Abashiri River</t>
  </si>
  <si>
    <t>CMABAS98</t>
  </si>
  <si>
    <t>&gt;100</t>
  </si>
  <si>
    <t>Shari River</t>
  </si>
  <si>
    <t>CMSHAR01</t>
  </si>
  <si>
    <t>–</t>
  </si>
  <si>
    <t>CMSHIB03</t>
  </si>
  <si>
    <t>dropped N</t>
  </si>
  <si>
    <t>Nishibetsu River</t>
  </si>
  <si>
    <t>CMNISH97</t>
  </si>
  <si>
    <t>Kushiro River</t>
  </si>
  <si>
    <t>CMKUSH98</t>
  </si>
  <si>
    <t>Tokachi River</t>
  </si>
  <si>
    <t>CMTOKA02</t>
  </si>
  <si>
    <t>Shinzunai River</t>
  </si>
  <si>
    <t>CMSHIN02</t>
  </si>
  <si>
    <t xml:space="preserve">Namdae River </t>
  </si>
  <si>
    <t>CMNAMD05F</t>
  </si>
  <si>
    <t>NFRDI</t>
  </si>
  <si>
    <t>CMNAMD05M</t>
  </si>
  <si>
    <t>dropped HWE</t>
  </si>
  <si>
    <t>Narva River</t>
  </si>
  <si>
    <t>CMNARVA94</t>
  </si>
  <si>
    <t>CMNARVA07</t>
  </si>
  <si>
    <t>Kalininka River</t>
  </si>
  <si>
    <t>CMKALI08</t>
  </si>
  <si>
    <t>Institute of Marine Biology</t>
  </si>
  <si>
    <t>Udarnitsa River</t>
  </si>
  <si>
    <t>CMUDAR94</t>
  </si>
  <si>
    <t>Naiba River</t>
  </si>
  <si>
    <t>CMNAIB95</t>
  </si>
  <si>
    <t>CMNAIB09</t>
  </si>
  <si>
    <t>CMNAIB10</t>
  </si>
  <si>
    <t>Tym River</t>
  </si>
  <si>
    <t>CMTYM95</t>
  </si>
  <si>
    <t>Langry River</t>
  </si>
  <si>
    <t>CMLANG09</t>
  </si>
  <si>
    <t>dropped n</t>
  </si>
  <si>
    <t>Amur River</t>
  </si>
  <si>
    <t>CMAMU94</t>
  </si>
  <si>
    <t>Academy of Fisheries Science</t>
  </si>
  <si>
    <t>CMAMU97</t>
  </si>
  <si>
    <t>KamchatNIRO</t>
  </si>
  <si>
    <t>CMAMU01</t>
  </si>
  <si>
    <t>dropped won't pool</t>
  </si>
  <si>
    <t>CMAMUR08</t>
  </si>
  <si>
    <t>Tauy River</t>
  </si>
  <si>
    <t>CMTAUY90</t>
  </si>
  <si>
    <t>Ola River</t>
  </si>
  <si>
    <t>CMOLA90</t>
  </si>
  <si>
    <t>Magadan</t>
  </si>
  <si>
    <t>CMMAG91</t>
  </si>
  <si>
    <t>Kulkuty River</t>
  </si>
  <si>
    <t>CMKULK07</t>
  </si>
  <si>
    <t>Oklan River</t>
  </si>
  <si>
    <t>CMOKLA93</t>
  </si>
  <si>
    <t>Penzhina River</t>
  </si>
  <si>
    <t>CMPENZ93</t>
  </si>
  <si>
    <t>Palana River</t>
  </si>
  <si>
    <t>CMPALA98</t>
  </si>
  <si>
    <t>CMPALA08</t>
  </si>
  <si>
    <t>Hairusova River</t>
  </si>
  <si>
    <t>CMHAIR93</t>
  </si>
  <si>
    <t>CMHAIR90B</t>
  </si>
  <si>
    <t>Belogolovaya River</t>
  </si>
  <si>
    <t>CMBELOG08</t>
  </si>
  <si>
    <t>Vorovskaya River</t>
  </si>
  <si>
    <t>CMVORO93</t>
  </si>
  <si>
    <t>Kol River</t>
  </si>
  <si>
    <t>CMKOL90B</t>
  </si>
  <si>
    <t>CMKOL91</t>
  </si>
  <si>
    <t>Pymta River</t>
  </si>
  <si>
    <t>CMPYMT91</t>
  </si>
  <si>
    <t>NWFSC</t>
  </si>
  <si>
    <t>CMPYMT93</t>
  </si>
  <si>
    <t>CMPYMT93B</t>
  </si>
  <si>
    <t>Ozerki Hatchery - Bistraya River stock</t>
  </si>
  <si>
    <t>CMOZER98</t>
  </si>
  <si>
    <t>Bistraya River</t>
  </si>
  <si>
    <t>CMBIST98</t>
  </si>
  <si>
    <t>Bolshaya River</t>
  </si>
  <si>
    <t>CMBOL97</t>
  </si>
  <si>
    <t>Utka River</t>
  </si>
  <si>
    <t>CMUTKA91</t>
  </si>
  <si>
    <t>CMUTKA02B</t>
  </si>
  <si>
    <t>Paratunka River</t>
  </si>
  <si>
    <t>CMPARA98</t>
  </si>
  <si>
    <t>Kamchatka River</t>
  </si>
  <si>
    <t>CMKAM90</t>
  </si>
  <si>
    <t>Hailula River</t>
  </si>
  <si>
    <t>CMHAIL03</t>
  </si>
  <si>
    <t>Ossora River</t>
  </si>
  <si>
    <t>CMOSS90</t>
  </si>
  <si>
    <t>CMOSS96</t>
  </si>
  <si>
    <t>Anadyr River</t>
  </si>
  <si>
    <t>CMANADY93</t>
  </si>
  <si>
    <t>Kanchalan River</t>
  </si>
  <si>
    <t>CMKANC91</t>
  </si>
  <si>
    <t>Kelly River</t>
  </si>
  <si>
    <t>CMKEL91</t>
  </si>
  <si>
    <t>ADFG*</t>
  </si>
  <si>
    <t>Noatak River</t>
  </si>
  <si>
    <t>CMNOA91</t>
  </si>
  <si>
    <t>Kobuk River - Selby Slough</t>
  </si>
  <si>
    <t>CMSEL94</t>
  </si>
  <si>
    <t>ADFG</t>
  </si>
  <si>
    <t>Salmon River</t>
  </si>
  <si>
    <t>CMKOB91</t>
  </si>
  <si>
    <t>Kobuk River - Kiana</t>
  </si>
  <si>
    <t>CMKIAN04</t>
  </si>
  <si>
    <t>Kobuk River</t>
  </si>
  <si>
    <t>CMKOBU05</t>
  </si>
  <si>
    <t>Sampling location unknown, not used in WASSIP</t>
  </si>
  <si>
    <t>Inmachuk River</t>
  </si>
  <si>
    <t>CMINMA05</t>
  </si>
  <si>
    <t>Kawerak, Inc.</t>
  </si>
  <si>
    <t>Serpentine River</t>
  </si>
  <si>
    <t>CMSERPEN21</t>
  </si>
  <si>
    <t>Kreuger Creek</t>
  </si>
  <si>
    <t>CMKREUGER21</t>
  </si>
  <si>
    <t>Nuluk River</t>
  </si>
  <si>
    <t>CMNULUK21</t>
  </si>
  <si>
    <t>American River</t>
  </si>
  <si>
    <t>CMAMER05</t>
  </si>
  <si>
    <t>Agiapuk River</t>
  </si>
  <si>
    <t>CMAGIA05</t>
  </si>
  <si>
    <t>CMAGIA21</t>
  </si>
  <si>
    <t>Belt Creek</t>
  </si>
  <si>
    <t>CMBELT21</t>
  </si>
  <si>
    <t>Pilgrim River</t>
  </si>
  <si>
    <t>CMPIL94</t>
  </si>
  <si>
    <t>Snake River</t>
  </si>
  <si>
    <t>CMSNA92</t>
  </si>
  <si>
    <t>unknown</t>
  </si>
  <si>
    <t>CMSNA93</t>
  </si>
  <si>
    <t>CMSNA94</t>
  </si>
  <si>
    <t>CMSNA95</t>
  </si>
  <si>
    <t>CMSNA96</t>
  </si>
  <si>
    <t>Nome River</t>
  </si>
  <si>
    <t>CMNOME05</t>
  </si>
  <si>
    <t>Eldorado River</t>
  </si>
  <si>
    <t>CMELDO05</t>
  </si>
  <si>
    <t>Solomon River</t>
  </si>
  <si>
    <t>CMSOL93</t>
  </si>
  <si>
    <t>dropped can't be pooled with other collections</t>
  </si>
  <si>
    <t>CMSOL95</t>
  </si>
  <si>
    <t>CMSOL96</t>
  </si>
  <si>
    <t>CMSOL13</t>
  </si>
  <si>
    <t>NSEDC</t>
  </si>
  <si>
    <t>Niukluk River</t>
  </si>
  <si>
    <t>CMNIUK04</t>
  </si>
  <si>
    <t>Fish River</t>
  </si>
  <si>
    <t>CMFISH04</t>
  </si>
  <si>
    <t>Kwiniuk River</t>
  </si>
  <si>
    <t>CMKWIN04</t>
  </si>
  <si>
    <t>Tubutulik River</t>
  </si>
  <si>
    <t>CMTUBU09</t>
  </si>
  <si>
    <t>Koyuk River</t>
  </si>
  <si>
    <t>CMKOYU05</t>
  </si>
  <si>
    <t>Ungalik River</t>
  </si>
  <si>
    <t>CMUNGA05</t>
  </si>
  <si>
    <t>CMUNGA10</t>
  </si>
  <si>
    <t>Shaktoolik River</t>
  </si>
  <si>
    <t>CMSHAK05</t>
  </si>
  <si>
    <t>Unalakleet River</t>
  </si>
  <si>
    <t>CMUNA92</t>
  </si>
  <si>
    <t>CMUNAL04</t>
  </si>
  <si>
    <t>Pikmiktalik River</t>
  </si>
  <si>
    <t>CMPIKM05</t>
  </si>
  <si>
    <t>Teslin River</t>
  </si>
  <si>
    <t>CMTES92</t>
  </si>
  <si>
    <t>USFWS</t>
  </si>
  <si>
    <t>CMBOSWEL13</t>
  </si>
  <si>
    <t>DFO</t>
  </si>
  <si>
    <t>Miller Creek</t>
  </si>
  <si>
    <t>CMMILL13</t>
  </si>
  <si>
    <t>Tatchun River</t>
  </si>
  <si>
    <t>CMTATN92</t>
  </si>
  <si>
    <t>CMTATC13</t>
  </si>
  <si>
    <t>Yukon River - Minto</t>
  </si>
  <si>
    <t>CMMINTS89</t>
  </si>
  <si>
    <t>CMMINT13</t>
  </si>
  <si>
    <t>Big Creek</t>
  </si>
  <si>
    <t>CMBCK95</t>
  </si>
  <si>
    <t>Pelly River</t>
  </si>
  <si>
    <t>CMPEL93</t>
  </si>
  <si>
    <t>Kluane River</t>
  </si>
  <si>
    <t>CMKLUA01</t>
  </si>
  <si>
    <t>CMKLUA07</t>
  </si>
  <si>
    <t>CMKLUALK11</t>
  </si>
  <si>
    <t>CMKLUALK13</t>
  </si>
  <si>
    <t>Donjek River</t>
  </si>
  <si>
    <t>CMDON94</t>
  </si>
  <si>
    <t>Fishing Branch River</t>
  </si>
  <si>
    <t>CMFBR87</t>
  </si>
  <si>
    <t>CMFBR89</t>
  </si>
  <si>
    <t>CMFBR92</t>
  </si>
  <si>
    <t>CMFBR97</t>
  </si>
  <si>
    <t>CMFBR94</t>
  </si>
  <si>
    <t>CMFBR07</t>
  </si>
  <si>
    <t>Porcupine River</t>
  </si>
  <si>
    <t>CMOLDC07</t>
  </si>
  <si>
    <t>Sheenjek River</t>
  </si>
  <si>
    <t>CMSHE92</t>
  </si>
  <si>
    <t>CMSHEE11</t>
  </si>
  <si>
    <t>Black River</t>
  </si>
  <si>
    <t>CMBLAC95</t>
  </si>
  <si>
    <t>can't be pooled with 2014 collection</t>
  </si>
  <si>
    <t>CMBLAC14F</t>
  </si>
  <si>
    <t>Tanana Chiefs Conference</t>
  </si>
  <si>
    <t>Chandalar River</t>
  </si>
  <si>
    <t>CMCHAN01</t>
  </si>
  <si>
    <t>CMCHAN11</t>
  </si>
  <si>
    <t>Rapids Research Center,RRC</t>
  </si>
  <si>
    <t>Big Salt River</t>
  </si>
  <si>
    <t>CMBSAL01</t>
  </si>
  <si>
    <t>Clearwater Creek</t>
  </si>
  <si>
    <t>CMCLEW90</t>
  </si>
  <si>
    <t>Bluff Cabin Creek</t>
  </si>
  <si>
    <t>CMBLU92</t>
  </si>
  <si>
    <t>Delta River</t>
  </si>
  <si>
    <t>CMDEL94</t>
  </si>
  <si>
    <t>Salcha River - early</t>
  </si>
  <si>
    <t>CMSAL01</t>
  </si>
  <si>
    <t>BSFA</t>
  </si>
  <si>
    <t>CMSAL13E</t>
  </si>
  <si>
    <t>Salcha River - late</t>
  </si>
  <si>
    <t>CMSAL13L</t>
  </si>
  <si>
    <t>Chena River</t>
  </si>
  <si>
    <t>CMCHE94</t>
  </si>
  <si>
    <t>CMCHE13E</t>
  </si>
  <si>
    <t>CMCHE13L</t>
  </si>
  <si>
    <t>Seventeenmile Slough</t>
  </si>
  <si>
    <t>CM17MI10F</t>
  </si>
  <si>
    <t>Toklat River</t>
  </si>
  <si>
    <t>CMTOK93</t>
  </si>
  <si>
    <t>CMTOKA94</t>
  </si>
  <si>
    <t>Sushana River</t>
  </si>
  <si>
    <t>CMTOKS94</t>
  </si>
  <si>
    <t>Kantishna River</t>
  </si>
  <si>
    <t>CMKAN01</t>
  </si>
  <si>
    <t>Tanana River</t>
  </si>
  <si>
    <t>CMTAN93</t>
  </si>
  <si>
    <t>Tozitna River</t>
  </si>
  <si>
    <t>CMTOZI03</t>
  </si>
  <si>
    <t>Melozitna River</t>
  </si>
  <si>
    <t>CMMELO03</t>
  </si>
  <si>
    <t>Hot Springs Creek</t>
  </si>
  <si>
    <t>CMMEL94</t>
  </si>
  <si>
    <t>CMMELOZ12</t>
  </si>
  <si>
    <t>Middle Fork Koyukuk River</t>
  </si>
  <si>
    <t>CMMFKOY11</t>
  </si>
  <si>
    <t>Northern Alaska Tours Company</t>
  </si>
  <si>
    <t>CMMFKOY12</t>
  </si>
  <si>
    <t>CMMFKOY13</t>
  </si>
  <si>
    <t>South Fork Koyukuk River - early</t>
  </si>
  <si>
    <t>CMSFKO96E</t>
  </si>
  <si>
    <t>South Fork Koyukuk River - late</t>
  </si>
  <si>
    <t>CMSFKO96L</t>
  </si>
  <si>
    <t>Jim River</t>
  </si>
  <si>
    <t>CMJIM02</t>
  </si>
  <si>
    <t>CMJIM10</t>
  </si>
  <si>
    <t>CMJIM11</t>
  </si>
  <si>
    <t>CMJIM12</t>
  </si>
  <si>
    <t>CMJIM13</t>
  </si>
  <si>
    <t>Henshaw Creek - late</t>
  </si>
  <si>
    <t>CMHENS95</t>
  </si>
  <si>
    <t>Henshaw Creek - early</t>
  </si>
  <si>
    <t>CMHENS04</t>
  </si>
  <si>
    <t>Clear Creek</t>
  </si>
  <si>
    <t>CMCLE02</t>
  </si>
  <si>
    <t>Dakli River</t>
  </si>
  <si>
    <t>CMDAKL12</t>
  </si>
  <si>
    <t>Huslia River</t>
  </si>
  <si>
    <t>CMHUS93</t>
  </si>
  <si>
    <t>USFWS*</t>
  </si>
  <si>
    <t>Gisasa River</t>
  </si>
  <si>
    <t>CMGIS04</t>
  </si>
  <si>
    <t>Nulato River</t>
  </si>
  <si>
    <t>CMNUL03</t>
  </si>
  <si>
    <t>CMNUL94</t>
  </si>
  <si>
    <t>Kaltag River</t>
  </si>
  <si>
    <t>CMKALT92</t>
  </si>
  <si>
    <t>Rodo River</t>
  </si>
  <si>
    <t>CMRODO89</t>
  </si>
  <si>
    <t>Otter Creek</t>
  </si>
  <si>
    <t>CMOTT93</t>
  </si>
  <si>
    <t>Swift River</t>
  </si>
  <si>
    <t>CMANV92C</t>
  </si>
  <si>
    <t>Yellow River</t>
  </si>
  <si>
    <t>CMANV92B</t>
  </si>
  <si>
    <t>Beaver Creek</t>
  </si>
  <si>
    <t>CHANV92</t>
  </si>
  <si>
    <t>CMANV93D</t>
  </si>
  <si>
    <t>Tolstoi Creek</t>
  </si>
  <si>
    <t>CMTOLS97</t>
  </si>
  <si>
    <t>California Creek</t>
  </si>
  <si>
    <t>CMCALIF97</t>
  </si>
  <si>
    <t>Innoko River</t>
  </si>
  <si>
    <t>CMYUKA93</t>
  </si>
  <si>
    <t>Chuilnak River</t>
  </si>
  <si>
    <t>CMCHUL89</t>
  </si>
  <si>
    <t>Andreafsky River</t>
  </si>
  <si>
    <t>CMANDR04E</t>
  </si>
  <si>
    <t>CMAND93W</t>
  </si>
  <si>
    <t>CMBLAC06</t>
  </si>
  <si>
    <t>portion samps dropped for HWE</t>
  </si>
  <si>
    <t>Local fisher</t>
  </si>
  <si>
    <t>Mekoryuk River</t>
  </si>
  <si>
    <t>CMMEKO06A</t>
  </si>
  <si>
    <t>CMMEKO06C</t>
  </si>
  <si>
    <t>South Fork Kuskokwim River</t>
  </si>
  <si>
    <t>CMSFKU08</t>
  </si>
  <si>
    <t>Windy Fork Kuskokwim River</t>
  </si>
  <si>
    <t>CMWINDF08</t>
  </si>
  <si>
    <t>Big River</t>
  </si>
  <si>
    <t>CMBIGR08</t>
  </si>
  <si>
    <t>Takotna River</t>
  </si>
  <si>
    <t>CMTAK07</t>
  </si>
  <si>
    <t>Takotna Tribal Council</t>
  </si>
  <si>
    <t>CMTAKW07</t>
  </si>
  <si>
    <t>Nunsatuk River</t>
  </si>
  <si>
    <t>CMNUN94</t>
  </si>
  <si>
    <t>Tatlawiksuk River</t>
  </si>
  <si>
    <t>CMTATL07</t>
  </si>
  <si>
    <t>Necons River</t>
  </si>
  <si>
    <t>CMNECO06</t>
  </si>
  <si>
    <t>CMNECO07</t>
  </si>
  <si>
    <t>Stony River</t>
  </si>
  <si>
    <t>CMSTO94E</t>
  </si>
  <si>
    <t>CMSTO94L</t>
  </si>
  <si>
    <t>Kogrukluk River</t>
  </si>
  <si>
    <t>CMKOG07</t>
  </si>
  <si>
    <t>George River</t>
  </si>
  <si>
    <t>CMGEO07</t>
  </si>
  <si>
    <t>Holokuk River</t>
  </si>
  <si>
    <t>CMHOL95</t>
  </si>
  <si>
    <t>CMHOL08</t>
  </si>
  <si>
    <t>CMSALM07</t>
  </si>
  <si>
    <t>Kuskokwim Native Association</t>
  </si>
  <si>
    <t>Aniak River</t>
  </si>
  <si>
    <t>CMANI92</t>
  </si>
  <si>
    <t>Tuluksak River</t>
  </si>
  <si>
    <t>CMTUL07</t>
  </si>
  <si>
    <t>Kisaralik River</t>
  </si>
  <si>
    <t>CMKIS94</t>
  </si>
  <si>
    <t>Kwethluk River</t>
  </si>
  <si>
    <t>CMKWE94</t>
  </si>
  <si>
    <t>CMKWE07</t>
  </si>
  <si>
    <t>Kasigluk River</t>
  </si>
  <si>
    <t>CMKAS94</t>
  </si>
  <si>
    <t>Kanektok River</t>
  </si>
  <si>
    <t>CMKAN07</t>
  </si>
  <si>
    <t>Goodnews River</t>
  </si>
  <si>
    <t>CMGOOD06NF</t>
  </si>
  <si>
    <t>CMGOO91</t>
  </si>
  <si>
    <t>CMGOOD07MF</t>
  </si>
  <si>
    <t>Osviak River</t>
  </si>
  <si>
    <t>CMOSVIAK10</t>
  </si>
  <si>
    <t>CMOSVIAK12</t>
  </si>
  <si>
    <t>Togiak River</t>
  </si>
  <si>
    <t>CMTOG93</t>
  </si>
  <si>
    <t>CMTOG94</t>
  </si>
  <si>
    <t>CMTOGRM11</t>
  </si>
  <si>
    <t>Sunshine Creek</t>
  </si>
  <si>
    <t>CMSUNS06</t>
  </si>
  <si>
    <t>FRI, UW</t>
  </si>
  <si>
    <t>Upper Nushagak River</t>
  </si>
  <si>
    <t>CHUNUS92</t>
  </si>
  <si>
    <t>CMNUS93</t>
  </si>
  <si>
    <t>Klutuspak Creek</t>
  </si>
  <si>
    <t>CMKLUTU10</t>
  </si>
  <si>
    <t>Stuyahok River</t>
  </si>
  <si>
    <t>CMSTUY14</t>
  </si>
  <si>
    <t>CMSTUY92</t>
  </si>
  <si>
    <t>CMSTUY93</t>
  </si>
  <si>
    <t>Mulchatna River</t>
  </si>
  <si>
    <t>CMMUL94</t>
  </si>
  <si>
    <t>Kokwok River</t>
  </si>
  <si>
    <t>CMKOKW11</t>
  </si>
  <si>
    <t>Iowithla River</t>
  </si>
  <si>
    <t>CMIOW10</t>
  </si>
  <si>
    <t>Alagnak River</t>
  </si>
  <si>
    <t>CMALA92</t>
  </si>
  <si>
    <t>CMALAG10</t>
  </si>
  <si>
    <t>CMBRIB93</t>
  </si>
  <si>
    <t>Whale Mountain Creek</t>
  </si>
  <si>
    <t>CMBRIA93</t>
  </si>
  <si>
    <t>CMWHLMT10</t>
  </si>
  <si>
    <t>Wandering Creek</t>
  </si>
  <si>
    <t>CMWAND10</t>
  </si>
  <si>
    <t>Pumice Creek</t>
  </si>
  <si>
    <t>CMBRIC93</t>
  </si>
  <si>
    <t>CMPUMIC10</t>
  </si>
  <si>
    <t>Wiggly Creek</t>
  </si>
  <si>
    <t>CMWIGG09</t>
  </si>
  <si>
    <t>CMWESC93</t>
  </si>
  <si>
    <t>Shoe Creek</t>
  </si>
  <si>
    <t>CMSHOE10</t>
  </si>
  <si>
    <t>Blue Violet Creek</t>
  </si>
  <si>
    <t>CMBLUEV10</t>
  </si>
  <si>
    <t>Plenty Bear Creek</t>
  </si>
  <si>
    <t>CMWESB93</t>
  </si>
  <si>
    <t>CMPLEN09</t>
  </si>
  <si>
    <t>Braided Creek</t>
  </si>
  <si>
    <t>CMMESB09</t>
  </si>
  <si>
    <t>Meshik River</t>
  </si>
  <si>
    <t>CMMES92</t>
  </si>
  <si>
    <t>Cape Seniavin</t>
  </si>
  <si>
    <t>CMNCSEN10</t>
  </si>
  <si>
    <t>CMNPEN01</t>
  </si>
  <si>
    <t>CMNCSEN09</t>
  </si>
  <si>
    <t>Ilnik River</t>
  </si>
  <si>
    <t>CMILNIK02</t>
  </si>
  <si>
    <t>Right Head Moller Bay - site A</t>
  </si>
  <si>
    <t>CMNPE98A</t>
  </si>
  <si>
    <t>Right Head Moller Bay - site B</t>
  </si>
  <si>
    <t>CMRHMB09</t>
  </si>
  <si>
    <t>Lawrence Valley Creek</t>
  </si>
  <si>
    <t>CMLAW09</t>
  </si>
  <si>
    <t>CMLAW92</t>
  </si>
  <si>
    <t>Coal Creek</t>
  </si>
  <si>
    <t>CMCOAL08</t>
  </si>
  <si>
    <t>Deer Valley</t>
  </si>
  <si>
    <t>CMDEERV08</t>
  </si>
  <si>
    <t>Sapsuk River</t>
  </si>
  <si>
    <t>CMNELSR08</t>
  </si>
  <si>
    <t>CMSAP92</t>
  </si>
  <si>
    <t>Moffett Creek</t>
  </si>
  <si>
    <t>CMMOF96</t>
  </si>
  <si>
    <t>Joshua Green River</t>
  </si>
  <si>
    <t>CHJOS92</t>
  </si>
  <si>
    <t>dropped because can't be pooled with 2009 collection</t>
  </si>
  <si>
    <t>CMJOS94</t>
  </si>
  <si>
    <t>CMJOS09</t>
  </si>
  <si>
    <t>Frosty Creek</t>
  </si>
  <si>
    <t>CMFRO09</t>
  </si>
  <si>
    <t>CMFRO92</t>
  </si>
  <si>
    <t>Alligator Hole</t>
  </si>
  <si>
    <t>CMALL96</t>
  </si>
  <si>
    <t>CMALL09</t>
  </si>
  <si>
    <t>Traders Cove</t>
  </si>
  <si>
    <t>CMTRA92</t>
  </si>
  <si>
    <t>Saint Catherine Cove</t>
  </si>
  <si>
    <t>CMSTC92</t>
  </si>
  <si>
    <t>CMSTC09</t>
  </si>
  <si>
    <t>Peterson Lagoon</t>
  </si>
  <si>
    <t>CMPETL09</t>
  </si>
  <si>
    <t>CHPET92</t>
  </si>
  <si>
    <t>Little John Lagoon</t>
  </si>
  <si>
    <t>CMLIJ09</t>
  </si>
  <si>
    <t>CHLIJ92</t>
  </si>
  <si>
    <t>Sandy Cove</t>
  </si>
  <si>
    <t>CMSANC09</t>
  </si>
  <si>
    <t>CMSANC96</t>
  </si>
  <si>
    <t>Russel Creek</t>
  </si>
  <si>
    <t>CMRUS09</t>
  </si>
  <si>
    <t>CMRUS92</t>
  </si>
  <si>
    <t>CMRUS93</t>
  </si>
  <si>
    <t>Delta Creek</t>
  </si>
  <si>
    <t>CMDEL96</t>
  </si>
  <si>
    <t>Belkofski River</t>
  </si>
  <si>
    <t>CMBEL92</t>
  </si>
  <si>
    <t>Volcano Bay</t>
  </si>
  <si>
    <t>CMVOL92</t>
  </si>
  <si>
    <t>CMVOL96</t>
  </si>
  <si>
    <t>CMVOL09</t>
  </si>
  <si>
    <t>Ruby's Lagoon</t>
  </si>
  <si>
    <t>CMRUB96</t>
  </si>
  <si>
    <t>Canoe Bay River</t>
  </si>
  <si>
    <t>CMCAN92</t>
  </si>
  <si>
    <t>CMCAN09</t>
  </si>
  <si>
    <t>Zachary Bay</t>
  </si>
  <si>
    <t>CMZAC92</t>
  </si>
  <si>
    <t>Foster Creek</t>
  </si>
  <si>
    <t>CMFOST09</t>
  </si>
  <si>
    <t>CHBAL92</t>
  </si>
  <si>
    <t>Coleman Creek</t>
  </si>
  <si>
    <t>CMCOL96</t>
  </si>
  <si>
    <t>Chichagof Bay</t>
  </si>
  <si>
    <t>CMCHI09</t>
  </si>
  <si>
    <t>CMCHI96</t>
  </si>
  <si>
    <t>Stepovak Bay</t>
  </si>
  <si>
    <t>CMSTE92</t>
  </si>
  <si>
    <t>CMSTE09</t>
  </si>
  <si>
    <t>Stepovak River</t>
  </si>
  <si>
    <t>CMWESM93</t>
  </si>
  <si>
    <t>CMSTEPR09</t>
  </si>
  <si>
    <t>Smokey Hollow Creek</t>
  </si>
  <si>
    <t>CMSMOKH10</t>
  </si>
  <si>
    <t>Ivanof River</t>
  </si>
  <si>
    <t>CMIVAN09</t>
  </si>
  <si>
    <t>CMWESL93</t>
  </si>
  <si>
    <t>Portage Creek</t>
  </si>
  <si>
    <t>CMPORTC08</t>
  </si>
  <si>
    <t>CMWESJ93</t>
  </si>
  <si>
    <t>Rudy Creek</t>
  </si>
  <si>
    <t>CMRUDY10</t>
  </si>
  <si>
    <t>North Fork Creek</t>
  </si>
  <si>
    <t>CMWESK93</t>
  </si>
  <si>
    <t>Kujulik River</t>
  </si>
  <si>
    <t>CMKUJUNF09</t>
  </si>
  <si>
    <t>Aniakchak River</t>
  </si>
  <si>
    <t>CMWESE93</t>
  </si>
  <si>
    <t>Amber Bay</t>
  </si>
  <si>
    <t>CMWESN93</t>
  </si>
  <si>
    <t>Main Creek</t>
  </si>
  <si>
    <t>CMAMBM09</t>
  </si>
  <si>
    <t>Northeast Creek</t>
  </si>
  <si>
    <t>CMNECR08</t>
  </si>
  <si>
    <t>Ocean Beach</t>
  </si>
  <si>
    <t>CMOCEB09</t>
  </si>
  <si>
    <t>Nakalilok River</t>
  </si>
  <si>
    <t>CMNAKIL08</t>
  </si>
  <si>
    <t>Chiginagak Bay River</t>
  </si>
  <si>
    <t>CMWESI93</t>
  </si>
  <si>
    <t>CMCHIGK09</t>
  </si>
  <si>
    <t>Kialagvik Creek</t>
  </si>
  <si>
    <t>CMWESF93</t>
  </si>
  <si>
    <t>CMKIAL09</t>
  </si>
  <si>
    <t>Pass Creek</t>
  </si>
  <si>
    <t>CMPASS09</t>
  </si>
  <si>
    <t>Dry Bay River</t>
  </si>
  <si>
    <t>CMDRYBR09</t>
  </si>
  <si>
    <t>Bear Bay Creek</t>
  </si>
  <si>
    <t>CMBEARBC09</t>
  </si>
  <si>
    <t>CMWESD93</t>
  </si>
  <si>
    <t>Alagogshak River</t>
  </si>
  <si>
    <t>CMWESG93</t>
  </si>
  <si>
    <t>CMWESH93</t>
  </si>
  <si>
    <t>CMBIGRI09</t>
  </si>
  <si>
    <t>Uganik River</t>
  </si>
  <si>
    <t>CMUGAN09</t>
  </si>
  <si>
    <t>CHUGA92</t>
  </si>
  <si>
    <t>Spiridon River</t>
  </si>
  <si>
    <t>CMSPIRU09</t>
  </si>
  <si>
    <t>Zachar River</t>
  </si>
  <si>
    <t>CMZACR09</t>
  </si>
  <si>
    <t>Karluk Lagoon</t>
  </si>
  <si>
    <t>CMKARL09</t>
  </si>
  <si>
    <t>McNeil River</t>
  </si>
  <si>
    <t>CMMcN96</t>
  </si>
  <si>
    <t>CMMCN94</t>
  </si>
  <si>
    <t>Brown's Peak Creek</t>
  </si>
  <si>
    <t>CMBROWN12</t>
  </si>
  <si>
    <t>Iniskin River</t>
  </si>
  <si>
    <t>CMINISK12</t>
  </si>
  <si>
    <t>Sitkinak Island</t>
  </si>
  <si>
    <t>CMSITKI09</t>
  </si>
  <si>
    <t>Big Sukhoi</t>
  </si>
  <si>
    <t>CMBSU92</t>
  </si>
  <si>
    <t>CMBSUK09</t>
  </si>
  <si>
    <t>Dog Salmon Creek</t>
  </si>
  <si>
    <t>CMDOGSC10</t>
  </si>
  <si>
    <t>Deadman River</t>
  </si>
  <si>
    <t>CMDEAD09</t>
  </si>
  <si>
    <t>NE Portage Creek</t>
  </si>
  <si>
    <t>CMPORTNE09</t>
  </si>
  <si>
    <t>Kiavak Portage</t>
  </si>
  <si>
    <t>CMKIAV17</t>
  </si>
  <si>
    <t>Kaiugnak Lagoon</t>
  </si>
  <si>
    <t>CMKAIUG15</t>
  </si>
  <si>
    <t>Natalia Bay Creek</t>
  </si>
  <si>
    <t>CMNATA17</t>
  </si>
  <si>
    <t>Barling Bay Creek - early</t>
  </si>
  <si>
    <t>CMBARLR15</t>
  </si>
  <si>
    <t>Barling Bay Creek - middle</t>
  </si>
  <si>
    <t>CMBARL09</t>
  </si>
  <si>
    <t>CMBARL17</t>
  </si>
  <si>
    <t>Barling Bay Creek - late</t>
  </si>
  <si>
    <t>Midway Creek</t>
  </si>
  <si>
    <t>CMMIDWAY15</t>
  </si>
  <si>
    <t>West Kiliuda Creek</t>
  </si>
  <si>
    <t>CMWKIL09</t>
  </si>
  <si>
    <t>CMWKIL08</t>
  </si>
  <si>
    <t>Dog Bay Creek</t>
  </si>
  <si>
    <t>CHDOG92</t>
  </si>
  <si>
    <t>Coxcomb Creek</t>
  </si>
  <si>
    <t>CMCOXC09</t>
  </si>
  <si>
    <t>Gull Cape Creek</t>
  </si>
  <si>
    <t>CMWESP93</t>
  </si>
  <si>
    <t>CMGULLC09</t>
  </si>
  <si>
    <t>Eagle Harbor</t>
  </si>
  <si>
    <t>CMEAGLH09</t>
  </si>
  <si>
    <t>Hidden Basin Creek</t>
  </si>
  <si>
    <t>CMHIDDB15</t>
  </si>
  <si>
    <t>Rough Creek</t>
  </si>
  <si>
    <t>CMROUGH09</t>
  </si>
  <si>
    <t>Olds River</t>
  </si>
  <si>
    <t>CMOLDS10</t>
  </si>
  <si>
    <t>CHAME92</t>
  </si>
  <si>
    <t>Russian Creek</t>
  </si>
  <si>
    <t>CMRUSSI07</t>
  </si>
  <si>
    <t>CMRUSSI09</t>
  </si>
  <si>
    <t>Kizhuyak River</t>
  </si>
  <si>
    <t>CMKIZH09</t>
  </si>
  <si>
    <t>CHKIZ92</t>
  </si>
  <si>
    <t>Sturgeon River</t>
  </si>
  <si>
    <t>CMSTU08</t>
  </si>
  <si>
    <t>CMSTU09</t>
  </si>
  <si>
    <t>Kitoi Bay Hatchery - Sturgeon River stock</t>
  </si>
  <si>
    <t>CMWESA93</t>
  </si>
  <si>
    <t>CMKITB09</t>
  </si>
  <si>
    <t>Pauls Lake</t>
  </si>
  <si>
    <t>CMPAUL15</t>
  </si>
  <si>
    <t>Susitna River</t>
  </si>
  <si>
    <t>CMSUS96</t>
  </si>
  <si>
    <t>Spink Creek</t>
  </si>
  <si>
    <t>CMSPINK07</t>
  </si>
  <si>
    <t>CMSPINK08</t>
  </si>
  <si>
    <t>Chunilna Creek</t>
  </si>
  <si>
    <t>CMCHU93</t>
  </si>
  <si>
    <t>Talkeetna River</t>
  </si>
  <si>
    <t>CMTALK95</t>
  </si>
  <si>
    <t>Willow Creek</t>
  </si>
  <si>
    <t>CMWILL10</t>
  </si>
  <si>
    <t>Lake Creek</t>
  </si>
  <si>
    <t>CMLAK96</t>
  </si>
  <si>
    <t>Little Susitna River</t>
  </si>
  <si>
    <t>CMLSUS89</t>
  </si>
  <si>
    <t>NOAA</t>
  </si>
  <si>
    <t>CMLSUS10</t>
  </si>
  <si>
    <t>Williwaw Creek</t>
  </si>
  <si>
    <t>CMWILLIW10</t>
  </si>
  <si>
    <t>Carmen Lake</t>
  </si>
  <si>
    <t>CMCARMLK10</t>
  </si>
  <si>
    <t>Wally Noerenberg Hatchery</t>
  </si>
  <si>
    <t>CMWHN02</t>
  </si>
  <si>
    <t>CMWHN06</t>
  </si>
  <si>
    <t>CMWHN08</t>
  </si>
  <si>
    <t>CMWHN09</t>
  </si>
  <si>
    <t>Siwash Creek</t>
  </si>
  <si>
    <t>CMSIWA06</t>
  </si>
  <si>
    <t>CMSIWA08</t>
  </si>
  <si>
    <t>CMSIWA09</t>
  </si>
  <si>
    <t>CMSIWA10</t>
  </si>
  <si>
    <t>Wells River</t>
  </si>
  <si>
    <t>CMWEL09</t>
  </si>
  <si>
    <t>CMWEL08</t>
  </si>
  <si>
    <t>CMWEL10</t>
  </si>
  <si>
    <t>Keta Creek</t>
  </si>
  <si>
    <t>5P92EKEE</t>
  </si>
  <si>
    <t>Olsen Creek</t>
  </si>
  <si>
    <t>CMPWS95A</t>
  </si>
  <si>
    <t>CMOLSE13</t>
  </si>
  <si>
    <t>Beartrap Creek</t>
  </si>
  <si>
    <t>CMBEART08</t>
  </si>
  <si>
    <t>CMBEART09</t>
  </si>
  <si>
    <t>CMBEART10</t>
  </si>
  <si>
    <t>Constantine Creek</t>
  </si>
  <si>
    <t>CMCONS08</t>
  </si>
  <si>
    <t>CMCONS09</t>
  </si>
  <si>
    <t>CMCONS10</t>
  </si>
  <si>
    <t>Situk River</t>
  </si>
  <si>
    <t>CMSITU14</t>
  </si>
  <si>
    <t>Akwe River</t>
  </si>
  <si>
    <t>CMAKWE14</t>
  </si>
  <si>
    <t>Situk River Fly Shop</t>
  </si>
  <si>
    <t>CMAKWE15</t>
  </si>
  <si>
    <t>Alsek River</t>
  </si>
  <si>
    <t>CMALSEK00F</t>
  </si>
  <si>
    <t>East Alsek River</t>
  </si>
  <si>
    <t>CMEALS14</t>
  </si>
  <si>
    <t>Commercial Fisherman</t>
  </si>
  <si>
    <t>Vivid Lake</t>
  </si>
  <si>
    <t>CMVIVID93</t>
  </si>
  <si>
    <t>Tyndall Cove</t>
  </si>
  <si>
    <t>CMTYNDALL92</t>
  </si>
  <si>
    <t>Bartlett River</t>
  </si>
  <si>
    <t>CMBART14</t>
  </si>
  <si>
    <t>Klehini River</t>
  </si>
  <si>
    <t>CMKLEH06</t>
  </si>
  <si>
    <t>Herman Creek</t>
  </si>
  <si>
    <t>CMHERM06</t>
  </si>
  <si>
    <t>Chilkat River - 24 Mile</t>
  </si>
  <si>
    <t>CM24MI06</t>
  </si>
  <si>
    <t>Chilkat River - Wells Bridge</t>
  </si>
  <si>
    <t>CMWELLB06</t>
  </si>
  <si>
    <t>Chilkat River mainstem</t>
  </si>
  <si>
    <t>CMCHILK06</t>
  </si>
  <si>
    <t>CMTAKU04</t>
  </si>
  <si>
    <t>CMTAKU06F</t>
  </si>
  <si>
    <t>Sawmill Creek</t>
  </si>
  <si>
    <t>CMSAWM06S</t>
  </si>
  <si>
    <t>CMFCJUN06S</t>
  </si>
  <si>
    <t>Macaulay Salmon Hatchery</t>
  </si>
  <si>
    <t>CMMACA13</t>
  </si>
  <si>
    <t>Macaulay Hatchery</t>
  </si>
  <si>
    <t>CMDIPAC06</t>
  </si>
  <si>
    <t>DIPAC</t>
  </si>
  <si>
    <t>Gastineau Hatchery</t>
  </si>
  <si>
    <t>CMGAST97</t>
  </si>
  <si>
    <t>Prospect Creek</t>
  </si>
  <si>
    <t>CMPROS10</t>
  </si>
  <si>
    <t>CMPROSCR19</t>
  </si>
  <si>
    <t>Sitka Sound Science Center</t>
  </si>
  <si>
    <t>Lauras Creek</t>
  </si>
  <si>
    <t>CMLAURA11</t>
  </si>
  <si>
    <t>Glen Creek</t>
  </si>
  <si>
    <t>CMGLENCK10</t>
  </si>
  <si>
    <t>Sanborn Creek</t>
  </si>
  <si>
    <t>CMSANB06S</t>
  </si>
  <si>
    <t>Dry Bay Creek</t>
  </si>
  <si>
    <t>CMDRYB06S</t>
  </si>
  <si>
    <t>Admiralty Creek</t>
  </si>
  <si>
    <t>CMADMI10</t>
  </si>
  <si>
    <t>Swan Cove Creek</t>
  </si>
  <si>
    <t>CMSWANC10</t>
  </si>
  <si>
    <t>Mole River</t>
  </si>
  <si>
    <t>CMMOLE11</t>
  </si>
  <si>
    <t>Snug Cove</t>
  </si>
  <si>
    <t>CMSNUG10</t>
  </si>
  <si>
    <t>CMSNUG11</t>
  </si>
  <si>
    <t>Pybus Bay</t>
  </si>
  <si>
    <t>CMAMBCR11</t>
  </si>
  <si>
    <t>CMPYBUS10</t>
  </si>
  <si>
    <t>Donkey Bay</t>
  </si>
  <si>
    <t>CMDONKEY86</t>
  </si>
  <si>
    <t>CMDONKEY90</t>
  </si>
  <si>
    <t>Wilson River</t>
  </si>
  <si>
    <t>CMWILS10</t>
  </si>
  <si>
    <t>CMWILS11</t>
  </si>
  <si>
    <t>Chaik Bay Creek</t>
  </si>
  <si>
    <t>CMCHAI10</t>
  </si>
  <si>
    <t>Hood Bay</t>
  </si>
  <si>
    <t>CMHOODB10</t>
  </si>
  <si>
    <t>CMHOODB92</t>
  </si>
  <si>
    <t>Humpback Creek</t>
  </si>
  <si>
    <t>CMHUMPCR94</t>
  </si>
  <si>
    <t>Game Creek</t>
  </si>
  <si>
    <t>CMGAME11</t>
  </si>
  <si>
    <t>Spasski Creek</t>
  </si>
  <si>
    <t>CMSPASSKI91</t>
  </si>
  <si>
    <t>CMSPASSKI92</t>
  </si>
  <si>
    <t>Long Bay</t>
  </si>
  <si>
    <t>CMLONG91</t>
  </si>
  <si>
    <t>CMLONG92</t>
  </si>
  <si>
    <t>Ushk Bay</t>
  </si>
  <si>
    <t>CMUSHKB91</t>
  </si>
  <si>
    <t>CMUSHKB92</t>
  </si>
  <si>
    <t>Saook Bay</t>
  </si>
  <si>
    <t>CMSAOB06</t>
  </si>
  <si>
    <t>Ralph's Creek</t>
  </si>
  <si>
    <t>CMRALPH06</t>
  </si>
  <si>
    <t>CMHFHAT06</t>
  </si>
  <si>
    <t>NSRAA</t>
  </si>
  <si>
    <t>Lover's Cove</t>
  </si>
  <si>
    <t>CMLOVE87</t>
  </si>
  <si>
    <t>Port Armstrong Hatchery</t>
  </si>
  <si>
    <t>CMPTARM13</t>
  </si>
  <si>
    <t>West Crawfish</t>
  </si>
  <si>
    <t>CMWCRA06</t>
  </si>
  <si>
    <t>Redoubt Lake</t>
  </si>
  <si>
    <t>CMREDOUBT15</t>
  </si>
  <si>
    <t>USDA Forest Service</t>
  </si>
  <si>
    <t>Medvejie Hatchery</t>
  </si>
  <si>
    <t>CMMEDV97</t>
  </si>
  <si>
    <t>CMMEDV09</t>
  </si>
  <si>
    <t>Nakwasina River</t>
  </si>
  <si>
    <t>CMNAKWA06</t>
  </si>
  <si>
    <t>CMFORD06F</t>
  </si>
  <si>
    <t>Sister Lake</t>
  </si>
  <si>
    <t>CMSIST06</t>
  </si>
  <si>
    <t>Black Bay</t>
  </si>
  <si>
    <t>CMBLACKB91</t>
  </si>
  <si>
    <t>CMBLACKB92</t>
  </si>
  <si>
    <t>Saltery Bay</t>
  </si>
  <si>
    <t>CMSALTE92</t>
  </si>
  <si>
    <t>Gunnuk Creek Hatchery</t>
  </si>
  <si>
    <t>CMGUNN13</t>
  </si>
  <si>
    <t>KNPFC</t>
  </si>
  <si>
    <t>Port Camden</t>
  </si>
  <si>
    <t>CMPTCAM95</t>
  </si>
  <si>
    <t>Saginaw Creek</t>
  </si>
  <si>
    <t>CMSAGI10</t>
  </si>
  <si>
    <t>CMSAGI11</t>
  </si>
  <si>
    <t>Sample Creek</t>
  </si>
  <si>
    <t>CMSAMPL10</t>
  </si>
  <si>
    <t>Gail Creek</t>
  </si>
  <si>
    <t>CMGAIL95</t>
  </si>
  <si>
    <t>No Name Bay</t>
  </si>
  <si>
    <t>CMNONAME95</t>
  </si>
  <si>
    <t>North Arm Creek</t>
  </si>
  <si>
    <t>CMNARM06S</t>
  </si>
  <si>
    <t>CMNARM87</t>
  </si>
  <si>
    <t>CMBIGCRE17</t>
  </si>
  <si>
    <t>Karta River</t>
  </si>
  <si>
    <t>CMKARTA06</t>
  </si>
  <si>
    <t>Organized Village of Kasaan</t>
  </si>
  <si>
    <t>Harris River</t>
  </si>
  <si>
    <t>CMHARRIS13</t>
  </si>
  <si>
    <t>Old Tom Creek</t>
  </si>
  <si>
    <t>CMOLDTOM86</t>
  </si>
  <si>
    <t>CMOLDTOM88</t>
  </si>
  <si>
    <t>CMLAGO07F</t>
  </si>
  <si>
    <t>CMLAGO10F</t>
  </si>
  <si>
    <t>CMDISA86</t>
  </si>
  <si>
    <t>CMDISA98</t>
  </si>
  <si>
    <t>CMDISA07F</t>
  </si>
  <si>
    <t>CMDISA10F</t>
  </si>
  <si>
    <t>CMNEET06F</t>
  </si>
  <si>
    <t>Coco Harbor</t>
  </si>
  <si>
    <t>CMCOCO98F</t>
  </si>
  <si>
    <t>Cruz Cove</t>
  </si>
  <si>
    <t>CMCRUZ98F</t>
  </si>
  <si>
    <t>Harding River</t>
  </si>
  <si>
    <t>CMHARDR86</t>
  </si>
  <si>
    <t>CMHARDR10</t>
  </si>
  <si>
    <t>Klahini River</t>
  </si>
  <si>
    <t>CMKLAH86</t>
  </si>
  <si>
    <t>CMGRANT86</t>
  </si>
  <si>
    <t>Heerman Creek</t>
  </si>
  <si>
    <t>CMHERMC86</t>
  </si>
  <si>
    <t>Traitors Creek</t>
  </si>
  <si>
    <t>CMTRACR06</t>
  </si>
  <si>
    <t>CMCARR09</t>
  </si>
  <si>
    <t>CMCARR13</t>
  </si>
  <si>
    <t>CMCARR13S</t>
  </si>
  <si>
    <t>SSRAA</t>
  </si>
  <si>
    <t>CMNEET97E</t>
  </si>
  <si>
    <t>CMNEET06S</t>
  </si>
  <si>
    <t>Keta River</t>
  </si>
  <si>
    <t>CMKETA86</t>
  </si>
  <si>
    <t>CMNAKA06S</t>
  </si>
  <si>
    <t>Hidden Inlet</t>
  </si>
  <si>
    <t>CMHIDIN09</t>
  </si>
  <si>
    <t>Tombstone Bay</t>
  </si>
  <si>
    <t>CMTOMB86</t>
  </si>
  <si>
    <t>CMFISH88E</t>
  </si>
  <si>
    <t>CMFCHYD06</t>
  </si>
  <si>
    <t>CMFISH88L</t>
  </si>
  <si>
    <t>Mace Creek</t>
  </si>
  <si>
    <t>CMMACE89</t>
  </si>
  <si>
    <t>Pallant Creek</t>
  </si>
  <si>
    <t>CMPALL06</t>
  </si>
  <si>
    <t>CMSALM89</t>
  </si>
  <si>
    <t>Sedgwick Creek</t>
  </si>
  <si>
    <t>CMSEDG89</t>
  </si>
  <si>
    <t>Bag Harbor Creek</t>
  </si>
  <si>
    <t>CMBAGH89</t>
  </si>
  <si>
    <t>Surprise Creek</t>
  </si>
  <si>
    <t>CMSUPR89</t>
  </si>
  <si>
    <t>Stagoo Creek</t>
  </si>
  <si>
    <t>CMSTAG88</t>
  </si>
  <si>
    <t>Kitwanga River</t>
  </si>
  <si>
    <t>CMKITW06</t>
  </si>
  <si>
    <t>Ecstall River</t>
  </si>
  <si>
    <t>CMECST88</t>
  </si>
  <si>
    <t>Kitimat River</t>
  </si>
  <si>
    <t>CMKITIM06</t>
  </si>
  <si>
    <t>West Arm Creek</t>
  </si>
  <si>
    <t>CMWARC06</t>
  </si>
  <si>
    <t>Kitasoo Creek</t>
  </si>
  <si>
    <t>CMKITA06</t>
  </si>
  <si>
    <t>Mussel River</t>
  </si>
  <si>
    <t>CMMUSS89</t>
  </si>
  <si>
    <t>Snootli Creek</t>
  </si>
  <si>
    <t>CMSNOOT06</t>
  </si>
  <si>
    <t>Nitinat River</t>
  </si>
  <si>
    <t>CMNITI06</t>
  </si>
  <si>
    <t>Nahmint River</t>
  </si>
  <si>
    <t>CMNAHM06</t>
  </si>
  <si>
    <t>Sarita River</t>
  </si>
  <si>
    <t>CMSARI06</t>
  </si>
  <si>
    <t>Sugsaw River</t>
  </si>
  <si>
    <t>CMSUGS06</t>
  </si>
  <si>
    <t>Conuma River</t>
  </si>
  <si>
    <t>CMCONU06</t>
  </si>
  <si>
    <t>Nimpkish River</t>
  </si>
  <si>
    <t>CMNIMP06</t>
  </si>
  <si>
    <t>Puntledge River</t>
  </si>
  <si>
    <t>CMPUNTL06</t>
  </si>
  <si>
    <t>Big Qualicum River</t>
  </si>
  <si>
    <t>CMBIGQU06</t>
  </si>
  <si>
    <t>Little Qualicum River</t>
  </si>
  <si>
    <t>CMLQUA06</t>
  </si>
  <si>
    <t>Nanaimo River</t>
  </si>
  <si>
    <t>CMNANA06</t>
  </si>
  <si>
    <t>Goldstream River</t>
  </si>
  <si>
    <t>CMGOLD06</t>
  </si>
  <si>
    <t>Sooke River</t>
  </si>
  <si>
    <t>CMSOOK06</t>
  </si>
  <si>
    <t>Weaver Creek</t>
  </si>
  <si>
    <t>CMWEAV06</t>
  </si>
  <si>
    <t>Norrish Creek</t>
  </si>
  <si>
    <t>CMNORR06</t>
  </si>
  <si>
    <t>Inch Creek</t>
  </si>
  <si>
    <t>CMINCH06</t>
  </si>
  <si>
    <t>Alouette River</t>
  </si>
  <si>
    <t>CMALOU06</t>
  </si>
  <si>
    <t>Elwha River</t>
  </si>
  <si>
    <t>CMELWH04</t>
  </si>
  <si>
    <t>CMJIM00S</t>
  </si>
  <si>
    <t>WDFW</t>
  </si>
  <si>
    <t>CMJIM01S</t>
  </si>
  <si>
    <t>CMSALM03S</t>
  </si>
  <si>
    <t>CMSALM04S</t>
  </si>
  <si>
    <t>CMUSAU94F</t>
  </si>
  <si>
    <t>CMLSKA98F</t>
  </si>
  <si>
    <t>CMSKYK94F</t>
  </si>
  <si>
    <t>Snoqualmie River</t>
  </si>
  <si>
    <t>CMSNOQ96</t>
  </si>
  <si>
    <t>Mill Creek</t>
  </si>
  <si>
    <t>CMMILCR94</t>
  </si>
  <si>
    <t>Fennel Creek</t>
  </si>
  <si>
    <t>CMFENN02</t>
  </si>
  <si>
    <t>Diru Creek Hatchery</t>
  </si>
  <si>
    <t>CMDIRU02</t>
  </si>
  <si>
    <t>CMNCR94F</t>
  </si>
  <si>
    <t>CMNCR98F</t>
  </si>
  <si>
    <t>Canyonfalls Creek</t>
  </si>
  <si>
    <t>CMCANY02</t>
  </si>
  <si>
    <t>Kalama Creek</t>
  </si>
  <si>
    <t>CMKAL03W</t>
  </si>
  <si>
    <t>Nisqually River Hatchery</t>
  </si>
  <si>
    <t>CMNISQ04</t>
  </si>
  <si>
    <t>Tacoma Power</t>
  </si>
  <si>
    <t>CMLCR94F</t>
  </si>
  <si>
    <t>CMJOH94S</t>
  </si>
  <si>
    <t>CMSHER94F</t>
  </si>
  <si>
    <t>CMSHER94S</t>
  </si>
  <si>
    <t>CMQUIL97</t>
  </si>
  <si>
    <t>NOAA-NWFSC</t>
  </si>
  <si>
    <t>CMQUIL01S</t>
  </si>
  <si>
    <t>CMDOS00S</t>
  </si>
  <si>
    <t>CMDOS03S</t>
  </si>
  <si>
    <t>CMHAMM05</t>
  </si>
  <si>
    <t>CMHAMM01</t>
  </si>
  <si>
    <t>CMHAM01S</t>
  </si>
  <si>
    <t>CMHAM03S</t>
  </si>
  <si>
    <t>CMLIL05F</t>
  </si>
  <si>
    <t>CMLIL06F</t>
  </si>
  <si>
    <t>CMLIL01S</t>
  </si>
  <si>
    <t>CMLIL02S</t>
  </si>
  <si>
    <t>CMDEWA98</t>
  </si>
  <si>
    <t>CMDEW98F</t>
  </si>
  <si>
    <t>CMHOOD98</t>
  </si>
  <si>
    <t>CMBIGM02</t>
  </si>
  <si>
    <t>CMBMI03F</t>
  </si>
  <si>
    <t>CMUNION00</t>
  </si>
  <si>
    <t>CMUNI03S</t>
  </si>
  <si>
    <t>CMUNI04S</t>
  </si>
  <si>
    <t>Satsop River</t>
  </si>
  <si>
    <t>CMSATS98</t>
  </si>
  <si>
    <t>CMHAMI96F</t>
  </si>
  <si>
    <t>CMHAMI97F</t>
  </si>
  <si>
    <t>CMI205A00F</t>
  </si>
  <si>
    <t>CMI205B00F</t>
  </si>
  <si>
    <t>CMSKA01F</t>
  </si>
  <si>
    <t>CMSKA02F</t>
  </si>
  <si>
    <t>CMSKA00F</t>
  </si>
  <si>
    <t>CMGRA00F</t>
  </si>
  <si>
    <t>CMGRA01F</t>
  </si>
  <si>
    <t xml:space="preserve">Fish Creek </t>
  </si>
  <si>
    <t xml:space="preserve">Hidden Falls Hatchery </t>
  </si>
  <si>
    <t xml:space="preserve">Carroll Creek </t>
  </si>
  <si>
    <t xml:space="preserve">Neets Bay Hatchery </t>
  </si>
  <si>
    <t xml:space="preserve">Nakat Inlet </t>
  </si>
  <si>
    <t xml:space="preserve">Jimmycomelately Creek </t>
  </si>
  <si>
    <t xml:space="preserve">Salmon Creek </t>
  </si>
  <si>
    <t xml:space="preserve">Johns Creek </t>
  </si>
  <si>
    <t xml:space="preserve">Sherwood Creek </t>
  </si>
  <si>
    <t xml:space="preserve">Quilcene River </t>
  </si>
  <si>
    <t xml:space="preserve">Dosewillips River </t>
  </si>
  <si>
    <t xml:space="preserve">Hamma Hamma River </t>
  </si>
  <si>
    <t xml:space="preserve">Lilliwaup Creek </t>
  </si>
  <si>
    <t xml:space="preserve">Union River </t>
  </si>
  <si>
    <t xml:space="preserve">Taku River </t>
  </si>
  <si>
    <t xml:space="preserve">Ford Arm Lake </t>
  </si>
  <si>
    <t xml:space="preserve">Lagoon Creek </t>
  </si>
  <si>
    <t xml:space="preserve">Disappearance Creek </t>
  </si>
  <si>
    <t xml:space="preserve">Upper Sauk River </t>
  </si>
  <si>
    <t xml:space="preserve">Lower Skagit River </t>
  </si>
  <si>
    <t xml:space="preserve">Skykomish River </t>
  </si>
  <si>
    <t xml:space="preserve">North Creek </t>
  </si>
  <si>
    <t xml:space="preserve">Little Creek </t>
  </si>
  <si>
    <t xml:space="preserve">Dewatto River </t>
  </si>
  <si>
    <t xml:space="preserve">Hoodsport Hatchery </t>
  </si>
  <si>
    <t xml:space="preserve">Big Mission Creek </t>
  </si>
  <si>
    <t xml:space="preserve">Hamilton Creek </t>
  </si>
  <si>
    <t xml:space="preserve">I-205 Seeps </t>
  </si>
  <si>
    <t xml:space="preserve">Skamokawa Creek </t>
  </si>
  <si>
    <t xml:space="preserve">Grays River </t>
  </si>
  <si>
    <t>Table 1.-Summary of stock-specific harvests of chum salmon in the June fishery of the South Alaska Peninsula in 2007-2009. Mean harvests summarize stock-specific harvests after temporal and area strata were summarized together into fishery strata (June fishery). Estimates include annual mean harvests, annual proportion of total harvest, and average of annual proportions.</t>
  </si>
  <si>
    <t>2005–2024 Average</t>
  </si>
  <si>
    <t>2015–2024 Average</t>
  </si>
  <si>
    <t>Table 4.-Summary of recent 10-year harvest averages for the June and post-June (July and August) fisheries for the South Alaska Peninsula, divided into Unimak and Southwestern Districts and Southeastern and South Central Districts, experimental design to be used to estimate the stock composition of South Peninsula chum salmon harvests, 2022-2026.</t>
  </si>
  <si>
    <t>Table 3. Summary and comparison of WASSIP baseline and updated coastwide baseline constructed for analysis of South Alaska Peninsula harvests of chum salmon including relationship of population groupings, numbers of reporting groups at the WASSIP, applied in South Alaska Peninsula analyses, fine-scale, broad-scale, and individual assignment levels, and  numbers of collections, populations, and individuals initially genotyped and finally included in the baseline.</t>
  </si>
  <si>
    <t>Table 9.–Summary of experimental design used to analyze stock composition of chum salmon harvested in commercial fisheries in the South Alaska Peninsula Management area in 2022 by sampling area, gear type, and temporal stratum including number of fish harvested, genotyped, and included in final analyses.</t>
  </si>
  <si>
    <t>Table 10.–Summary of experimental design used to analyze stock composition of chum salmon harvested in commercial fisheries in the South Alaska Peninsula Management area in 2023 by sampling area, gear type, and temporal stratum including number of fish harvested, genotyped, and included in final analyses.</t>
  </si>
  <si>
    <t>Table 11.–Summary of experimental design used to analyze stock composition of chum salmon harvested in commercial fisheries in the South Alaska Peninsula Management area in 2024 by sampling area, gear type, and temporal stratum including number of fish harvested, genotyped, and included in final analyses.</t>
  </si>
  <si>
    <t>Table 15. Results of laboratory quality control analyses among collections including the numbers of fish genotyped in the original and quality control projects, the numbers of homozygote-homozygote, homozygote-heterozygote and total conflicts, and overall concordance and error rates.</t>
  </si>
  <si>
    <t>Appendix A2. – Collection locations for populations of chum salmon represented in the baseline.</t>
  </si>
  <si>
    <t>Number of samples</t>
  </si>
  <si>
    <t>Harvest : Selected</t>
  </si>
  <si>
    <t>Asia : CWAK</t>
  </si>
  <si>
    <t xml:space="preserve">* - Denotes confidential data. </t>
  </si>
  <si>
    <t>Note: when samples were collected from more than 1 days harvest, the date of collection was listed as the first day. This can often differ from delivery/harvest date. Harvest numbers may differ from those reported elsewhere due to updates to fish ticket data.</t>
  </si>
  <si>
    <t>*</t>
  </si>
  <si>
    <t>August 3</t>
  </si>
  <si>
    <t>Stratum</t>
  </si>
  <si>
    <t>SE/SC</t>
  </si>
  <si>
    <t>Un/SW</t>
  </si>
  <si>
    <t>Appendix G1. Japan, all strata. Reporting group-specific stock composition and harvest estimates among years, areas (SE/SC = Southeast and South Central districts, Un/SW = Unimak and Southwestern districts), gear types and strata. Median, 90% credibility intervals, means, and SDs are reported.</t>
  </si>
  <si>
    <t>Appendix G3. Kotzebue Sound, all strata. Reporting group-specific stock composition and harvest estimates among years, areas (SE/SC = Southeast and South Central districts, Un/SW = Unimak and Southwestern districts), gear types and strata. Median, 90% credibility intervals, means, and SDs are reported.</t>
  </si>
  <si>
    <t>Appendix G2. Russia, all strata. Reporting group-specific stock composition and harvest estimates among years, areas (SE/SC = Southeast and South Central districts, Un/SW = Unimak and Southwestern districts), gear types and strata. Median, 90% credibility intervals, means, and SDs are reported.</t>
  </si>
  <si>
    <t>Appendix G4. Coastal Western Alaska, all strata. Reporting group-specific stock composition and harvest estimates among years, areas (SE/SC = Southeast and South Central districts, Un/SW = Unimak and Southwestern districts), gear types and strata. Median, 90% credibility intervals, means, and SDs are reported.</t>
  </si>
  <si>
    <t>Appendix G5. Upper Yukon River, all strata. Reporting group-specific stock composition and harvest estimates among years, areas (SE/SC = Southeast and South Central districts, Un/SW = Unimak and Southwestern districts), gear types and strata. Median, 90% credibility intervals, means, and SDs are reported.</t>
  </si>
  <si>
    <t>Appendix G6. Northern Alaska Peninsula - east, all strata. Reporting group-specific stock composition and harvest estimates among years, areas (SE/SC = Southeast and South Central districts, Un/SW = Unimak and Southwestern districts), gear types and strata. Median, 90% credibility intervals, means, and SDs are reported.</t>
  </si>
  <si>
    <t>Appendix G7. Northern Alaska Peninsula - west, all strata. Reporting group-specific stock composition and harvest estimates among years, areas (SE/SC = Southeast and South Central districts, Un/SW = Unimak and Southwestern districts), gear types and strata. Median, 90% credibility intervals, means, and SDs are reported.</t>
  </si>
  <si>
    <t>Appendix G8. S. Alaska Pen./W. Kodiak I., all strata. Reporting group-specific stock composition and harvest estimates among years, areas (SE/SC = Southeast and South Central districts, Un/SW = Unimak and Southwestern districts), gear types and strata. Median, 90% credibility intervals, means, and SDs are reported.</t>
  </si>
  <si>
    <t>Appendix G9. Kodiak, all strata. Reporting group-specific stock composition and harvest estimates among years, areas (SE/SC = Southeast and South Central districts, Un/SW = Unimak and Southwestern districts), gear types and strata. Median, 90% credibility intervals, means, and SDs are reported.</t>
  </si>
  <si>
    <t>Appendix G10. Cook Inlet, all strata. Reporting group-specific stock composition and harvest estimates among years, areas (SE/SC = Southeast and South Central districts, Un/SW = Unimak and Southwestern districts), gear types and strata. Median, 90% credibility intervals, means, and SDs are reported.</t>
  </si>
  <si>
    <t>Appendix G11. Prince William Sound, all strata. Reporting group-specific stock composition and harvest estimates among years, areas (SE/SC = Southeast and South Central districts, Un/SW = Unimak and Southwestern districts), gear types and strata. Median, 90% credibility intervals, means, and SDs are reported.</t>
  </si>
  <si>
    <t>Appendix G12. Southeast Alaska, all strata. Reporting group-specific stock composition and harvest estimates among years, areas (SE/SC = Southeast and South Central districts, Un/SW = Unimak and Southwestern districts), gear types and strata. Median, 90% credibility intervals, means, and SDs are reported.</t>
  </si>
  <si>
    <t>Appendix G13. BC/WA, all strata. Reporting group-specific stock composition and harvest estimates among years, areas (SE/SC = Southeast and South Central districts, Un/SW = Unimak and Southwestern districts), gear types and strata. Median, 90% credibility intervals, means, and SDs are reported.</t>
  </si>
  <si>
    <r>
      <rPr>
        <i/>
        <sz val="11"/>
        <color theme="1"/>
        <rFont val="Times New Roman"/>
        <family val="1"/>
      </rPr>
      <t>Note</t>
    </r>
    <r>
      <rPr>
        <sz val="11"/>
        <color theme="1"/>
        <rFont val="Times New Roman"/>
        <family val="1"/>
      </rPr>
      <t>: Estimates from 2007-2009 come from tables 122-127 of Munro et al. 2012. Two reporting groups used in WASSIP are absent due to non-overlapping groups of populations between reporting groups used in the WASSIP and current baselines (South Alaska Peninsula and Chignik/Kodiak).</t>
    </r>
  </si>
  <si>
    <t>2007-2009 Average</t>
  </si>
  <si>
    <t>2022-2024 Average</t>
  </si>
  <si>
    <t>Table 25.–Harvests of Asia and Coastal Western Alaska (CWAK) chum salmon in the June, post-June, and South Alaska Peninsula fisheries in 2022, 2023 and 2024. Mean harvest estimate, associated percentage of total chum harvested for each stock, and the ratio of Asia to CWAK harvests (Asia : CWAK) are reported. Annual totals from the WASSIP years are also provided.</t>
  </si>
  <si>
    <t>Table 5. Hierarchical design of stratified estimates of stock-specific harvests (and % of total harvest) from South Alaska Peninsula to individual spatiotemporal strata including the Unimak and Southwestern districts (Unimak/SW) and Southeastern and South Central districts (SE/SC) in 2022.</t>
  </si>
  <si>
    <t>South Alaska Peninsula (100%)</t>
  </si>
  <si>
    <t>Table 7. Hierarchical design of stratified estimates of stock-specific harvests (and % of total harvest) from South Alaska Peninsula to individual spatiotemporal strata including the Unimak and Southwestern districts (Unimak/SW) and Southeastern and South Central districts (SE/SC) in 2024.</t>
  </si>
  <si>
    <t>Table 6. Hierarchical design of stratified estimates of stock-specific harvests (and % of total harvest) from South Alaska Peninsula to individual spatiotemporal strata including the Unimak and Southwestern districts (Unimak/SW) and Southeastern and South Central districts (SE/SC) in 2023.</t>
  </si>
  <si>
    <t>South Alaska Peninsula</t>
  </si>
  <si>
    <t>Table 12.- South Alaska Peninsula area, all strata ( n=14,869), 2022. Estimates of age composition  and mean length (mid-eye to tail fork mm), 90% confidence interval,and estimated SE or SD.</t>
  </si>
  <si>
    <t>Table 16.–South Alaska Peninsula area, June 2022, all strata. Reporting group-specific stock composition and harvest estimates. Median, 90% credibility intervals, means, and SDs are reported.</t>
  </si>
  <si>
    <t>Table 17.–South Alaska Peninsula area, June 2023, all strata. Reporting group-specific stock composition and harvest estimates. Median, 90% credibility intervals, means, and SDs are reported.</t>
  </si>
  <si>
    <t>Table 18.–South Alaska Peninsula area, June 2024, all strata. Reporting group-specific stock composition and harvest estimates. Median, 90% credibility intervals, means, and SDs are reported.</t>
  </si>
  <si>
    <t>Table 19.–South Alaska Peninsula Area, post-June 2022, all strata. Reporting group-specific stock composition and harvest estimates. Median, 90% credibility intervals, means, and SDs are reported.</t>
  </si>
  <si>
    <t>Table 20.–South Alaska Peninsula Area, post-June 2023, all strata. Reporting group-specific stock composition and harvest estimates. Median, 90% credibility intervals, means, and SDs are reported.</t>
  </si>
  <si>
    <t>Note: Harvest is the number of chum salmon reported to have been harvested in the June fisheries of the South Alaska Peninsula. Harvest total may differ from totals in experimental design table due to rounding error.</t>
  </si>
  <si>
    <t>Note: Harvest is the number of chum salmon reported to have been harvested in the post-June fisheries of the South Alaska Peninsula. Harvest total may differ from totals in experimental design table due to rounding error.</t>
  </si>
  <si>
    <t>Table 22.–South Alaska Peninsula Area, 2022, all strata. Reporting group-specific stock composition and harvest estimates. Median, 90% credibility intervals, means, and SDs are reported.</t>
  </si>
  <si>
    <t>Note: Harvest is the number of chum salmon reported to have been harvested in the fisheries of the South Alaska Peninsula. Harvest total may differ from totals in experimental design table due to rounding error.</t>
  </si>
  <si>
    <t>Table 24.–South Alaska Peninsula Area, 2024, all strata. Reporting group-specific stock composition and harvest estimates. Median, 90% credibility intervals, means, and SDs are reported.</t>
  </si>
  <si>
    <t>Table 23.–South Alaska Peninsula Area, 2023, all strata. Reporting group-specific stock composition and harvest estimates. Median, 90% credibility intervals, means, and SDs are reported.</t>
  </si>
  <si>
    <r>
      <t>Appendix A1. -Tissue collections of chum salmon, including the population number associated with Appendix A2, reporting group affiliation, location name, collection code, years collected, and numbers of samples: collected (N</t>
    </r>
    <r>
      <rPr>
        <vertAlign val="subscript"/>
        <sz val="11"/>
        <color theme="1"/>
        <rFont val="Times New Roman"/>
        <family val="1"/>
      </rPr>
      <t>c</t>
    </r>
    <r>
      <rPr>
        <sz val="11"/>
        <color theme="1"/>
        <rFont val="Times New Roman"/>
        <family val="1"/>
      </rPr>
      <t>), genotyped (N</t>
    </r>
    <r>
      <rPr>
        <vertAlign val="subscript"/>
        <sz val="11"/>
        <color theme="1"/>
        <rFont val="Times New Roman"/>
        <family val="1"/>
      </rPr>
      <t>g</t>
    </r>
    <r>
      <rPr>
        <sz val="11"/>
        <color theme="1"/>
        <rFont val="Times New Roman"/>
        <family val="1"/>
      </rPr>
      <t>), and included in the baseline (N</t>
    </r>
    <r>
      <rPr>
        <vertAlign val="subscript"/>
        <sz val="11"/>
        <color theme="1"/>
        <rFont val="Times New Roman"/>
        <family val="1"/>
      </rPr>
      <t>b</t>
    </r>
    <r>
      <rPr>
        <sz val="11"/>
        <color theme="1"/>
        <rFont val="Times New Roman"/>
        <family val="1"/>
      </rPr>
      <t>).</t>
    </r>
  </si>
  <si>
    <t>Table 21.–South Alaska Peninsula Area, post-June 2024, all strata. Reporting group-specific stock composition and harvest estimates. Median, 90% credibility intervals, means, and SDs are reported.</t>
  </si>
  <si>
    <t>Appendix B1. Southeastern and South Central districts, South Alaska Peninsula Area, 2022. Commercial harvest, number of samples collected, and number of samples selected for genetic analysis, provided by date and grouped by gear type and temporal stratum.</t>
  </si>
  <si>
    <t>Appendix B2. Unimak and Southwestern districts, South Alaska Peninsula Area, 2022. Commercial harvest, number of samples collected, and number of samples selected for genetic analysis, provided by date and grouped by gear type and temporal stratum.</t>
  </si>
  <si>
    <t>Appendix B3. Southeastern and South Central districts, South Alaska Peninsula Area, 2023. Commercial harvest, number of samples collected, and number of samples selected for genetic analysis, provided by date and grouped by gear type and temporal stratum.</t>
  </si>
  <si>
    <t>Appendix B4. Unimak and Southwestern districts, South Alaska Peninsula Area, 2023. Commercial harvest, number of samples collected, and number of samples selected for genetic analysis, provided by date and grouped by gear type and temporal stratum.</t>
  </si>
  <si>
    <t>Appendix B5. Southeastern and South Central districts, South Alaska Peninsula Area, 2024. Commercial harvest, number of samples collected, and number of samples selected for genetic analysis, provided by date and grouped by gear type and temporal stratum.</t>
  </si>
  <si>
    <t>Appendix B6. Unimak and Southwestern districts, South Alaska Peninsula Area, 2024. Commercial harvest, number of samples collected, and number of samples selected for genetic analysis, provided by date and grouped by gear type and temporal stratum.</t>
  </si>
  <si>
    <t>Appendix C1.-Southeastern and South Central Districts, South Alaska Peninsula Area, June statum 1, 2022, seine (June 11–13; Harvest=16,419; n=560).  Estimates of age composition and mean length (mid eye to tail fork [METF] in mm), 90% confidence interval, and estimated SE or SD.</t>
  </si>
  <si>
    <t>Appendix C2.-Southeastern and South Central Districts, South Alaska Peninsula Area, June stratum 2, 2022, seine (June 15–16; Harvest=41,246; n=440). Estimates of age composition and mean length (mid eye to tail fork [METF] in mm), 90% confidence interval, and estimated SE or SD.</t>
  </si>
  <si>
    <t>Appendix C3.-Southeastern and South Central Districts, South Alaska Peninsula Area, June stratum 3, 2022, seine (June 20–21; Harvest=34,281; n=480).   Estimates of age composition and mean length (mid eye to tail fork [METF] in mm), 90% confidence interval, and estimated SE or SD.</t>
  </si>
  <si>
    <t>Appendix C4.-Southeastern and South Central Districts, South Alaska Peninsula Area, June stratum 4, 2022, seine (June 25–26; Harvest=75,336; n=480).   Estimates of age composition and mean length (mid eye to tail fork [METF] in mm), 90% confidence interval, and estimated SE or SD.</t>
  </si>
  <si>
    <t>Appendix C5.-Southeastern and South Central Districts, South Alaska Peninsula Area, June 2022, gillnet (June 6–28; Harvest=10,729; n=936).  Estimates of age composition and mean length (mid eye to tail fork [METF] in mm), 90% confidence interval, and estimated SE or SD.</t>
  </si>
  <si>
    <t>Appendix C6.-Southwestern and Unimak Districts, South Alaska Peninsula Area, June stratum 1, 2022, seine (June 11–13; Harvest=24,254; n=582).   Estimates of age composition and mean length (mid eye to tail fork [METF] in mm), 90% confidence interval, and estimated SE or SD.</t>
  </si>
  <si>
    <t>Appendix C7.-Southwestern and Unimak Districts, South Alaska Peninsula Area, June stratum 2, 2022, seine (June 15–18; Harvest=123,139; n=640).   Estimates of age composition and mean length (mid eye to tail fork [METF] in mm), 90% confidence interval, and estimated SE or SD.</t>
  </si>
  <si>
    <t>Appendix C8.-Southwestern and Unimak Districts, South Alaska Peninsula Area, June stratum 3, 2022, seine (June 20–23; Harvest=120,443; n=679).   Estimates of age composition and mean length (mid eye to tail fork [METF] in mm), 90% confidence interval, and estimated SE or SD.</t>
  </si>
  <si>
    <t>Appendix C9.-Southwestern and Unimak Districts, South Alaska Peninsula Area, June stratum 4, 2022, seine (June 25–28; Harvest=54,039; n=718).   Estimates of age composition and mean length (mid eye to tail fork [METF] in mm), 90% confidence interval, and estimated SE or SD.</t>
  </si>
  <si>
    <t>Appendix C10.-Southwestern and Unimak Districts, South Alaska Peninsula Area, South Alaska Peninsula Area, June stratum 1, 2022, gillnet (June 11–13; Harvest=10,797; n=720).   Estimates of age composition and mean length (mid eye to tail fork [METF] in mm), 90% confidence interval, and estimated SE or SD.</t>
  </si>
  <si>
    <t>Appendix C11.-Southwestern and Unimak Districts, South Alaska Peninsula Area, South Alaska Peninsula Area,  June stratum 2, 2022, gillnet (June 15–18; Harvest=15,665; n=640).   Estimates of age composition and mean length (mid eye to tail fork [METF] in mm), 90% confidence interval, and estimated SE or SD.</t>
  </si>
  <si>
    <t>Appendix C12.-Southwestern and Unimak Districts, South Alaska Peninsula Area, South Alaska Peninsula Area,  June stratum 3, 2022, gillnet (June 20–23; Harvest=16,302; n=640).   Estimates of age composition and mean length (mid eye to tail fork [METF] in mm), 90% confidence interval, and estimated SE or SD.</t>
  </si>
  <si>
    <t>Appendix C13.-Southwestern and Unimak Districts, South Alaska Peninsula Area, South Alaska Peninsula Area,  June stratum 4, 2022, gillnet (June 25–28; Harvest=1,487; n=223).  Estimates of age composition and mean length (mid eye to tail fork [METF] in mm), 90% confidence interval, and estimated SE or SD.</t>
  </si>
  <si>
    <t>Appendix C14.-Southeastern and South Central Districts, South Alaska Peninsula Area, July stratum 1, 2022, seine (July 6–14; Harvest=32,704; n=1,120).   Estimates of age composition and mean length (mid eye to tail fork [METF] in mm), 90% confidence interval, and estimated SE or SD.</t>
  </si>
  <si>
    <t>Appendix C15.-Southeastern and South Central Districts, South Alaska Peninsula Area, July stratum 2, 2022, seine (July 15–21; Harvest=36,682; n=450).   Estimates of age composition and mean length (mid eye to tail fork [METF] in mm), 90% confidence interval, and estimated SE or SD.</t>
  </si>
  <si>
    <t>Appendix C16.-Southeastern and South Central Districts, South Alaska Peninsula Area, July stratum 3, 2022, seine (July 22–31; Harvest=56,716; n=920).   Estimates of age composition and mean length (mid eye to tail fork [METF] in mm), 90% confidence interval, and estimated SE or SD.</t>
  </si>
  <si>
    <t>Appendix C17.-Southeastern and South Central Districts, South Alaska Peninsula Area, July stratum 1, 2022, gillnet (July 6–17; Harvest=4,092; n=728).   Estimates of age composition and mean length (mid eye to tail fork [METF] in mm), 90% confidence interval, and estimated SE or SD.</t>
  </si>
  <si>
    <t>Appendix C18.-Southeastern and South Central Districts, South Alaska Peninsula Area, July stratum 2, 2022, gillnet (July 18–25; Harvest=4,833; n=446).   Estimates of age composition and mean length (mid eye to tail fork [METF] in mm), 90% confidence interval, and estimated SE or SD.</t>
  </si>
  <si>
    <t>Appendix C19.-Southeastern and South Central Districts, South Alaska Peninsula Area, July stratum 3, 2022, gillnet (July 26–31; Harvest=5,189; n=360).   Estimates of age composition and mean length (mid eye to tail fork [METF] in mm), 90% confidence interval, and estimated SE or SD.</t>
  </si>
  <si>
    <t>Appendix C20.-Southwestern and Unimak Districts, South Alaska Peninsula Area, July stratum 1, 2022, seine (July 6–7; Harvest=30,008; n=268).   Estimates of age composition and mean length (mid eye to tail fork [METF] in mm), 90% confidence interval, and estimated SE or SD.</t>
  </si>
  <si>
    <t>Appendix C21.-Southwestern and Unimak Districts, South Alaska Peninsula Area, July stratum 2, 2022, seine (July 8–31; Harvest=12,708; n=400).   Estimates of age composition and mean length (mid eye to tail fork [METF] in mm), 90% confidence interval, and estimated SE or SD.</t>
  </si>
  <si>
    <t>Appendix C22.-Southwestern and Unimak Districts, South Alaska Peninsula Area, July stratum 1, 2022, gillnet (July 6–24; Harvest=2,027; n=244).   Estimates of age composition and mean length (mid eye to tail fork [METF] in mm), 90% confidence interval, and estimated SE or SD.</t>
  </si>
  <si>
    <t>Appendix C23.-Southwestern and Unimak Districts, South Alaska Peninsula Area, July stratum 2, 2022, gillnet (July 25–31; Harvest=3,812; n=453).   Estimates of age composition and mean length (mid eye to tail fork [METF] in mm), 90% confidence interval, and estimated SE or SD.</t>
  </si>
  <si>
    <t>Appendix C24.-Southeastern and South Central Districts, South Alaska Peninsula Area, August stratum 1, 2022, seine (August 1–17; Harvest=35,706; n=400).   Estimates of age composition and mean length (mid eye to tail fork [METF] in mm), 90% confidence interval, and estimated SE or SD.</t>
  </si>
  <si>
    <t>Appendix C25.-Southeastern and South Central Districts, South Alaska Peninsula Area, August stratum 2, 2022, seine (August 18–31; Harvest=9,793; n=301).   Estimates of age composition and mean length (mid eye to tail fork [METF] in mm), 90% confidence interval, and estimated SE or SD.</t>
  </si>
  <si>
    <t>Appendix C26.-Southwestern and Unimak Districts, South Alaska Peninsula Area, August stratum 1, 2022, seine (August 15–16; Harvest=18,807; n=248).   Estimates of age composition and mean length (mid eye to tail fork [METF] in mm), 90% confidence interval, and estimated SE or SD.</t>
  </si>
  <si>
    <t>Appendix C27.-Southwestern and Unimak Districts, South Alaska Peninsula Area, August stratum 2, 2022, seine (August 17–31; Harvest=10,017; n=359).   Estimates of age composition and mean length (mid eye to tail fork [METF] in mm), 90% confidence interval, and estimated SE or SD.</t>
  </si>
  <si>
    <t>Appendix C28.-South Alaska Peninsula Area,  August 2022, gillnet (August 1–31; Harvest=7,048; n=434).   Estimates of age composition and mean length (mid eye to tail fork [METF] in mm), 90% confidence interval, and estimated SE or SD.</t>
  </si>
  <si>
    <t>Appendix C29.-Southeastern and South Central Districts, South Alaska Peninsula Area, June stratum 1, 2023, seine (June 10–13; Harvest=6,338; n=560).  Estimates of age composition and mean length (mid eye to tail fork [METF] in mm), 90% confidence interval, and estimated SE or SD.</t>
  </si>
  <si>
    <t>Appendix C30.-Southeastern and South Central Districts, South Alaska Peninsula Area, June stratum 2, 2023, seine (June 16–18; Harvest=17,906; n=480).  Estimates of age composition and mean length (mid eye to tail fork [METF] in mm), 90% confidence interval, and estimated SE or SD.</t>
  </si>
  <si>
    <t>Appendix C31.-Southeastern and South Central Districts, South Alaska Peninsula Area, June stratum 3, 2023, seine (June 20–23; Harvest=32,203; n=480).   Estimates of age composition and mean length (mid eye to tail fork [METF] in mm), 90% confidence interval, and estimated SE or SD.</t>
  </si>
  <si>
    <t>Appendix C32.-Southeastern and South Central Districts, South Alaska Peninsula Area, June stratum 4, 2023, seine (June 25–28; Harvest=36,566; n=800).   Estimates of age composition and mean length (mid eye to tail fork [METF] in mm), 90% confidence interval, and estimated SE or SD.</t>
  </si>
  <si>
    <t>Appendix C33.-Southeastern and South Central Districts, South Alaska Peninsula Area, June 2023, gillnet (June 6–28; Harvest=10,146; n=640).  Estimates of age composition and mean length (mid eye to tail fork [METF] in mm), 90% confidence interval, and estimated SE or SD.</t>
  </si>
  <si>
    <t>Appendix C34.-Unimak and Southwestern Districts, South Alaska Peninsula Area, June stratum 1, 2023, seine (June 10–13; Harvest=6,354; n=560).   Estimates of age composition and mean length (mid eye to tail fork [METF] in mm), 90% confidence interval, and estimated SE or SD.</t>
  </si>
  <si>
    <t>Appendix C35.-Unimak and Southwestern Districts, South Alaska Peninsula Area, June stratum 2, 2023, seine (June 16–18; Harvest=39,070; n=600).   Estimates of age composition and mean length (mid eye to tail fork [METF] in mm), 90% confidence interval, and estimated SE or SD.</t>
  </si>
  <si>
    <t>Appendix C36.-Unimak and Southwestern Districts, South Alaska Peninsula Area, June stratum 3, 2023, seine (June 20–23; Harvest=22,635; n=720).  Estimates of age composition and mean length (mid eye to tail fork [METF] in mm), 90% confidence interval, and estimated SE or SD.</t>
  </si>
  <si>
    <t>Appendix C37.-Unimak and Southwestern Districts, South Alaska Peninsula Area, June stratum 4, 2023, seine (June 25–28; Harvest=4,294; n=513).   Estimates of age composition and mean length (mid eye to tail fork [METF] in mm), 90% confidence interval, and estimated SE or SD.</t>
  </si>
  <si>
    <t>Appendix C38.-Unimak and Southwestern Districts, South Alaska Peninsula Area, June stratum 1, 2023, gillnet (June 10–13; Harvest=5,116; n=520).   Estimates of age composition and mean length (mid eye to tail fork [METF] in mm), 90% confidence interval, and estimated SE or SD.</t>
  </si>
  <si>
    <t>Appendix C39.-Unimak and Southwestern Districts, South Alaska Peninsula Area, June stratum 2, 2023, gillnet (June 15–18; Harvest=19,685; n=577).   Estimates of age composition and mean length (mid eye to tail fork [METF] in mm), 90% confidence interval, and estimated SE or SD.</t>
  </si>
  <si>
    <t>Appendix C40.-Unimak and Southwestern Districts, South Alaska Peninsula Area, June stratum 3, 2023, gillnet (June 20–23; Harvest=3,184; n=320).   Estimates of age composition and mean length (mid eye to tail fork [METF] in mm), 90% confidence interval, and estimated SE or SD.</t>
  </si>
  <si>
    <t>Appendix C41.-Unimak and Southwestern Districts, South Alaska Peninsula Area, June stratum 4, 2023, gillnet (June 25–28; Harvest=2,488; n=379).   Estimates of age composition and mean length (mid eye to tail fork [METF] in mm), 90% confidence interval, and estimated SE or SD.</t>
  </si>
  <si>
    <t>Appendix C42.-Southeastern and South Central Districts, South Alaska Peninsula Area, July stratum 1, 2023, seine (July 6–19; Harvest=55,457; n=1,485).   Estimates of age composition and mean length (mid eye to tail fork [METF] in mm), 90% confidence interval, and estimated SE or SD.</t>
  </si>
  <si>
    <t>Appendix C43.-Southeastern and South Central Districts, South Alaska Peninsula Area, July stratum 2, 2023, seine (July 22–27; Harvest=133,701; n=860).   Estimates of age composition and mean length (mid eye to tail fork [METF] in mm), 90% confidence interval, and estimated SE or SD.</t>
  </si>
  <si>
    <t>Appendix C44.-Southeastern and South Central Districts, South Alaska Peninsula Area, July stratum 3, 2023, seine (July 30–31; Harvest=34,470; n=240).   Estimates of age composition and mean length (mid eye to tail fork [METF] in mm), 90% confidence interval, and estimated SE or SD.</t>
  </si>
  <si>
    <t>Appendix C45.-Southeastern and South Central Districts, South Alaska Peninsula Area, July stratum 1, 2023, gillnet (July 6–15; Harvest=6,858; n=493).   Estimates of age composition and mean length (mid eye to tail fork [METF] in mm), 90% confidence interval, and estimated SE or SD.</t>
  </si>
  <si>
    <t>Appendix C46.-Southeastern and South Central Districts, South Alaska Peninsula Area, July stratum 2, 2023, gillnet (July 18–27; Harvest=8,477; n=759).   Estimates of age composition and mean length (mid eye to tail fork [METF] in mm), 90% confidence interval, and estimated SE or SD.</t>
  </si>
  <si>
    <t>Appendix C47.-Southeastern and South Central Districts, South Alaska Peninsula Area, July stratum 3, 2023, gillnet (July 30–31; Harvest=2,936; n=240).   Estimates of age composition and mean length (mid eye to tail fork [METF] in mm), 90% confidence interval, and estimated SE or SD.</t>
  </si>
  <si>
    <t>Appendix C48.-Unimak and Southwestern Districts, South Alaska Peninsula Area, July stratum 1, 2023, seine (July 6–7; Harvest=74,937; n=500).   Estimates of age composition and mean length (mid eye to tail fork [METF] in mm), 90% confidence interval, and estimated SE or SD.</t>
  </si>
  <si>
    <t>Appendix C49.-Unimak and Southwestern Districts, South Alaska Peninsula Area, July stratum 2, 2023, seine (July 10–15; Harvest=39,807; n=917).   Estimates of age composition and mean length (mid eye to tail fork [METF] in mm), 90% confidence interval, and estimated SE or SD.</t>
  </si>
  <si>
    <t>Appendix C50.-Unimak and Southwestern Districts, South Alaska Peninsula Area, July stratum 3, 2023, seine (July 18–31; Harvest=14,870; n=625).   Estimates of age composition and mean length (mid eye to tail fork [METF] in mm), 90% confidence interval, and estimated SE or SD.</t>
  </si>
  <si>
    <t>Appendix C51.-Unimak and Southwestern Districts, South Alaska Peninsula Area, July stratum 1, 2023, gillnet (July 6–19; Harvest=3,388; n=75).  Estimates of age composition and mean length (mid eye to tail fork [METF] in mm), 90% confidence interval, and estimated SE or SD.</t>
  </si>
  <si>
    <t>Appendix C52.-Unimak and Southwestern Districts, South Alaska Peninsula Area, July stratum 2, 2023, gillnet (July 22–27; Harvest=6,295; n=510).   Estimates of age composition and mean length (mid eye to tail fork [METF] in mm), 90% confidence interval, and estimated SE or SD.</t>
  </si>
  <si>
    <t>Appendix C53.-Unimak and Southwestern Districts, South Alaska Peninsula Area, July stratum 3, 2023, gillnet (July 30–31; Harvest=4,144; n=200).   Estimates of age composition and mean length (mid eye to tail fork [METF] in mm), 90% confidence interval, and estimated SE or SD.</t>
  </si>
  <si>
    <t>Appendix C54.-Southeastern and South Central Districts, South Alaska Peninsula Area, August stratum 1, 2023, seine (August 7–13; Harvest=125,903; n=530).   Estimates of age composition and mean length (mid eye to tail fork [METF] in mm), 90% confidence interval, and estimated SE or SD.</t>
  </si>
  <si>
    <t>Appendix C55.-Southeastern and South Central Districts, South Alaska Peninsula Area, August stratum 2, 2023, seine (August 14–31; Harvest=129,858; n=320).   Estimates of age composition and mean length (mid eye to tail fork [METF] in mm), 90% confidence interval, and estimated SE or SD. deviation (SD).</t>
  </si>
  <si>
    <t>Appendix C56.Southeastern and South Central Districts, South Alaska Peninsula Area, August, 2023, gillnet (August 3–23; Harvest=11,538; n=600).   Estimates of age composition and mean length (mid eye to tail fork [METF] in mm), 90% confidence interval, and estimated SE or SD.</t>
  </si>
  <si>
    <t>Appendix C57.-Unimak and Southwestern Districts, South Alaska Peninsula Area, August stratum 1, 2023, seine (August 7–17; Harvest=124,946; n=708).   Estimates of age composition and mean length (mid eye to tail fork [METF] in mm), 90% confidence interval, and estimated SE or SD.</t>
  </si>
  <si>
    <t>Appendix C58.-Unimak and Southwestern Districts, South Alaska Peninsula Area, August stratum 2, 2023, seine (August 18–30; Harvest=131,761; n=387).   Estimates of age composition and mean length (mid eye to tail fork [METF] in mm), 90% confidence interval, and estimated SE or SD.</t>
  </si>
  <si>
    <t>Appendix C59. Unimak and Southwestern Districts, South Alaska Peninsula Area, August, 2023, gillnet (August 7–26; Harvest=5,995; n=350).   Estimates of age composition and mean length (mid eye to tail fork [METF] in mm), 90% confidence interval, and estimated SE or SD.</t>
  </si>
  <si>
    <t>Appendix C60.-Southeastern and South Central Districts, South Alaska Peninsula Area, June stratum 1, 2024, seine (June 10–13; Harvest=9,855; n=440).  Estimates of age composition and mean length (mid eye to tail fork [METF] in mm), 90% confidence interval, and estimated SE or SD.</t>
  </si>
  <si>
    <t>Appendix C61.-Southeastern and South Central Districts, South Alaska Peninsula Area, June stratum 2, 2024, seine (June 15–18; Harvest=28,278; n=440).  Estimates of age composition and mean length (mid eye to tail fork [METF] in mm), 90% confidence interval, and estimated SE or SD.</t>
  </si>
  <si>
    <t>Appendix C62.-Southeastern and South Central Districts, South Alaska Peninsula Area, June stratum 3, 2024, seine (June 20–23; Harvest=37,652; n=560).   Estimates of age composition and mean length (mid eye to tail fork [METF] in mm), 90% confidence interval, and estimated SE or SD.</t>
  </si>
  <si>
    <t>Appendix C63.-Southeastern and South Central Districts, South Alaska Peninsula Area, June stratum 4, 2024, seine (June 25–28; Harvest=59,016; n=705).   Estimates of age composition and mean length (mid eye to tail fork [METF] in mm), 90% confidence interval, and estimated SE or SD.</t>
  </si>
  <si>
    <t>Appendix C64.-Southeastern and South Central Districts, South Alaska Peninsula Area, June 2024, gillnet (June 6–28; Harvest=7,712; n=680).  Estimates of age composition and mean length (mid eye to tail fork [METF] in mm), 90% confidence interval, and estimated SE or SD.</t>
  </si>
  <si>
    <t>Appendix C65.-Unimak and Southwestern Districts, South Alaska Peninsula Area, June stratum 1, 2024, seine (June 11–13; Harvest=13,220; n=400).   Estimates of age composition and mean length (mid eye to tail fork [METF] in mm), 90% confidence interval, and estimated SE or SD.</t>
  </si>
  <si>
    <t>Appendix C66.-Unimak and Southwestern Districts, South Alaska Peninsula Area, June stratum 2, 2024, seine (June 15–18; Harvest=20,676; n=560).   Estimates of age composition and mean length (mid eye to tail fork [METF] in mm), 90% confidence interval, and estimated SE or SD.</t>
  </si>
  <si>
    <t>Appendix C67.-Unimak and Southwestern Districts, South Alaska Peninsula Area, June stratum 3, 2024, seine (June 20–23; Harvest=95,187; n=596).   Estimates of age composition and mean length (mid eye to tail fork [METF] in mm), 90% confidence interval, and estimated SE or SD.</t>
  </si>
  <si>
    <t>Appendix C68.-Unimak and Southwestern Districts, South Alaska Peninsula Area, June stratum 4, 2024, seine (June 25–28; Harvest=71,875; n=400).   Estimates of age composition and mean length (mid eye to tail fork [METF] in mm), 90% confidence interval, and estimated SE or SD.</t>
  </si>
  <si>
    <t>Appendix C69.-Unimak and Southwestern Districts, South Alaska Peninsula Area, June stratum 1, 2024, gillnet (June 11–13; Harvest=42,095; n=459).   Estimates of age composition and mean length (mid eye to tail fork [METF] in mm), 90% confidence interval, and estimated SE or SD.</t>
  </si>
  <si>
    <t>Appendix C70.-Unimak and Southwestern Districts, South Alaska Peninsula Area, June stratum 2, 2024, gillnet (June 15–18; Harvest=35,895; n=519).   Estimates of age composition and mean length (mid eye to tail fork [METF] in mm), 90% confidence interval, and estimated SE or SD.</t>
  </si>
  <si>
    <t>Appendix C71.-Unimak and Southwestern Districts, South Alaska Peninsula Area, June stratum 3, 2024, gillnet (June 20–23; Harvest=25,685; n=520).   Estimates of age composition and mean length (mid eye to tail fork [METF] in mm), 90% confidence interval, and estimated SE or SD.</t>
  </si>
  <si>
    <t>Appendix C72.-Unimak and Southwestern Districts, South Alaska Peninsula Area, June stratum 4, 2024, gillnet (June 25–28; Harvest=3,693; n=440).   Estimates of age composition and mean length (mid eye to tail fork [METF] in mm), 90% confidence interval, and estimated SE or SD.</t>
  </si>
  <si>
    <t>Appendix C73.-Southeastern and South Central Districts, South Alaska Peninsula Area, July stratum 1, 2024, seine (July 6–15; Harvest=31,038; n=920).   Estimates of age composition and mean length (mid eye to tail fork [METF] in mm), 90% confidence interval, and estimated SE or SD.</t>
  </si>
  <si>
    <t>Appendix C74.-Southeastern and South Central Districts, South Alaska Peninsula Area, July stratum 2, 2024, seine (July 18–23; Harvest=13,614; n=640).   Estimates of age composition and mean length (mid eye to tail fork [METF] in mm), 90% confidence interval, and estimated SE or SD.</t>
  </si>
  <si>
    <t>Appendix C75.-Southeastern and South Central Districts, South Alaska Peninsula Area, July stratum 3, 2024, seine (July 26–September 5; Harvest=49,447; n=520).   Estimates of age composition and mean length (mid eye to tail fork [METF] in mm), 90% confidence interval, and estimated SE or SD.</t>
  </si>
  <si>
    <t>Appendix C76.-Southeastern and South Central Districts, South Alaska Peninsula Area, July stratum 1, 2024, gillnet (July 6–15; Harvest=1,699; n=640).   Estimates of age composition and mean length (mid eye to tail fork [METF] in mm), 90% confidence interval, and estimated SE or SD.</t>
  </si>
  <si>
    <t>Appendix C77.-Southeastern and South Central Districts, South Alaska Peninsula Area, July stratum 2, 2024, gillnet (July 18–23; Harvest=1,295; n=480).   Estimates of age composition and mean length (mid eye to tail fork [METF] in mm), 90% confidence interval, and estimated SE or SD.</t>
  </si>
  <si>
    <t>Appendix C78.-Southeastern and South Central Districts, South Alaska Peninsula Area, July stratum 3, 2024, gillnet (July 26–September 5; Harvest=2,704; n=400).   Estimates of age composition and mean length (mid eye to tail fork [METF] in mm), 90% confidence interval, and estimated SE or SD.</t>
  </si>
  <si>
    <t>Appendix C79.-Unimak and Southwestern Districts, South Alaska Peninsula Area, July stratum 1, 2024, seine (July 6–15; Harvest=4,411; n=800).   Estimates of age composition and mean length (mid eye to tail fork [METF] in mm), 90% confidence interval, and estimated SE or SD.</t>
  </si>
  <si>
    <t>Appendix C80.-Unimak and Southwestern Districts, South Alaska Peninsula Area, July stratum 2, 2024, seine (July 18–23; Harvest=7,799; n=640).   Estimates of age composition and mean length (mid eye to tail fork [METF] in mm), 90% confidence interval, and estimated SE or SD.</t>
  </si>
  <si>
    <t>Appendix C81.-Unimak and Southwestern Districts, South Alaska Peninsula Area, July stratum 3, 2024, seine (July 26–September 5; Harvest=3,350; n=80).   Estimates of age composition and mean length (mid eye to tail fork [METF] in mm), 90% confidence interval, and estimated SE or SD.</t>
  </si>
  <si>
    <t>Appendix C82.-Unimak and Southwestern Districts, South Alaska Peninsula Area, July stratum 1, 2024, gillnet (July 6–15; Harvest=278; n=146).   Estimates of age composition and mean length (mid eye to tail fork [METF] in mm), 90% confidence interval, and estimated SE or SD.</t>
  </si>
  <si>
    <t>Appendix C83.-Unimak and Southwestern Districts, South Alaska Peninsula Area, July stratum 2, 2024, gillnet (July 18–23; Harvest=1,043; n=320).   Estimates of age composition and mean length (mid eye to tail fork [METF] in mm), 90% confidence interval, and estimated SE or SD.</t>
  </si>
  <si>
    <t>Appendix C84.-Unimak and Southwestern Districts, South Alaska Peninsula Area, July stratum 3, 2024, gillnet (July 26–September 5; Harvest=7,996; n=480).   Estimates of age composition and mean length (mid eye to tail fork [METF] in mm), 90% confidence interval, and estimated SE or SD.</t>
  </si>
  <si>
    <t>Appendix D1.-Southeastern and South Central districts, South Alaska Peninsula Area, June statum 1, 2022, seine (June 11-13; Harvest=16,419; n=354).  Estimates of stock composition (%) and stock-specific harvest including median, 90% credibility interval, mean and standard deviation (SD).</t>
  </si>
  <si>
    <t>Appendix D2.-Southeastern and South Central districts, South Alaska Peninsula Area, June statum 2, 2022, seine (June 15-16; Harvest=41,246; n=364).  Estimates of stock composition (%) and stock-specific harvest including median, 90% credibility interval, mean and standard deviation (SD).</t>
  </si>
  <si>
    <t>Appendix D3.-Southeastern and South Central districts, South Alaska Peninsula Area, June statum 3, 2022, seine (June 20-21; Harvest=34,281; n=363).  Estimates of stock composition (%) and stock-specific harvest including median, 90% credibility interval, mean and standard deviation (SD).</t>
  </si>
  <si>
    <t>Appendix D4.-Southeastern and South Central districts, South Alaska Peninsula Area, June statum 4, 2022, seine (June 25-26; Harvest=75,336; n=368).  Estimates of stock composition (%) and stock-specific harvest including median, 90% credibility interval, mean and standard deviation (SD).</t>
  </si>
  <si>
    <t>Appendix D5.-Southeastern and South Central districts, South Alaska Peninsula Area, June 2022, gillnet (June 6-28; Harvest=10,729; n=357).  Estimates of stock composition (%) and stock-specific harvest including median, 90% credibility interval, mean and standard deviation (SD).</t>
  </si>
  <si>
    <t>Appendix D6.-Unimak and Southwestern districts, South Alaska Peninsula Area, June statum 1, 2022, seine (June 11-13; Harvest=24,254; n=346).  Estimates of stock composition (%) and stock-specific harvest including median, 90% credibility interval, mean and standard deviation (SD).</t>
  </si>
  <si>
    <t>Appendix D7.-Unimak and Southwestern districts, South Alaska Peninsula Area, June statum 2, 2022, seine (June 15-18; Harvest=123,139; n=344).  Estimates of stock composition (%) and stock-specific harvest including median, 90% credibility interval, mean and standard deviation (SD).</t>
  </si>
  <si>
    <t>Appendix D8.-Unimak and Southwestern districts, South Alaska Peninsula Area, June statum 3, 2022, seine (June 20-23; Harvest=120,443; n=321).  Estimates of stock composition (%) and stock-specific harvest including median, 90% credibility interval, mean and standard deviation (SD).</t>
  </si>
  <si>
    <t>Appendix D9.-Unimak and Southwestern districts, South Alaska Peninsula Area, June statum 4, 2022, seine (June 25-28; Harvest=54,039; n=343).  Estimates of stock composition (%) and stock-specific harvest including median, 90% credibility interval, mean and standard deviation (SD).</t>
  </si>
  <si>
    <t>Appendix D10.-Unimak and Southwestern districts, South Alaska Peninsula Area, June statum 1, 2022, gillnet (June 11-13; Harvest=10,797; n=347).  Estimates of stock composition (%) and stock-specific harvest including median, 90% credibility interval, mean and standard deviation (SD).</t>
  </si>
  <si>
    <t>Appendix D11.-Unimak and Southwestern districts, South Alaska Peninsula Area, June statum 2, 2022, gillnet (June 15-18; Harvest=15,665; n=339).  Estimates of stock composition (%) and stock-specific harvest including median, 90% credibility interval, mean and standard deviation (SD).</t>
  </si>
  <si>
    <t>Appendix D12.-Unimak and Southwestern districts, South Alaska Peninsula Area, June statum 3, 2022, gillnet (June 20-23; Harvest=16,302; n=345).  Estimates of stock composition (%) and stock-specific harvest including median, 90% credibility interval, mean and standard deviation (SD).</t>
  </si>
  <si>
    <t>Appendix D13.-Unimak and Southwestern districts, South Alaska Peninsula Area, June statum 4, 2022, gillnet (June 25-28; Harvest=1,487; n=214).  Estimates of stock composition (%) and stock-specific harvest including median, 90% credibility interval, mean and standard deviation (SD).</t>
  </si>
  <si>
    <t>Appendix D14.-Southeastern and South Central districts, South Alaska Peninsula Area, July statum 1, 2022, seine (July 6-14; Harvest=32,704; n=369).  Estimates of stock composition (%) and stock-specific harvest including median, 90% credibility interval, mean and standard deviation (SD).</t>
  </si>
  <si>
    <t>Appendix D15.-Southeastern and South Central districts, South Alaska Peninsula Area, July statum 2, 2022, seine (July 15-21; Harvest=36,682; n=353).  Estimates of stock composition (%) and stock-specific harvest including median, 90% credibility interval, mean and standard deviation (SD).</t>
  </si>
  <si>
    <t>Appendix D16.-Southeastern and South Central districts, South Alaska Peninsula Area, July statum 3, 2022, seine (July 22-31; Harvest=56,716; n=354).  Estimates of stock composition (%) and stock-specific harvest including median, 90% credibility interval, mean and standard deviation (SD).</t>
  </si>
  <si>
    <t>Appendix D17.-Southeastern and South Central districts, South Alaska Peninsula Area, July statum 1, 2022, gillnet (July 6-17; Harvest=4,092; n=329).  Estimates of stock composition (%) and stock-specific harvest including median, 90% credibility interval, mean and standard deviation (SD).</t>
  </si>
  <si>
    <t>Appendix D18.-Southeastern and South Central districts, South Alaska Peninsula Area, July statum 2, 2022, gillnet (July 18-25; Harvest=4,833; n=355).  Estimates of stock composition (%) and stock-specific harvest including median, 90% credibility interval, mean and standard deviation (SD).</t>
  </si>
  <si>
    <t>Appendix D19.-Southeastern and South Central districts, South Alaska Peninsula Area, July statum 3, 2022, gillnet (July 26-31; Harvest=5,189; n=308).  Estimates of stock composition (%) and stock-specific harvest including median, 90% credibility interval, mean and standard deviation (SD).</t>
  </si>
  <si>
    <t>Appendix D20.-Unimak and Southwestern districts, South Alaska Peninsula Area, July statum 1, 2022, seine (July 6-7; Harvest=30,008; n=246).  Estimates of stock composition (%) and stock-specific harvest including median, 90% credibility interval, mean and standard deviation (SD).</t>
  </si>
  <si>
    <t>Appendix D21.-Unimak and Southwestern districts, South Alaska Peninsula Area, July statum 2, 2022, seine (July 8-31; Harvest=12,708; n=322).  Estimates of stock composition (%) and stock-specific harvest including median, 90% credibility interval, mean and standard deviation (SD).</t>
  </si>
  <si>
    <t>Appendix D22.-Unimak and Southwestern districts, South Alaska Peninsula Area, July statum 1, 2022, gillnet (July 6-24; Harvest=2,027; n=226).  Estimates of stock composition (%) and stock-specific harvest including median, 90% credibility interval, mean and standard deviation (SD).</t>
  </si>
  <si>
    <t>Appendix D23.-Unimak and Southwestern districts, South Alaska Peninsula Area, July statum 2, 2022, gillnet (July 25-31; Harvest=3,812; n=334).  Estimates of stock composition (%) and stock-specific harvest including median, 90% credibility interval, mean and standard deviation (SD).</t>
  </si>
  <si>
    <t>Appendix D24.-Southeastern and South Central districts, South Alaska Peninsula Area, August statum 1, 2022, seine (August 1-17; Harvest=35,706; n=355).  Estimates of stock composition (%) and stock-specific harvest including median, 90% credibility interval, mean and standard deviation (SD).</t>
  </si>
  <si>
    <t>Appendix D25.-Southeastern and South Central districts, South Alaska Peninsula Area, August statum 2, 2022, seine (August 18-31; Harvest=9,793; n=279).  Estimates of stock composition (%) and stock-specific harvest including median, 90% credibility interval, mean and standard deviation (SD).</t>
  </si>
  <si>
    <t>Appendix D26.-Unimak and Southwestern districts, South Alaska Peninsula Area, August statum 1, 2022, seine (August 15-16; Harvest=18,807; n=183).  Estimates of stock composition (%) and stock-specific harvest including median, 90% credibility interval, mean and standard deviation (SD).</t>
  </si>
  <si>
    <t>Appendix D27.-Unimak and Southwestern districts, South Alaska Peninsula Area, August statum 2, 2022, seine (August 17-31; Harvest=10,017; n=312).  Estimates of stock composition (%) and stock-specific harvest including median, 90% credibility interval, mean and standard deviation (SD).</t>
  </si>
  <si>
    <t>Appendix D28.-South Alaska Peninsula Area, August, 2022, gillnet (August 1-31; Harvest=7,048; n=397).  Estimates of stock composition (%) and stock-specific harvest including median, 90% credibility interval, mean and standard deviation (SD).</t>
  </si>
  <si>
    <t>Appendix D29.-Southeastern and South Central districts, South Alaska Peninsula Area, June statum 1, 2023, seine (June 10-13; Harvest=6,338; n=374).  Estimates of stock composition (%) and stock-specific harvest including median, 90% credibility interval, mean and standard deviation (SD).</t>
  </si>
  <si>
    <t>Appendix D30.-Southeastern and South Central districts, South Alaska Peninsula Area, June statum 2, 2023, seine (June 16-18; Harvest=17,906; n=377).  Estimates of stock composition (%) and stock-specific harvest including median, 90% credibility interval, mean and standard deviation (SD).</t>
  </si>
  <si>
    <t>Appendix D31.-Southeastern and South Central districts, South Alaska Peninsula Area, June statum 3, 2023, seine (June 20-23; Harvest=32,203; n=374).  Estimates of stock composition (%) and stock-specific harvest including median, 90% credibility interval, mean and standard deviation (SD).</t>
  </si>
  <si>
    <t>Appendix D32.-Southeastern and South Central districts, South Alaska Peninsula Area, June statum 4, 2023, seine (June 25-28; Harvest=36,566; n=372).  Estimates of stock composition (%) and stock-specific harvest including median, 90% credibility interval, mean and standard deviation (SD).</t>
  </si>
  <si>
    <t>Appendix D33.-Southeastern and South Central districts, South Alaska Peninsula Area, June 2023, gillnet (June 6-28; Harvest=10,146; n=368).  Estimates of stock composition (%) and stock-specific harvest including median, 90% credibility interval, mean and standard deviation (SD).</t>
  </si>
  <si>
    <t>Appendix D34.-Unimak and Southwestern districts, South Alaska Peninsula Area, June statum 1, 2023, seine (June 10-13; Harvest=6,354; n=370).  Estimates of stock composition (%) and stock-specific harvest including median, 90% credibility interval, mean and standard deviation (SD).</t>
  </si>
  <si>
    <t>Appendix D35.-Unimak and Southwestern districts, South Alaska Peninsula Area, June statum 2, 2023, seine (June 16-18; Harvest=39,070; n=370).  Estimates of stock composition (%) and stock-specific harvest including median, 90% credibility interval, mean and standard deviation (SD).</t>
  </si>
  <si>
    <t>Appendix D36.-Unimak and Southwestern districts, South Alaska Peninsula Area, June statum 3, 2023, seine (June 20-23; Harvest=22,635; n=357).  Estimates of stock composition (%) and stock-specific harvest including median, 90% credibility interval, mean and standard deviation (SD).</t>
  </si>
  <si>
    <t>Appendix D37.-Unimak and Southwestern districts, South Alaska Peninsula Area, June statum 4, 2023, seine (June 25-28; Harvest=4,294; n=358).  Estimates of stock composition (%) and stock-specific harvest including median, 90% credibility interval, mean and standard deviation (SD).</t>
  </si>
  <si>
    <t>Appendix D38.-Unimak and Southwestern districts, South Alaska Peninsula Area, June statum 1, 2023, gillnet (June 10-13; Harvest=5,116; n=361).  Estimates of stock composition (%) and stock-specific harvest including median, 90% credibility interval, mean and standard deviation (SD).</t>
  </si>
  <si>
    <t>Appendix D39.-Unimak and Southwestern districts, South Alaska Peninsula Area, June statum 2, 2023, gillnet (June 15-18; Harvest=19,685; n=364).  Estimates of stock composition (%) and stock-specific harvest including median, 90% credibility interval, mean and standard deviation (SD).</t>
  </si>
  <si>
    <t>Appendix D40.-Unimak and Southwestern districts, South Alaska Peninsula Area, June statum 3, 2023, gillnet (June 20-23; Harvest=3,184; n=319).  Estimates of stock composition (%) and stock-specific harvest including median, 90% credibility interval, mean and standard deviation (SD).</t>
  </si>
  <si>
    <t>Appendix D41.-Unimak and Southwestern districts, South Alaska Peninsula Area, June statum 4, 2023, gillnet (June 25-28; Harvest=2,488; n=373).  Estimates of stock composition (%) and stock-specific harvest including median, 90% credibility interval, mean and standard deviation (SD).</t>
  </si>
  <si>
    <t>Appendix D42.-Southeastern and South Central districts, South Alaska Peninsula Area, July statum 1, 2023, seine (July 6-19; Harvest=55,457; n=370).  Estimates of stock composition (%) and stock-specific harvest including median, 90% credibility interval, mean and standard deviation (SD).</t>
  </si>
  <si>
    <t>Appendix D43.-Southeastern and South Central districts, South Alaska Peninsula Area, July statum 2, 2023, seine (July 22-27; Harvest=133,701; n=373).  Estimates of stock composition (%) and stock-specific harvest including median, 90% credibility interval, mean and standard deviation (SD).</t>
  </si>
  <si>
    <t>Appendix D44.-Southeastern and South Central districts, South Alaska Peninsula Area, July statum 3, 2023, seine (July 30-31; Harvest=34,470; n=237).  Estimates of stock composition (%) and stock-specific harvest including median, 90% credibility interval, mean and standard deviation (SD).</t>
  </si>
  <si>
    <t>Appendix D45.-Southeastern and South Central districts, South Alaska Peninsula Area, July statum 1, 2023, gillnet (July 6-15; Harvest=6,858; n=342).  Estimates of stock composition (%) and stock-specific harvest including median, 90% credibility interval, mean and standard deviation (SD).</t>
  </si>
  <si>
    <t>Appendix D46.-Southeastern and South Central districts, South Alaska Peninsula Area, July statum 2, 2023, gillnet (July 18-27; Harvest=8,477; n=370).  Estimates of stock composition (%) and stock-specific harvest including median, 90% credibility interval, mean and standard deviation (SD).</t>
  </si>
  <si>
    <t>Appendix D47.-Southeastern and South Central districts, South Alaska Peninsula Area, July statum 3, 2023, gillnet (July 30-31; Harvest=2,936; n=235).  Estimates of stock composition (%) and stock-specific harvest including median, 90% credibility interval, mean and standard deviation (SD).</t>
  </si>
  <si>
    <t>Appendix D48.-Unimak and Southwestern districts, South Alaska Peninsula Area, July statum 1, 2023, seine (July 6-7; Harvest=74,937; n=347).  Estimates of stock composition (%) and stock-specific harvest including median, 90% credibility interval, mean and standard deviation (SD).</t>
  </si>
  <si>
    <t>Appendix D49.-Unimak and Southwestern districts, South Alaska Peninsula Area, July statum 2, 2023, seine (July 10-15; Harvest=39,807; n=360).  Estimates of stock composition (%) and stock-specific harvest including median, 90% credibility interval, mean and standard deviation (SD).</t>
  </si>
  <si>
    <t>Appendix D50.-Unimak and Southwestern districts, South Alaska Peninsula Area, July statum 3, 2023, seine (July 18-31; Harvest=14,870; n=354).  Estimates of stock composition (%) and stock-specific harvest including median, 90% credibility interval, mean and standard deviation (SD).</t>
  </si>
  <si>
    <t>Appendix D51.-Unimak and Southwestern districts, South Alaska Peninsula Area, July statum 1, 2023, gillnet (July 6-19; Harvest=3,388; n=111).  Estimates of stock composition (%) and stock-specific harvest including median, 90% credibility interval, mean and standard deviation (SD).</t>
  </si>
  <si>
    <t>Appendix D52.-Unimak and Southwestern districts, South Alaska Peninsula Area, July statum 2, 2023, gillnet (July 22-27; Harvest=6,295; n=361).  Estimates of stock composition (%) and stock-specific harvest including median, 90% credibility interval, mean and standard deviation (SD).</t>
  </si>
  <si>
    <t>Appendix D53.-Unimak and Southwestern districts, South Alaska Peninsula Area, July statum 3, 2023, gillnet (July 30-31; Harvest=4,144; n=191).  Estimates of stock composition (%) and stock-specific harvest including median, 90% credibility interval, mean and standard deviation (SD).</t>
  </si>
  <si>
    <t>Appendix D54.-Southeastern and South Central districts, South Alaska Peninsula Area, August statum 1, 2023, seine (August 7-13; Harvest=125,903; n=322).  Estimates of stock composition (%) and stock-specific harvest including median, 90% credibility interval, mean and standard deviation (SD).</t>
  </si>
  <si>
    <t>Appendix D55.-Southeastern and South Central districts, South Alaska Peninsula Area, August statum 2, 2023, seine (August 14-30; Harvest=129,858; n=313).  Estimates of stock composition (%) and stock-specific harvest including median, 90% credibility interval, mean and standard deviation (SD).</t>
  </si>
  <si>
    <t>Appendix D56.-Southeastern and South Central districts, South Alaska Peninsula Area, August, 2023, gillnet (August 3-23; Harvest=11,538; n=351).  Estimates of stock composition (%) and stock-specific harvest including median, 90% credibility interval, mean and standard deviation (SD).</t>
  </si>
  <si>
    <t>Appendix D57.-Unimak and Southwestern districts, South Alaska Peninsula Area, August statum 1, 2023, seine (August 7-17; Harvest=124,946; n=365).  Estimates of stock composition (%) and stock-specific harvest including median, 90% credibility interval, mean and standard deviation (SD).</t>
  </si>
  <si>
    <t>Appendix D58.-Unimak and Southwestern districts, South Alaska Peninsula Area, August statum 2, 2023, seine (August 18-30; Harvest=131,761; n=373).  Estimates of stock composition (%) and stock-specific harvest including median, 90% credibility interval, mean and standard deviation (SD).</t>
  </si>
  <si>
    <t>Appendix D59.-Unimak and Southwestern districts, South Alaska Peninsula Area, August, 2023, gillnet (August 7-26; Harvest=5,995; n=345).  Estimates of stock composition (%) and stock-specific harvest including median, 90% credibility interval, mean and standard deviation (SD).</t>
  </si>
  <si>
    <t>Appendix D60.-Southeastern and South Central districts, South Alaska Peninsula Area, June statum 1, 2024, seine (June 10-13; Harvest=9,855; n=378).  Estimates of stock composition (%) and stock-specific harvest including median, 90% credibility interval, mean and standard deviation (SD).</t>
  </si>
  <si>
    <t>Appendix D61.-Southeastern and South Central districts, South Alaska Peninsula Area, June statum 2, 2024, seine (June 15-18; Harvest=28,278; n=377).  Estimates of stock composition (%) and stock-specific harvest including median, 90% credibility interval, mean and standard deviation (SD).</t>
  </si>
  <si>
    <t>Appendix D62.-Southeastern and South Central districts, South Alaska Peninsula Area, June statum 3, 2024, seine (June 20-23; Harvest=37,652; n=375).  Estimates of stock composition (%) and stock-specific harvest including median, 90% credibility interval, mean and standard deviation (SD).</t>
  </si>
  <si>
    <t>Appendix D63.-Southeastern and South Central districts, South Alaska Peninsula Area, June statum 4, 2024, seine (June 25-28; Harvest=59,016; n=378).  Estimates of stock composition (%) and stock-specific harvest including median, 90% credibility interval, mean and standard deviation (SD).</t>
  </si>
  <si>
    <t>Appendix D64.-Southeastern and South Central districts, South Alaska Peninsula Area, June 2024, gillnet (June 6-28; Harvest=7,712; n=377).  Estimates of stock composition (%) and stock-specific harvest including median, 90% credibility interval, mean and standard deviation (SD).</t>
  </si>
  <si>
    <t>Appendix D65.-Unimak and Southwestern districts, South Alaska Peninsula Area, June statum 1, 2024, seine (June 11-13; Harvest=13,220; n=373).  Estimates of stock composition (%) and stock-specific harvest including median, 90% credibility interval, mean and standard deviation (SD).</t>
  </si>
  <si>
    <t>Appendix D66.-Unimak and Southwestern districts, South Alaska Peninsula Area, June statum 2, 2024, seine (June 15-18; Harvest=20,676; n=377).  Estimates of stock composition (%) and stock-specific harvest including median, 90% credibility interval, mean and standard deviation (SD).</t>
  </si>
  <si>
    <t>Appendix D67.-Unimak and Southwestern districts, South Alaska Peninsula Area, June statum 3, 2024, seine (June 20-23; Harvest=95,187; n=378).  Estimates of stock composition (%) and stock-specific harvest including median, 90% credibility interval, mean and standard deviation (SD).</t>
  </si>
  <si>
    <t>Appendix D68.-Unimak and Southwestern districts, South Alaska Peninsula Area, June statum 4, 2024, seine (June 25-28; Harvest=71,875; n=378).  Estimates of stock composition (%) and stock-specific harvest including median, 90% credibility interval, mean and standard deviation (SD).</t>
  </si>
  <si>
    <t>Appendix D69.-Unimak and Southwestern districts, South Alaska Peninsula Area, June statum 1, 2024, gillnet (June 11-13; Harvest=42,095; n=378).  Estimates of stock composition (%) and stock-specific harvest including median, 90% credibility interval, mean and standard deviation (SD).</t>
  </si>
  <si>
    <t>Appendix D70.-Unimak and Southwestern districts, South Alaska Peninsula Area, June statum 2, 2024, gillnet (June 15-18; Harvest=35,895; n=365).  Estimates of stock composition (%) and stock-specific harvest including median, 90% credibility interval, mean and standard deviation (SD).</t>
  </si>
  <si>
    <t>Appendix D71.-Unimak and Southwestern districts, South Alaska Peninsula Area, June statum 3, 2024, gillnet (June 20-23; Harvest=25,685; n=374).  Estimates of stock composition (%) and stock-specific harvest including median, 90% credibility interval, mean and standard deviation (SD).</t>
  </si>
  <si>
    <t>Appendix D72.-Unimak and Southwestern districts, South Alaska Peninsula Area, June statum 4, 2024, gillnet (June 25-28; Harvest=3,693; n=366).  Estimates of stock composition (%) and stock-specific harvest including median, 90% credibility interval, mean and standard deviation (SD).</t>
  </si>
  <si>
    <t>Appendix D73.-Southeastern and South Central districts, South Alaska Peninsula Area, July statum 1, 2024, seine (July 6-15; Harvest=31,038; n=372).  Estimates of stock composition (%) and stock-specific harvest including median, 90% credibility interval, mean and standard deviation (SD).</t>
  </si>
  <si>
    <t>Appendix D74.-Southeastern and South Central districts, South Alaska Peninsula Area, July statum 2, 2024, seine (July 18-23; Harvest=13,614; n=374).  Estimates of stock composition (%) and stock-specific harvest including median, 90% credibility interval, mean and standard deviation (SD).</t>
  </si>
  <si>
    <t>Appendix D75.-Southeastern and South Central districts, South Alaska Peninsula Area, July statum 3, 2024, seine (July 26-September 5; Harvest=49,447; n=374).  Estimates of stock composition (%) and stock-specific harvest including median, 90% credibility interval, mean and standard deviation (SD).</t>
  </si>
  <si>
    <t>Appendix D76.-Southeastern and South Central districts, South Alaska Peninsula Area, July statum 1, 2024, gillnet (July 6-15; Harvest=1,699; n=376).  Estimates of stock composition (%) and stock-specific harvest including median, 90% credibility interval, mean and standard deviation (SD).</t>
  </si>
  <si>
    <t>Appendix D77.-Southeastern and South Central districts, South Alaska Peninsula Area, July statum 2, 2024, gillnet (July 18-23; Harvest=1,295; n=370).  Estimates of stock composition (%) and stock-specific harvest including median, 90% credibility interval, mean and standard deviation (SD).</t>
  </si>
  <si>
    <t>Appendix D78.-Southeastern and South Central districts, South Alaska Peninsula Area, July statum 3, 2024, gillnet (July 26-September 5; Harvest=2,704; n=371).  Estimates of stock composition (%) and stock-specific harvest including median, 90% credibility interval, mean and standard deviation (SD).</t>
  </si>
  <si>
    <t>Appendix D79.-Unimak and Southwestern districts, South Alaska Peninsula Area, July statum 1, 2024, seine (July 6-15; Harvest=4,411; n=373).  Estimates of stock composition (%) and stock-specific harvest including median, 90% credibility interval, mean and standard deviation (SD).</t>
  </si>
  <si>
    <t>Appendix D80.-Unimak and Southwestern districts, South Alaska Peninsula Area, July statum 2, 2024, seine (July 18-23; Harvest=7,799; n=354).  Estimates of stock composition (%) and stock-specific harvest including median, 90% credibility interval, mean and standard deviation (SD).</t>
  </si>
  <si>
    <t>Appendix D81.-Unimak and Southwestern districts, South Alaska Peninsula Area, July statum 3, 2024, seine (July 26-September 5; Harvest=3,350; n=79).  Estimates of stock composition (%) and stock-specific harvest including median, 90% credibility interval, mean and standard deviation (SD).</t>
  </si>
  <si>
    <t>Appendix D82.-Unimak and Southwestern districts, South Alaska Peninsula Area, July statum 1, 2024, gillnet (July 6-15; Harvest=278; n=135).  Estimates of stock composition (%) and stock-specific harvest including median, 90% credibility interval, mean and standard deviation (SD).</t>
  </si>
  <si>
    <t>Appendix D83.-Unimak and Southwestern districts, South Alaska Peninsula Area, July statum 2, 2024, gillnet (July 18-23; Harvest=1,043; n=305).  Estimates of stock composition (%) and stock-specific harvest including median, 90% credibility interval, mean and standard deviation (SD).</t>
  </si>
  <si>
    <t>Appendix D84.-Unimak and Southwestern districts, South Alaska Peninsula Area, July statum 3, 2024, gillnet (July 26-September 5; Harvest=7,996; n=351).  Estimates of stock composition (%) and stock-specific harvest including median, 90% credibility interval, mean and standard deviation (SD).</t>
  </si>
  <si>
    <t>Appendix E1.–Southeastern and South Central districts, South Alaska Peninsula Area, June 2022, seine, all strata. Reporting group-specific stock composition and harvest estimates. Median, 90% credibility intervals, means, and SDs are reported.</t>
  </si>
  <si>
    <t>Appendix E2.–Southeastern and South Central districts, South Alaska Peninsula Area, June 2022, all strata. Reporting group-specific stock composition and harvest estimates. Median, 90% credibility intervals, means, and SDs are reported.</t>
  </si>
  <si>
    <t>Appendix E3.–Unimak and Southwestern districts, South Alaska Peninsula Area, June 2022, seine, all strata. Reporting group-specific stock composition and harvest estimates. Median, 90% credibility intervals, means, and SDs are reported.</t>
  </si>
  <si>
    <t>Appendix E4.–Unimak and Southwestern districts, South Alaska Peninsula Area, June 2022, gillnet, all strata. Reporting group-specific stock composition and harvest estimates. Median, 90% credibility intervals, means, and SDs are reported.</t>
  </si>
  <si>
    <t>Appendix E5.–Unimak and Southwestern districts, South Alaska Peninsula Area, June 2022, all strata. Reporting group-specific stock composition and harvest estimates. Median, 90% credibility intervals, means, and SDs are reported.</t>
  </si>
  <si>
    <t>Appendix E6.–Southeastern and South Central districts, South Alaska Peninsula Area, July 2022, seine, all strata. Reporting group-specific stock composition and harvest estimates. Median, 90% credibility intervals, means, and SDs are reported.</t>
  </si>
  <si>
    <t>Appendix E7.–Southeastern and South Central districts, South Alaska Peninsula Area, July 2022, gillnet, all strata. Reporting group-specific stock composition and harvest estimates. Median, 90% credibility intervals, means, and SDs are reported.</t>
  </si>
  <si>
    <t>Appendix E8.–Southeastern and South Central districts, South Alaska Peninsula Area, July 2022, all strata. Reporting group-specific stock composition and harvest estimates. Median, 90% credibility intervals, means, and SDs are reported.</t>
  </si>
  <si>
    <t>Appendix E9.–Unimak and Southwestern districts, South Alaska Peninsula Area, July 2022, seine, all strata. Reporting group-specific stock composition and harvest estimates. Median, 90% credibility intervals, means, and SDs are reported.</t>
  </si>
  <si>
    <t>Appendix E10.–Unimak and Southwestern districts, South Alaska Peninsula Area, July 2022, gillnet, all strata. Reporting group-specific stock composition and harvest estimates. Median, 90% credibility intervals, means, and SDs are reported.</t>
  </si>
  <si>
    <t>Appendix E11.–Unimak and Southwestern districts, South Alaska Peninsula Area, July 2022, all strata. Reporting group-specific stock composition and harvest estimates. Median, 90% credibility intervals, means, and SDs are reported.</t>
  </si>
  <si>
    <t>Appendix E12.–South Alaska Peninsula Area, July 2022, all strata. Reporting group-specific stock composition and harvest estimates. Median, 90% credibility intervals, means, and SDs are reported.</t>
  </si>
  <si>
    <t>Note: Harvest is the number of chum salmon reported to have been harvested in the July fisheries of the South Alaska Peninsula Area. Harvest total may differ from totals in experimental design table due to rounding error.</t>
  </si>
  <si>
    <t>Appendix E13.–Southeastern and South Central districts, South Alaska Peninsula Area, August 2022, seine, all strata. Reporting group-specific stock composition and harvest estimates. Median, 90% credibility intervals, means, and SDs are reported.</t>
  </si>
  <si>
    <t>Appendix E14.–Unimak and Southwestern districts, South Alaska Peninsula Area, August 2022, seine, all strata. Reporting group-specific stock composition and harvest estimates. Median, 90% credibility intervals, means, and SDs are reported.</t>
  </si>
  <si>
    <t>Appendix E15.–South Alaska Peninsula Area, August 2022, all strata. Reporting group-specific stock composition and harvest estimates. Median, 90% credibility intervals, means, and SDs are reported.</t>
  </si>
  <si>
    <t>Appendix E16.–Southeastern and South Central districts, South Alaska Peninsula Area, June 2023, seine, all strata. Reporting group-specific stock composition and harvest estimates. Median, 90% credibility intervals, means, and SDs are reported.</t>
  </si>
  <si>
    <t>Appendix E17.–Southeastern and South Central districts, South Alaska Peninsula Area, June 2023, all strata. Reporting group-specific stock composition and harvest estimates. Median, 90% credibility intervals, means, and SDs are reported.</t>
  </si>
  <si>
    <t>Appendix E18.–Unimak and Southwestern districts, South Alaska Peninsula Area, June 2023, seine, all strata. Reporting group-specific stock composition and harvest estimates. Median, 90% credibility intervals, means, and SDs are reported.</t>
  </si>
  <si>
    <t>Appendix E19.–Unimak and Southwestern districts, South Alaska Peninsula Area, June 2023, gillnet, all strata. Reporting group-specific stock composition and harvest estimates. Median, 90% credibility intervals, means, and SDs are reported.</t>
  </si>
  <si>
    <t>Appendix E20.–Unimak and Southwestern districts, South Alaska Peninsula Area, June 2023, all strata. Reporting group-specific stock composition and harvest estimates. Median, 90% credibility intervals, means, and SDs are reported.</t>
  </si>
  <si>
    <t>Appendix E21.–Southeastern and South Central districts, South Alaska Peninsula Area, July 2023, seine, all strata. Reporting group-specific stock composition and harvest estimates. Median, 90% credibility intervals, means, and SDs are reported.</t>
  </si>
  <si>
    <t>Appendix E23.–Southeastern and South Central districts, South Alaska Peninsula Area, July 2023, gillnet, all strata. Reporting group-specific stock composition and harvest estimates. Median, 90% credibility intervals, means, and SDs are reported.</t>
  </si>
  <si>
    <t>Appendix E23.–Southeastern and South Central districts, South Alaska Peninsula Area, July 2023, all strata. Reporting group-specific stock composition and harvest estimates. Median, 90% credibility intervals, means, and SDs are reported.</t>
  </si>
  <si>
    <t>Appendix E24.–Unimak and Southwestern districts, South Alaska Peninsula Area, July 2023, seine, all strata. Reporting group-specific stock composition and harvest estimates. Median, 90% credibility intervals, means, and SDs are reported.</t>
  </si>
  <si>
    <t>Appendix E25.–Unimak and Southwestern districts, South Alaska Peninsula Area, July 2023, gillnet, all strata. Reporting group-specific stock composition and harvest estimates. Median, 90% credibility intervals, means, and SDs are reported.</t>
  </si>
  <si>
    <t>Appendix E26.–Unimak and Southwestern districts, South Alaska Peninsula Area, July 2023, all strata. Reporting group-specific stock composition and harvest estimates. Median, 90% credibility intervals, means, and SDs are reported.</t>
  </si>
  <si>
    <t>Appendix E27.–South Alaska Peninsula Area, July 2023, all strata. Reporting group-specific stock composition and harvest estimates. Median, 90% credibility intervals, means, and SDs are reported.</t>
  </si>
  <si>
    <t>Appendix E28.–Southeastern and South Central districts, South Alaska Peninsula Area, August 2023, seine, all strata. Reporting group-specific stock composition and harvest estimates. Median, 90% credibility intervals, means, and SDs are reported.</t>
  </si>
  <si>
    <t>Appendix E29.–Southeastern and South Central districts, South Alaska Peninsula Area, August 2023, all strata. Reporting group-specific stock composition and harvest estimates. Median, 90% credibility intervals, means, and SDs are reported.</t>
  </si>
  <si>
    <t>Appendix E30.–Unimak and Southwestern districts, South Alaska Peninsula Area, August 2023, seine, all strata. Reporting group-specific stock composition and harvest estimates. Median, 90% credibility intervals, means, and SDs are reported.</t>
  </si>
  <si>
    <t>Appendix E31.–Unimak and Southwestern districts, South Alaska Peninsula Area, August 2023, all strata. Reporting group-specific stock composition and harvest estimates. Median, 90% credibility intervals, means, and SDs are reported.</t>
  </si>
  <si>
    <t>Appendix E32.–South Alaska Peninsula Area, August 2023, all strata. Reporting group-specific stock composition and harvest estimates. Median, 90% credibility intervals, means, and SDs are reported.</t>
  </si>
  <si>
    <t>Appendix E33.–Southeastern and South Central districts, South Alaska Peninsula Area, June 2024, seine, all strata. Reporting group-specific stock composition and harvest estimates. Median, 90% credibility intervals, means, and SDs are reported.</t>
  </si>
  <si>
    <t>Appendix E34.–Southeastern and South Central districts, South Alaska Peninsula Area, June 2024, all strata. Reporting group-specific stock composition and harvest estimates. Median, 90% credibility intervals, means, and SDs are reported.</t>
  </si>
  <si>
    <t>Appendix E35.–Unimak and Southwestern districts, South Alaska Peninsula Area, June 2024, seine, all strata. Reporting group-specific stock composition and harvest estimates. Median, 90% credibility intervals, means, and SDs are reported.</t>
  </si>
  <si>
    <t>Appendix E36.–Unimak and Southwestern districts, South Alaska Peninsula Area, June 2024, gillnet, all strata. Reporting group-specific stock composition and harvest estimates. Median, 90% credibility intervals, means, and SDs are reported.</t>
  </si>
  <si>
    <t>Appendix E37.–Unimak and Southwestern districts, South Alaska Peninsula Area, June 2024, all strata. Reporting group-specific stock composition and harvest estimates. Median, 90% credibility intervals, means, and SDs are reported.</t>
  </si>
  <si>
    <t>Appendix E38.–Southeastern and South Central districts, South Alaska Peninsula Area, July 2024, seine, all strata. Reporting group-specific stock composition and harvest estimates. Median, 90% credibility intervals, means, and SDs are reported.</t>
  </si>
  <si>
    <t>Appendix E39.–Southeastern and South Central districts, South Alaska Peninsula Area, July 2024, gillnet, all strata. Reporting group-specific stock composition and harvest estimates. Median, 90% credibility intervals, means, and SDs are reported.</t>
  </si>
  <si>
    <t>Appendix E40.–Southeastern and South Central districts, South Alaska Peninsula Area, July 2024, all strata. Reporting group-specific stock composition and harvest estimates. Median, 90% credibility intervals, means, and SDs are reported.</t>
  </si>
  <si>
    <t>Appendix E41.–Unimak and Southwestern districts, South Alaska Peninsula Area, July 2024, seine, all strata. Reporting group-specific stock composition and harvest estimates. Median, 90% credibility intervals, means, and SDs are reported.</t>
  </si>
  <si>
    <t>Appendix E42.–Unimak and Southwestern districts, South Alaska Peninsula Area, July 2024, gillnet, all strata. Reporting group-specific stock composition and harvest estimates. Median, 90% credibility intervals, means, and SDs are reported.</t>
  </si>
  <si>
    <t>Appendix E43.–Unimak and Southwestern districts, South Alaska Peninsula Area, July 2024, all strata. Reporting group-specific stock composition and harvest estimates. Median, 90% credibility intervals, means, and SDs are reported.</t>
  </si>
  <si>
    <t>Appendix E44.–South Alaska Peninsula Area, July 2024, all strata. Reporting group-specific stock composition and harvest estimates. Median, 90% credibility intervals, means, and SDs are reported.</t>
  </si>
  <si>
    <t>Appendix F1.-Southeastern and South Central Districts, South Alaska Peninsula Area, June, 2022, seine (all strata; Harvest=167,403; n=1,960).   Estimates of age composition and mean length (mid eye to tail fork [METF] in mm), 90% confidence interval, and estimated SE or SD.</t>
  </si>
  <si>
    <t>Appendix F2.-Southeastern and South Central Districts, South Alaska Peninsula Area, June, 2022, all strata (Harvest=177,964; n=2,896).   Estimates of age composition and mean length (mid eye to tail fork [METF] in mm), 90% confidence interval, and estimated SE or SD.</t>
  </si>
  <si>
    <t>Appendix F3.-Unimak and Southwestern Districts, South Alaska Peninsula Area, June, 2022, seine (all strata; Harvest=321,946; n=2,619).   Estimates of age composition and mean length (mid eye to tail fork [METF] in mm), 90% confidence interval, and estimated SE or SD.</t>
  </si>
  <si>
    <t>Appendix F4.-Unimak and Southwestern Districts, South Alaska Peninsula Area, June, 2022, gillnet (all strata; Harvest=44,280; n=2,223).   Estimates of age composition and mean length (mid eye to tail fork [METF] in mm), 90% confidence interval, and estimated SE or SD.</t>
  </si>
  <si>
    <t>Appendix F5.-Unimak and Southwestern Districts, South Alaska Peninsula Area, June, 2022 (all strata; Harvest=366,470; n=4,842).   Estimates of age composition and mean length (mid eye to tail fork [METF] in mm), 90% confidence interval, and estimated SE or SD.</t>
  </si>
  <si>
    <t>Appendix F6.-Southeastern and South Central Districts, South Alaska Peninsula Area, July, 2022, seine (all strata; Harvest=126,137; n=2,490).   Estimates of age composition and mean length (mid eye to tail fork [METF] in mm), 90% confidence interval, and estimated SE or SD.</t>
  </si>
  <si>
    <t>Appendix F7.-Southeastern and South Central Districts, South Alaska Peninsula Area, July, 2022, gillnet (all strata; Harvest=14,106; n=1,534).   Estimates of age composition and mean length (mid eye to tail fork [METF] in mm), 90% confidence interval, and estimated SE or SD.</t>
  </si>
  <si>
    <t>Appendix F8.-Southeastern and South Central Districts, South Alaska Peninsula Area, July, 2022, all strata (Harvest=140,240; n=4,024).   Estimates of age composition and mean length (mid eye to tail fork [METF] in mm), 90% confidence interval, and estimated SE or SD.</t>
  </si>
  <si>
    <t>Appendix F9.-Unimak and Southwestern Districts, South Alaska Peninsula Area, July, 2022, seine (all strata; Harvest=42,721; n=668).   Estimates of age composition and mean length (mid eye to tail fork [METF] in mm), 90% confidence interval, and estimated SE or SD.</t>
  </si>
  <si>
    <t>Appendix F10.-Unimak and Southwestern Districts, South Alaska Peninsula Area, July, 2022, gillnet (all strata; Harvest=5,829; n=697).   Estimates of age composition and mean length (mid eye to tail fork [METF] in mm), 90% confidence interval, and estimated SE or SD.</t>
  </si>
  <si>
    <t>Appendix F11.-Unimak and Southwestern Districts, South Alaska Peninsula Area, July, 2022, (all strata; Harvest=48,516; n=1,365).   Estimates of age composition and mean length (mid eye to tail fork [METF] in mm), 90% confidence interval, and estimated SE or SD.</t>
  </si>
  <si>
    <t>Appendix F12.-South Alaska Peninsula Area, July, 2022, all strata (Harvest=188,613; n=5,389).   Estimates of age composition and mean length (mid eye to tail fork [METF] in mm), 90% confidence interval, and estimated SE or SD.</t>
  </si>
  <si>
    <t>Appendix F13.-Southeastern and South Central Districts, South Alaska Peninsula Area, August, 2022, seine (all strata; Harvest=45,519; n=701).   Estimates of age composition and mean length (mid eye to tail fork [METF] in mm), 90% confidence interval, and estimated SE or SD.</t>
  </si>
  <si>
    <t>Appendix F14.-Unimak and Southwestern Districts, South Alaska Peninsula Area, August, 2022, seine (all strata; Harvest=28,866; n=607).   Estimates of age composition and mean length (mid eye to tail fork [METF] in mm), 90% confidence interval, and estimated SE or SD.</t>
  </si>
  <si>
    <t>Appendix F15.-South Alaska Peninsula Area, August, 2022, all strata (Harvest=81,423; n=1,743).   Estimates of age composition and mean length (mid eye to tail fork [METF] in mm), 90% confidence interval, and estimated SE or SD.</t>
  </si>
  <si>
    <t>Appendix F16.-Southeastern and South Central Districts, South Alaska Peninsula Area, June 2023, seine (all strata; Harvest=93,127; n=2,320).   Estimates of age composition and mean length (mid eye to tail fork [METF] in mm), 90% confidence interval, and estimated SE or SD.</t>
  </si>
  <si>
    <t>Appendix F17.-Southeastern and South Central Districts, South Alaska Peninsula Area, June 2023, (all strata; Harvest=103,141; n=2,960).   Estimates of age composition and mean length (mid eye to tail fork [METF] in mm), 90% confidence interval, and estimated SE or SD.</t>
  </si>
  <si>
    <t>Appendix F18.-Unimak and Southwestern Districts, South Alaska Peninsula Area, June 2023, seine (all strata; Harvest=72,439; n=2,393).   Estimates of age composition and mean length (mid eye to tail fork [METF] in mm), 90% confidence interval, and estimated SE or SD.</t>
  </si>
  <si>
    <t>Appendix F19.-Unimak and Southwestern Districts, South Alaska Peninsula Area, June 2023, gillnet (all strata; Harvest=30,459; n=1,796).   Estimates of age composition and mean length (mid eye to tail fork [METF] in mm), 90% confidence interval, and estimated SE or SD.</t>
  </si>
  <si>
    <t>Appendix F20.-Unimak and Southwestern Districts, South Alaska Peninsula Area, June 2023 (all strata; Harvest=102,897; n=4,189).   Estimates of age composition and mean length (mid eye to tail fork [METF] in mm), 90% confidence interval, and estimated SE or SD.</t>
  </si>
  <si>
    <t>Appendix F21.-Southeastern and South Central Districts, South Alaska Peninsula Area, July 2023, seine (all strata; Harvest=223,489; n=2,585).   Estimates of age composition and mean length (mid eye to tail fork [METF] in mm), 90% confidence interval, and estimated SE or SD.</t>
  </si>
  <si>
    <t>Appendix F22.-Southeastern and South Central Districts, South Alaska Peninsula Area, July 2023, gillnet (all strata; Harvest=18,276; n=1,492).  Estimates of age composition and mean length (mid eye to tail fork [METF] in mm), 90% confidence interval, and estimated SE or SD.</t>
  </si>
  <si>
    <t>Appendix F23.-Southeastern and South Central Districts, South Alaska Peninsula Area, July 2023, (all strata; Harvest=241,803; n=4,077).   Estimates of age composition and mean length (mid eye to tail fork [METF] in mm), 90% confidence interval, and estimated SE or SD.</t>
  </si>
  <si>
    <t>Appendix F24.-Unimak and Southwestern Districts, South Alaska Peninsula Area, July 2023, seine (all strata; Harvest=129,533; n=2,042).   Estimates of age composition and mean length (mid eye to tail fork [METF] in mm), 90% confidence interval, and estimated SE or SD.</t>
  </si>
  <si>
    <t>Appendix F25.-Unimak and Southwestern Districts, South Alaska Peninsula Area, July 2023, gillnet (all strata; Harvest=13,813; n=825).   Estimates of age composition and mean length (mid eye to tail fork [METF] in mm), 90% confidence interval, and estimated SE or SD.</t>
  </si>
  <si>
    <t>Appendix F26.-Unimak and Southwestern Districts, South Alaska Peninsula Area, July 2023 (all strata; Harvest=143,492; n=2,867).   Estimates of age composition and mean length (mid eye to tail fork [METF] in mm), 90% confidence interval, and estimated SE or SD.</t>
  </si>
  <si>
    <t>Appendix F27.-South Alaska Peninsula Area, July 2023 (all strata; Harvest=385,233; n=6,944).   Estimates of age composition and mean length (mid eye to tail fork [METF] in mm), 90% confidence interval, and estimated SE or SD.</t>
  </si>
  <si>
    <t>Appendix F28.-Southeastern and South Central Districts, South Alaska Peninsula Area, August 2023, seine (all strata; Harvest=255,840; n=850).   Estimates of age composition and mean length (mid eye to tail fork [METF] in mm), 90% confidence interval, and estimated SE or SD.</t>
  </si>
  <si>
    <t>Appendix F29.-Southeastern and South Central Districts, South Alaska Peninsula Area, August 2023 (all strata; Harvest=267,101; n=1,450).   Estimates of age composition and mean length (mid eye to tail fork [METF] in mm), 90% confidence interval, and estimated SE or SD.</t>
  </si>
  <si>
    <t>Appendix F30.-Unimak and Southwestern Districts, South Alaska Peninsula Area, August 2023, seine (all strata; Harvest=256,323; n=1,095).   Estimates of age composition and mean length (mid eye to tail fork [METF] in mm), 90% confidence interval, and estimated SE or SD.</t>
  </si>
  <si>
    <t>Appendix F31.-Unimak and Southwestern Districts, South Alaska Peninsula Area, August 2023 (all strata; Harvest=262,483; n=1,445).   Estimates of age composition and mean length (mid eye to tail fork [METF] in mm), 90% confidence interval, and estimated SE or SD.</t>
  </si>
  <si>
    <t>Appendix F32.-South Alaska Peninsula Area, August 2023 (all strata; Harvest=530,575; n=2,895).   Estimates of age composition and mean length (mid eye to tail fork [METF] in mm), 90% confidence interval, and estimated SE or SD.</t>
  </si>
  <si>
    <t>Appendix F33.-Southeastern and South Central Districts, South Alaska Peninsula Area, June 2024, seine (all strata; Harvest=134,805; n=2,145).   Estimates of age composition and mean length (mid eye to tail fork [METF] in mm), 90% confidence interval, and estimated SE or SD.</t>
  </si>
  <si>
    <t>Appendix F34.-Southeastern and South Central Districts, South Alaska Peninsula Area, June 2024, (all strata; Harvest=142,569; n=2,825).   Estimates of age composition and mean length (mid eye to tail fork [METF] in mm), 90% confidence interval, and estimated SE or SD.</t>
  </si>
  <si>
    <t>Appendix F35.-Unimak and Southwestern Districts, South Alaska Peninsula Area, June 2024, seine (all strata; Harvest=201,110; n=1,956).   Estimates of age composition and mean length (mid eye to tail fork [METF] in mm), 90% confidence interval, and estimated SE or SD.</t>
  </si>
  <si>
    <t>Appendix F36.-Unimak and Southwestern Districts, South Alaska Peninsula Area, June 2024, gillnet (all strata; Harvest=107,309; n=1,938).   Estimates of age composition and mean length (mid eye to tail fork [METF] in mm), 90% confidence interval, and estimated SE or SD.</t>
  </si>
  <si>
    <t>Appendix F37.-Unimak and Southwestern Districts, South Alaska Peninsula Area, June 2024 (all strata; Harvest=308,383; n=3,894).   Estimates of age composition and mean length (mid eye to tail fork [METF] in mm), 90% confidence interval, and estimated SE or SD.</t>
  </si>
  <si>
    <t>Appendix F38.-Southeastern and South Central Districts, South Alaska Peninsula Area, July 2024, seine (all strata; Harvest=93,984; n=2,080).   Estimates of age composition and mean length (mid eye to tail fork [METF] in mm), 90% confidence interval, and estimated SE or SD.</t>
  </si>
  <si>
    <t>Appendix F39.-Southeastern and South Central Districts, South Alaska Peninsula Area, July 2024, gillnet (all strata; Harvest=5,699; n=1,520).   Estimates of age composition and mean length (mid eye to tail fork [METF] in mm), 90% confidence interval, and estimated SE or SD.</t>
  </si>
  <si>
    <t>Appendix F40.-Southeastern and South Central Districts, South Alaska Peninsula Area, July 2024, (all strata; Harvest=99,810; n=3,600).   Estimates of age composition and mean length (mid eye to tail fork [METF] in mm), 90% confidence interval, and estimated SE or SD.</t>
  </si>
  <si>
    <t>Appendix F41.-Unimak and Southwestern districts, South Alaska Peninsula Area, July 2024, seine (all strata; Harvest=15,556; n=1,520).   Estimates of age composition and mean length (mid eye to tail fork [METF] in mm), 90% confidence interval, and estimated SE or SD.</t>
  </si>
  <si>
    <t>Appendix F42.-Unimak and Southwestern Districts, South Alaska Peninsula Area, July 2024, gillnet (all strata; Harvest=9,313; n=946).   Estimates of age composition and mean length (mid eye to tail fork [METF] in mm), 90% confidence interval, and estimated SE or SD.</t>
  </si>
  <si>
    <t>Appendix F43.-Unimak and Southwestern Districts, South Alaska Peninsula Area, July 2024 (all strata; Harvest=24,895; n=2,466).   Estimates of age composition and mean length (mid eye to tail fork [METF] in mm), 90% confidence interval, and estimated SE or SD.</t>
  </si>
  <si>
    <t>Appendix F44.-South Alaska Peninsula Area, July 2024 (all strata; Harvest=124,709; n=6,066).   Estimates of age composition and mean length (mid eye to tail fork [METF] in mm), 90% confidence interval, and estimated SE or SD.</t>
  </si>
  <si>
    <t>Table 8. Commercial harvest, numbers of samples collected and selected for genetic analysis, and the ratio of harvests to number of samples selected for analysis (Harvest : Selected) by year and fishery in the South Alaska Peninsula fishery in 2022-2024</t>
  </si>
  <si>
    <t>Table 2.– South Unimak and Shumagin Islands June commercial salmon harvest by species and year, 1979–2025.</t>
  </si>
  <si>
    <t>July (23%)</t>
  </si>
  <si>
    <t>July (34%)</t>
  </si>
  <si>
    <t>August (47%)</t>
  </si>
  <si>
    <t>Table 13.-South Alaska Peninsula area, all strata ( n=16,988), 2023. Estimates of age composition and mean length (mid eye to tail fork [METF] in mm), 90% confidence interval, and estimated SE or SD.</t>
  </si>
  <si>
    <t>Table 14.-South Alaska Peninsula area, all strata ( n=12,785), 2024. Estimates of age composition and mean length (mid eye to tail fork [METF] in mm), 90% confidence interval, and estimated SE or SD.</t>
  </si>
  <si>
    <t>Table 27. Stock-specific lengths by age in the South Alaska Peninsula fishery in 2022, 2023 and 2024 including mean, SD, and numbers of chum salmon assigned to each stock by age and year (N).</t>
  </si>
  <si>
    <t>Table 26. Stock-specific ages in the June and post-June fisheries of the South Alaska Peninsula in 2022, 2023 and 2024 including mean, SD, and numbers of chum salmon assigned to each stock by fishery and year (N).</t>
  </si>
  <si>
    <t>Table 28. Stock-specific day of year of harvest in the South Alaska Peninsula fishery in 2022, 2023 and 2024 including mean, SD, and numbers of chum salmon assigned to each stock by year (N).</t>
  </si>
  <si>
    <t>Table 29. Summary of mean estimates of reporting group contributions to the June and post-June fisheries of the South Alaska Peninsula area in 2007-2009 and 2022-2024. The average contribution among 2007-2009 is provided to compare with 2022-2024.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</si>
</sst>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m/d;@"/>
    <numFmt numFmtId="165" formatCode="_(* #,##0_);_(* \(#,##0\);_(* &quot;-&quot;??_);_(@_)"/>
    <numFmt numFmtId="166" formatCode="0.0"/>
    <numFmt numFmtId="167" formatCode="0.0%"/>
    <numFmt numFmtId="168" formatCode="_(* #,##0.0_);_(* \(#,##0.0\);_(* &quot;-&quot;??_);_(@_)"/>
    <numFmt numFmtId="169" formatCode="#,##0.0_);\(#,##0.0\)"/>
    <numFmt numFmtId="170" formatCode="_(* #,##0_);_(* \(#,##0\);_0_;_(@_)"/>
    <numFmt numFmtId="171" formatCode="0.0;\-0.0;\–;@"/>
  </numFmts>
  <fonts count="22" x14ac:knownFonts="1">
    <font>
      <sz val="11"/>
      <color theme="1"/>
      <name val="Calibri"/>
      <family val="2"/>
      <scheme val="minor"/>
    </font>
    <font>
      <sz val="11"/>
      <color theme="1"/>
      <name val="Calibri"/>
      <family val="2"/>
      <scheme val="minor"/>
    </font>
    <font>
      <sz val="11"/>
      <color indexed="8"/>
      <name val="Calibri"/>
      <family val="2"/>
      <scheme val="minor"/>
    </font>
    <font>
      <sz val="11"/>
      <color indexed="8"/>
      <name val="Times New Roman"/>
      <family val="1"/>
    </font>
    <font>
      <sz val="11"/>
      <color theme="1"/>
      <name val="Times New Roman"/>
      <family val="1"/>
    </font>
    <font>
      <i/>
      <sz val="11"/>
      <color indexed="8"/>
      <name val="Times New Roman"/>
      <family val="1"/>
    </font>
    <font>
      <sz val="10"/>
      <color theme="1"/>
      <name val="Times New Roman"/>
      <family val="1"/>
    </font>
    <font>
      <vertAlign val="superscript"/>
      <sz val="10"/>
      <color theme="1"/>
      <name val="Times New Roman"/>
      <family val="1"/>
    </font>
    <font>
      <i/>
      <sz val="11"/>
      <color theme="1"/>
      <name val="Times New Roman"/>
      <family val="1"/>
    </font>
    <font>
      <sz val="11"/>
      <color rgb="FF000000"/>
      <name val="Times New Roman"/>
      <family val="1"/>
    </font>
    <font>
      <sz val="10"/>
      <color rgb="FF000000"/>
      <name val="Times New Roman"/>
      <family val="1"/>
    </font>
    <font>
      <vertAlign val="superscript"/>
      <sz val="10"/>
      <color rgb="FF000000"/>
      <name val="Times New Roman"/>
      <family val="1"/>
    </font>
    <font>
      <sz val="8"/>
      <name val="Calibri"/>
      <family val="2"/>
      <scheme val="minor"/>
    </font>
    <font>
      <vertAlign val="subscript"/>
      <sz val="11"/>
      <color theme="1"/>
      <name val="Times New Roman"/>
      <family val="1"/>
    </font>
    <font>
      <sz val="11"/>
      <name val="Times New Roman"/>
      <family val="1"/>
    </font>
    <font>
      <sz val="11"/>
      <color rgb="FFFF0000"/>
      <name val="Times New Roman"/>
      <family val="1"/>
    </font>
    <font>
      <b/>
      <sz val="14"/>
      <color indexed="81"/>
      <name val="Tahoma"/>
      <family val="2"/>
    </font>
    <font>
      <sz val="14"/>
      <color indexed="81"/>
      <name val="Tahoma"/>
      <family val="2"/>
    </font>
    <font>
      <b/>
      <sz val="9"/>
      <color indexed="81"/>
      <name val="Tahoma"/>
      <family val="2"/>
    </font>
    <font>
      <sz val="9"/>
      <color indexed="81"/>
      <name val="Tahoma"/>
      <family val="2"/>
    </font>
    <font>
      <i/>
      <sz val="11"/>
      <name val="Times New Roman"/>
      <family val="1"/>
    </font>
    <font>
      <sz val="10"/>
      <name val="Times New Roman"/>
      <family val="1"/>
    </font>
  </fonts>
  <fills count="4">
    <fill>
      <patternFill patternType="none"/>
    </fill>
    <fill>
      <patternFill patternType="gray125"/>
    </fill>
    <fill>
      <patternFill patternType="solid">
        <fgColor theme="6" tint="0.79998168889431442"/>
        <bgColor indexed="64"/>
      </patternFill>
    </fill>
    <fill>
      <patternFill patternType="solid">
        <fgColor rgb="FFEDEDED"/>
        <bgColor indexed="64"/>
      </patternFill>
    </fill>
  </fills>
  <borders count="19">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bottom style="medium">
        <color rgb="FF000000"/>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cellStyleXfs>
  <cellXfs count="338">
    <xf numFmtId="0" fontId="0" fillId="0" borderId="0" xfId="0"/>
    <xf numFmtId="0" fontId="0" fillId="0" borderId="1" xfId="0" applyBorder="1"/>
    <xf numFmtId="0" fontId="3" fillId="0" borderId="0" xfId="3" applyFont="1"/>
    <xf numFmtId="0" fontId="3" fillId="0" borderId="1" xfId="3" applyFont="1" applyBorder="1"/>
    <xf numFmtId="0" fontId="3" fillId="0" borderId="1" xfId="3" applyFont="1" applyBorder="1" applyAlignment="1">
      <alignment horizontal="right"/>
    </xf>
    <xf numFmtId="0" fontId="3" fillId="0" borderId="0" xfId="3" applyFont="1" applyAlignment="1">
      <alignment horizontal="right"/>
    </xf>
    <xf numFmtId="165" fontId="3" fillId="0" borderId="0" xfId="4" applyNumberFormat="1" applyFont="1" applyAlignment="1">
      <alignment horizontal="right"/>
    </xf>
    <xf numFmtId="0" fontId="4" fillId="0" borderId="0" xfId="0" applyFont="1"/>
    <xf numFmtId="0" fontId="3" fillId="0" borderId="3" xfId="0" applyFont="1" applyBorder="1"/>
    <xf numFmtId="0" fontId="3" fillId="0" borderId="0" xfId="0" applyFont="1"/>
    <xf numFmtId="0" fontId="3" fillId="0" borderId="1" xfId="0" applyFont="1" applyBorder="1"/>
    <xf numFmtId="0" fontId="3" fillId="0" borderId="1" xfId="0" applyFont="1" applyBorder="1" applyAlignment="1">
      <alignment horizontal="right"/>
    </xf>
    <xf numFmtId="0" fontId="3" fillId="0" borderId="0" xfId="0" applyFont="1" applyAlignment="1">
      <alignment horizontal="right"/>
    </xf>
    <xf numFmtId="166" fontId="4" fillId="0" borderId="0" xfId="0" applyNumberFormat="1" applyFont="1"/>
    <xf numFmtId="165" fontId="4" fillId="0" borderId="0" xfId="1" applyNumberFormat="1" applyFont="1"/>
    <xf numFmtId="165" fontId="4" fillId="0" borderId="0" xfId="1" applyNumberFormat="1" applyFont="1" applyAlignment="1">
      <alignment horizontal="right"/>
    </xf>
    <xf numFmtId="0" fontId="4" fillId="0" borderId="3" xfId="0" applyFont="1" applyBorder="1"/>
    <xf numFmtId="0" fontId="0" fillId="0" borderId="3" xfId="0" applyBorder="1"/>
    <xf numFmtId="0" fontId="4" fillId="0" borderId="1" xfId="0" applyFont="1" applyBorder="1"/>
    <xf numFmtId="0" fontId="4" fillId="0" borderId="1" xfId="0" applyFont="1" applyBorder="1" applyAlignment="1">
      <alignment horizontal="right"/>
    </xf>
    <xf numFmtId="9" fontId="4" fillId="0" borderId="1" xfId="0" applyNumberFormat="1" applyFont="1" applyBorder="1" applyAlignment="1">
      <alignment horizontal="right"/>
    </xf>
    <xf numFmtId="165" fontId="4" fillId="0" borderId="0" xfId="1" applyNumberFormat="1" applyFont="1" applyBorder="1"/>
    <xf numFmtId="165" fontId="4" fillId="0" borderId="1" xfId="1" applyNumberFormat="1" applyFont="1" applyBorder="1"/>
    <xf numFmtId="9" fontId="0" fillId="0" borderId="0" xfId="0" applyNumberFormat="1"/>
    <xf numFmtId="0" fontId="6" fillId="0" borderId="4" xfId="0" applyFont="1" applyBorder="1" applyAlignment="1">
      <alignment horizontal="left" vertical="center"/>
    </xf>
    <xf numFmtId="0" fontId="6" fillId="0" borderId="4" xfId="0" applyFont="1" applyBorder="1" applyAlignment="1">
      <alignment horizontal="right" vertical="center"/>
    </xf>
    <xf numFmtId="0" fontId="6" fillId="0" borderId="6" xfId="0" applyFont="1" applyBorder="1" applyAlignment="1">
      <alignment horizontal="left" vertical="center"/>
    </xf>
    <xf numFmtId="0" fontId="6" fillId="0" borderId="6" xfId="0" applyFont="1" applyBorder="1" applyAlignment="1">
      <alignment horizontal="right" vertical="center"/>
    </xf>
    <xf numFmtId="0" fontId="6" fillId="0" borderId="0" xfId="0" applyFont="1" applyAlignment="1">
      <alignment horizontal="left" vertical="center"/>
    </xf>
    <xf numFmtId="0" fontId="6" fillId="0" borderId="0" xfId="0" applyFont="1" applyAlignment="1">
      <alignment horizontal="right" vertical="center"/>
    </xf>
    <xf numFmtId="3" fontId="6" fillId="0" borderId="0" xfId="0" applyNumberFormat="1" applyFont="1" applyAlignment="1">
      <alignment horizontal="right" vertical="center"/>
    </xf>
    <xf numFmtId="165" fontId="4" fillId="0" borderId="1" xfId="1" applyNumberFormat="1" applyFont="1" applyBorder="1" applyAlignment="1">
      <alignment horizontal="right"/>
    </xf>
    <xf numFmtId="167" fontId="4" fillId="0" borderId="0" xfId="2" applyNumberFormat="1" applyFont="1" applyAlignment="1">
      <alignment horizontal="right"/>
    </xf>
    <xf numFmtId="0" fontId="4" fillId="0" borderId="0" xfId="0" applyFont="1" applyAlignment="1">
      <alignment horizontal="left"/>
    </xf>
    <xf numFmtId="165" fontId="3" fillId="0" borderId="0" xfId="3" applyNumberFormat="1" applyFont="1"/>
    <xf numFmtId="9" fontId="4" fillId="0" borderId="0" xfId="2" applyFont="1"/>
    <xf numFmtId="0" fontId="4" fillId="0" borderId="0" xfId="0" applyFont="1" applyAlignment="1">
      <alignment horizontal="center"/>
    </xf>
    <xf numFmtId="164" fontId="4" fillId="0" borderId="0" xfId="0" applyNumberFormat="1" applyFont="1" applyAlignment="1">
      <alignment horizontal="left"/>
    </xf>
    <xf numFmtId="49" fontId="4" fillId="0" borderId="0" xfId="0" applyNumberFormat="1" applyFont="1" applyAlignment="1">
      <alignment horizontal="right"/>
    </xf>
    <xf numFmtId="3" fontId="4" fillId="0" borderId="0" xfId="0" applyNumberFormat="1" applyFont="1"/>
    <xf numFmtId="49" fontId="4" fillId="0" borderId="0" xfId="0" quotePrefix="1" applyNumberFormat="1" applyFont="1" applyAlignment="1">
      <alignment horizontal="right"/>
    </xf>
    <xf numFmtId="0" fontId="4" fillId="0" borderId="0" xfId="0" applyFont="1" applyAlignment="1">
      <alignment horizontal="right"/>
    </xf>
    <xf numFmtId="0" fontId="4" fillId="0" borderId="1" xfId="0" applyFont="1" applyBorder="1" applyAlignment="1">
      <alignment horizontal="left"/>
    </xf>
    <xf numFmtId="0" fontId="3" fillId="0" borderId="1" xfId="3" applyFont="1" applyBorder="1" applyAlignment="1">
      <alignment horizontal="left"/>
    </xf>
    <xf numFmtId="16" fontId="3" fillId="0" borderId="0" xfId="3" quotePrefix="1" applyNumberFormat="1" applyFont="1" applyAlignment="1">
      <alignment horizontal="left"/>
    </xf>
    <xf numFmtId="0" fontId="3" fillId="0" borderId="0" xfId="3" quotePrefix="1" applyFont="1" applyAlignment="1">
      <alignment horizontal="left"/>
    </xf>
    <xf numFmtId="0" fontId="3" fillId="0" borderId="0" xfId="3" applyFont="1" applyAlignment="1">
      <alignment horizontal="left"/>
    </xf>
    <xf numFmtId="0" fontId="3" fillId="0" borderId="1" xfId="3" quotePrefix="1" applyFont="1" applyBorder="1" applyAlignment="1">
      <alignment horizontal="left"/>
    </xf>
    <xf numFmtId="165" fontId="6" fillId="0" borderId="0" xfId="1" applyNumberFormat="1" applyFont="1" applyAlignment="1">
      <alignment horizontal="right" vertical="center"/>
    </xf>
    <xf numFmtId="165" fontId="6" fillId="0" borderId="6" xfId="1" applyNumberFormat="1" applyFont="1" applyBorder="1" applyAlignment="1">
      <alignment horizontal="right" vertical="center"/>
    </xf>
    <xf numFmtId="0" fontId="9" fillId="0" borderId="6" xfId="0" applyFont="1" applyBorder="1" applyAlignment="1">
      <alignment horizontal="left" vertical="center"/>
    </xf>
    <xf numFmtId="0" fontId="9" fillId="0" borderId="6" xfId="0" applyFont="1" applyBorder="1" applyAlignment="1">
      <alignment horizontal="right" vertical="center"/>
    </xf>
    <xf numFmtId="0" fontId="9" fillId="0" borderId="0" xfId="0" applyFont="1" applyAlignment="1">
      <alignment horizontal="left" vertical="center"/>
    </xf>
    <xf numFmtId="3" fontId="9" fillId="0" borderId="0" xfId="0" applyNumberFormat="1" applyFont="1" applyAlignment="1">
      <alignment horizontal="right" vertical="center"/>
    </xf>
    <xf numFmtId="0" fontId="9" fillId="0" borderId="0" xfId="0" applyFont="1" applyAlignment="1">
      <alignment horizontal="right" vertical="center"/>
    </xf>
    <xf numFmtId="3" fontId="9" fillId="0" borderId="6" xfId="0" applyNumberFormat="1" applyFont="1" applyBorder="1" applyAlignment="1">
      <alignment horizontal="right" vertical="center"/>
    </xf>
    <xf numFmtId="0" fontId="6" fillId="0" borderId="0" xfId="0" applyFont="1"/>
    <xf numFmtId="0" fontId="10" fillId="0" borderId="5" xfId="0" applyFont="1" applyBorder="1" applyAlignment="1">
      <alignment horizontal="left" vertical="center"/>
    </xf>
    <xf numFmtId="0" fontId="4" fillId="0" borderId="0" xfId="0" applyFont="1" applyAlignment="1">
      <alignment vertical="center"/>
    </xf>
    <xf numFmtId="0" fontId="10" fillId="0" borderId="0" xfId="0" applyFont="1" applyAlignment="1">
      <alignment horizontal="left" vertical="center"/>
    </xf>
    <xf numFmtId="0" fontId="10" fillId="0" borderId="6" xfId="0" applyFont="1" applyBorder="1" applyAlignment="1">
      <alignment horizontal="left" vertical="center"/>
    </xf>
    <xf numFmtId="0" fontId="7" fillId="0" borderId="0" xfId="0" applyFont="1"/>
    <xf numFmtId="0" fontId="7" fillId="0" borderId="0" xfId="0" applyFont="1" applyAlignment="1">
      <alignment horizontal="left" vertical="center"/>
    </xf>
    <xf numFmtId="9" fontId="4" fillId="0" borderId="0" xfId="2" applyFont="1" applyAlignment="1">
      <alignment horizontal="right"/>
    </xf>
    <xf numFmtId="3" fontId="4" fillId="0" borderId="0" xfId="0" applyNumberFormat="1" applyFont="1" applyAlignment="1">
      <alignment horizontal="right"/>
    </xf>
    <xf numFmtId="1" fontId="4" fillId="0" borderId="0" xfId="0" quotePrefix="1" applyNumberFormat="1" applyFont="1" applyAlignment="1">
      <alignment horizontal="right"/>
    </xf>
    <xf numFmtId="164" fontId="4" fillId="0" borderId="0" xfId="0" quotePrefix="1" applyNumberFormat="1" applyFont="1" applyAlignment="1">
      <alignment horizontal="right"/>
    </xf>
    <xf numFmtId="166" fontId="4" fillId="0" borderId="0" xfId="0" applyNumberFormat="1" applyFont="1" applyAlignment="1">
      <alignment horizontal="right"/>
    </xf>
    <xf numFmtId="2" fontId="4" fillId="0" borderId="0" xfId="0" applyNumberFormat="1" applyFont="1" applyAlignment="1">
      <alignment horizontal="right"/>
    </xf>
    <xf numFmtId="166" fontId="4" fillId="0" borderId="1" xfId="0" applyNumberFormat="1" applyFont="1" applyBorder="1" applyAlignment="1">
      <alignment horizontal="right"/>
    </xf>
    <xf numFmtId="2" fontId="4" fillId="0" borderId="1" xfId="0" applyNumberFormat="1" applyFont="1" applyBorder="1" applyAlignment="1">
      <alignment horizontal="right"/>
    </xf>
    <xf numFmtId="165" fontId="4" fillId="0" borderId="0" xfId="0" applyNumberFormat="1" applyFont="1" applyAlignment="1">
      <alignment horizontal="right"/>
    </xf>
    <xf numFmtId="165" fontId="4" fillId="0" borderId="1" xfId="0" applyNumberFormat="1" applyFont="1" applyBorder="1" applyAlignment="1">
      <alignment horizontal="right"/>
    </xf>
    <xf numFmtId="0" fontId="3" fillId="0" borderId="0" xfId="3" applyFont="1" applyAlignment="1">
      <alignment horizontal="centerContinuous"/>
    </xf>
    <xf numFmtId="0" fontId="3" fillId="0" borderId="3" xfId="3" applyFont="1" applyBorder="1"/>
    <xf numFmtId="0" fontId="3" fillId="0" borderId="2" xfId="3" applyFont="1" applyBorder="1" applyAlignment="1">
      <alignment horizontal="centerContinuous"/>
    </xf>
    <xf numFmtId="0" fontId="3" fillId="0" borderId="3" xfId="3" applyFont="1" applyBorder="1" applyAlignment="1">
      <alignment horizontal="centerContinuous"/>
    </xf>
    <xf numFmtId="0" fontId="3" fillId="0" borderId="2" xfId="3" applyFont="1" applyBorder="1" applyAlignment="1">
      <alignment horizontal="center"/>
    </xf>
    <xf numFmtId="0" fontId="3" fillId="0" borderId="2" xfId="3" applyFont="1" applyBorder="1" applyAlignment="1">
      <alignment horizontal="left"/>
    </xf>
    <xf numFmtId="166" fontId="3" fillId="0" borderId="3" xfId="3" applyNumberFormat="1" applyFont="1" applyBorder="1"/>
    <xf numFmtId="2" fontId="5" fillId="0" borderId="3" xfId="3" applyNumberFormat="1" applyFont="1" applyBorder="1" applyAlignment="1">
      <alignment horizontal="right"/>
    </xf>
    <xf numFmtId="0" fontId="3" fillId="0" borderId="0" xfId="3" applyFont="1" applyAlignment="1">
      <alignment horizontal="center"/>
    </xf>
    <xf numFmtId="0" fontId="3" fillId="0" borderId="3" xfId="3" applyFont="1" applyBorder="1" applyAlignment="1">
      <alignment horizontal="center"/>
    </xf>
    <xf numFmtId="2" fontId="3" fillId="0" borderId="0" xfId="3" applyNumberFormat="1" applyFont="1" applyAlignment="1">
      <alignment horizontal="center"/>
    </xf>
    <xf numFmtId="2" fontId="5" fillId="0" borderId="0" xfId="3" applyNumberFormat="1" applyFont="1" applyAlignment="1">
      <alignment horizontal="right"/>
    </xf>
    <xf numFmtId="2" fontId="3" fillId="0" borderId="1" xfId="3" applyNumberFormat="1" applyFont="1" applyBorder="1" applyAlignment="1">
      <alignment horizontal="right"/>
    </xf>
    <xf numFmtId="9" fontId="3" fillId="0" borderId="1" xfId="2" applyFont="1" applyBorder="1" applyAlignment="1">
      <alignment horizontal="right"/>
    </xf>
    <xf numFmtId="1" fontId="3" fillId="0" borderId="0" xfId="3" applyNumberFormat="1" applyFont="1"/>
    <xf numFmtId="0" fontId="3" fillId="0" borderId="2" xfId="3" applyFont="1" applyBorder="1" applyAlignment="1">
      <alignment horizontal="right"/>
    </xf>
    <xf numFmtId="0" fontId="3" fillId="0" borderId="2" xfId="3" applyFont="1" applyBorder="1"/>
    <xf numFmtId="1" fontId="3" fillId="0" borderId="2" xfId="3" applyNumberFormat="1" applyFont="1" applyBorder="1"/>
    <xf numFmtId="43" fontId="3" fillId="0" borderId="2" xfId="1" applyFont="1" applyBorder="1"/>
    <xf numFmtId="2" fontId="3" fillId="0" borderId="2" xfId="3" applyNumberFormat="1" applyFont="1" applyBorder="1"/>
    <xf numFmtId="166" fontId="3" fillId="0" borderId="2" xfId="3" applyNumberFormat="1" applyFont="1" applyBorder="1"/>
    <xf numFmtId="0" fontId="3" fillId="0" borderId="3" xfId="3" applyFont="1" applyBorder="1" applyAlignment="1">
      <alignment horizontal="left"/>
    </xf>
    <xf numFmtId="43" fontId="3" fillId="0" borderId="0" xfId="3" applyNumberFormat="1" applyFont="1"/>
    <xf numFmtId="0" fontId="1" fillId="0" borderId="0" xfId="0" applyFont="1"/>
    <xf numFmtId="0" fontId="1" fillId="0" borderId="0" xfId="0" applyFont="1" applyAlignment="1">
      <alignment horizontal="left"/>
    </xf>
    <xf numFmtId="164" fontId="4" fillId="0" borderId="0" xfId="0" applyNumberFormat="1" applyFont="1" applyAlignment="1">
      <alignment horizontal="right"/>
    </xf>
    <xf numFmtId="49" fontId="3" fillId="0" borderId="0" xfId="0" applyNumberFormat="1" applyFont="1" applyAlignment="1">
      <alignment horizontal="right"/>
    </xf>
    <xf numFmtId="165" fontId="3" fillId="0" borderId="0" xfId="1" applyNumberFormat="1" applyFont="1" applyAlignment="1">
      <alignment horizontal="right"/>
    </xf>
    <xf numFmtId="16" fontId="3" fillId="0" borderId="0" xfId="0" quotePrefix="1" applyNumberFormat="1" applyFont="1" applyAlignment="1">
      <alignment horizontal="right"/>
    </xf>
    <xf numFmtId="49" fontId="3" fillId="0" borderId="0" xfId="0" quotePrefix="1" applyNumberFormat="1" applyFont="1" applyAlignment="1">
      <alignment horizontal="right"/>
    </xf>
    <xf numFmtId="165" fontId="3" fillId="0" borderId="0" xfId="1" quotePrefix="1" applyNumberFormat="1" applyFont="1" applyAlignment="1">
      <alignment horizontal="right"/>
    </xf>
    <xf numFmtId="0" fontId="3" fillId="0" borderId="0" xfId="0" quotePrefix="1" applyFont="1" applyAlignment="1">
      <alignment horizontal="right"/>
    </xf>
    <xf numFmtId="0" fontId="3" fillId="0" borderId="1" xfId="0" quotePrefix="1" applyFont="1" applyBorder="1" applyAlignment="1">
      <alignment horizontal="right"/>
    </xf>
    <xf numFmtId="49" fontId="3" fillId="0" borderId="1" xfId="0" quotePrefix="1" applyNumberFormat="1" applyFont="1" applyBorder="1" applyAlignment="1">
      <alignment horizontal="right"/>
    </xf>
    <xf numFmtId="165" fontId="3" fillId="0" borderId="1" xfId="1" quotePrefix="1" applyNumberFormat="1" applyFont="1" applyBorder="1" applyAlignment="1">
      <alignment horizontal="right"/>
    </xf>
    <xf numFmtId="165" fontId="4" fillId="0" borderId="0" xfId="1" applyNumberFormat="1" applyFont="1" applyBorder="1" applyAlignment="1">
      <alignment horizontal="right"/>
    </xf>
    <xf numFmtId="165" fontId="4" fillId="0" borderId="0" xfId="0" applyNumberFormat="1" applyFont="1"/>
    <xf numFmtId="3" fontId="6" fillId="0" borderId="6" xfId="0" applyNumberFormat="1" applyFont="1" applyBorder="1" applyAlignment="1">
      <alignment horizontal="right" vertical="center"/>
    </xf>
    <xf numFmtId="0" fontId="4" fillId="0" borderId="15" xfId="0" applyFont="1" applyBorder="1" applyAlignment="1">
      <alignment horizontal="left"/>
    </xf>
    <xf numFmtId="0" fontId="4" fillId="0" borderId="17" xfId="0" applyFont="1" applyBorder="1"/>
    <xf numFmtId="165" fontId="3" fillId="0" borderId="13" xfId="1" quotePrefix="1" applyNumberFormat="1" applyFont="1" applyBorder="1" applyAlignment="1">
      <alignment horizontal="right"/>
    </xf>
    <xf numFmtId="165" fontId="3" fillId="0" borderId="12" xfId="1" quotePrefix="1" applyNumberFormat="1" applyFont="1" applyBorder="1" applyAlignment="1">
      <alignment horizontal="right"/>
    </xf>
    <xf numFmtId="0" fontId="4" fillId="0" borderId="18" xfId="0" applyFont="1" applyBorder="1"/>
    <xf numFmtId="165" fontId="3" fillId="0" borderId="11" xfId="1" quotePrefix="1" applyNumberFormat="1" applyFont="1" applyBorder="1" applyAlignment="1">
      <alignment horizontal="right"/>
    </xf>
    <xf numFmtId="165" fontId="3" fillId="0" borderId="11" xfId="1" applyNumberFormat="1" applyFont="1" applyBorder="1" applyAlignment="1">
      <alignment horizontal="right"/>
    </xf>
    <xf numFmtId="9" fontId="4" fillId="0" borderId="1" xfId="2" applyFont="1" applyBorder="1" applyAlignment="1">
      <alignment horizontal="right"/>
    </xf>
    <xf numFmtId="9" fontId="4" fillId="0" borderId="1" xfId="2" applyFont="1" applyBorder="1"/>
    <xf numFmtId="165" fontId="3" fillId="0" borderId="0" xfId="1" quotePrefix="1" applyNumberFormat="1" applyFont="1" applyBorder="1" applyAlignment="1">
      <alignment horizontal="right"/>
    </xf>
    <xf numFmtId="14" fontId="3" fillId="0" borderId="0" xfId="0" quotePrefix="1" applyNumberFormat="1" applyFont="1" applyAlignment="1">
      <alignment horizontal="right"/>
    </xf>
    <xf numFmtId="0" fontId="4" fillId="0" borderId="17" xfId="0" applyFont="1" applyBorder="1" applyAlignment="1">
      <alignment horizontal="left" vertical="center"/>
    </xf>
    <xf numFmtId="16" fontId="3" fillId="0" borderId="1" xfId="0" quotePrefix="1" applyNumberFormat="1" applyFont="1" applyBorder="1" applyAlignment="1">
      <alignment horizontal="right"/>
    </xf>
    <xf numFmtId="170" fontId="3" fillId="0" borderId="0" xfId="4" applyNumberFormat="1" applyFont="1" applyAlignment="1">
      <alignment horizontal="right"/>
    </xf>
    <xf numFmtId="165" fontId="3" fillId="0" borderId="0" xfId="4" applyNumberFormat="1" applyFont="1" applyBorder="1" applyAlignment="1">
      <alignment horizontal="right"/>
    </xf>
    <xf numFmtId="170" fontId="3" fillId="0" borderId="0" xfId="4" applyNumberFormat="1" applyFont="1" applyBorder="1" applyAlignment="1">
      <alignment horizontal="right"/>
    </xf>
    <xf numFmtId="165" fontId="3" fillId="0" borderId="1" xfId="4" applyNumberFormat="1" applyFont="1" applyBorder="1" applyAlignment="1">
      <alignment horizontal="right"/>
    </xf>
    <xf numFmtId="170" fontId="3" fillId="0" borderId="1" xfId="4" applyNumberFormat="1" applyFont="1" applyBorder="1" applyAlignment="1">
      <alignment horizontal="right"/>
    </xf>
    <xf numFmtId="165" fontId="3" fillId="0" borderId="0" xfId="4" applyNumberFormat="1" applyFont="1" applyFill="1" applyAlignment="1">
      <alignment horizontal="right"/>
    </xf>
    <xf numFmtId="167" fontId="4" fillId="0" borderId="1" xfId="2" applyNumberFormat="1" applyFont="1" applyBorder="1" applyAlignment="1">
      <alignment horizontal="right"/>
    </xf>
    <xf numFmtId="167" fontId="4" fillId="0" borderId="0" xfId="2" applyNumberFormat="1" applyFont="1"/>
    <xf numFmtId="167" fontId="4" fillId="0" borderId="0" xfId="0" applyNumberFormat="1" applyFont="1"/>
    <xf numFmtId="164" fontId="4" fillId="0" borderId="1" xfId="0" applyNumberFormat="1" applyFont="1" applyBorder="1" applyAlignment="1">
      <alignment horizontal="left"/>
    </xf>
    <xf numFmtId="49" fontId="4" fillId="0" borderId="1" xfId="0" applyNumberFormat="1" applyFont="1" applyBorder="1" applyAlignment="1">
      <alignment horizontal="right"/>
    </xf>
    <xf numFmtId="3" fontId="4" fillId="0" borderId="1" xfId="0" applyNumberFormat="1" applyFont="1" applyBorder="1" applyAlignment="1">
      <alignment horizontal="right"/>
    </xf>
    <xf numFmtId="49" fontId="4" fillId="0" borderId="0" xfId="0" applyNumberFormat="1" applyFont="1"/>
    <xf numFmtId="49" fontId="4" fillId="0" borderId="0" xfId="0" applyNumberFormat="1" applyFont="1" applyAlignment="1">
      <alignment horizontal="left"/>
    </xf>
    <xf numFmtId="1" fontId="4" fillId="0" borderId="1" xfId="0" applyNumberFormat="1" applyFont="1" applyBorder="1"/>
    <xf numFmtId="165" fontId="4" fillId="0" borderId="1" xfId="0" applyNumberFormat="1" applyFont="1" applyBorder="1"/>
    <xf numFmtId="1" fontId="4" fillId="0" borderId="3" xfId="0" applyNumberFormat="1" applyFont="1" applyBorder="1"/>
    <xf numFmtId="165" fontId="4" fillId="0" borderId="3" xfId="0" applyNumberFormat="1" applyFont="1" applyBorder="1"/>
    <xf numFmtId="1" fontId="4" fillId="0" borderId="0" xfId="0" applyNumberFormat="1" applyFont="1"/>
    <xf numFmtId="165" fontId="4" fillId="0" borderId="3" xfId="1" applyNumberFormat="1" applyFont="1" applyBorder="1"/>
    <xf numFmtId="0" fontId="4" fillId="0" borderId="13" xfId="0" applyFont="1" applyBorder="1" applyAlignment="1">
      <alignment horizontal="left" vertical="center"/>
    </xf>
    <xf numFmtId="0" fontId="4" fillId="0" borderId="12" xfId="0" applyFont="1" applyBorder="1" applyAlignment="1">
      <alignment horizontal="left" vertical="center"/>
    </xf>
    <xf numFmtId="0" fontId="4" fillId="0" borderId="11" xfId="0" applyFont="1" applyBorder="1" applyAlignment="1">
      <alignment horizontal="left" vertical="center"/>
    </xf>
    <xf numFmtId="0" fontId="4" fillId="0" borderId="7" xfId="0" applyFont="1" applyBorder="1" applyAlignment="1">
      <alignment horizontal="left"/>
    </xf>
    <xf numFmtId="165" fontId="3" fillId="0" borderId="13" xfId="4" applyNumberFormat="1" applyFont="1" applyBorder="1" applyAlignment="1">
      <alignment horizontal="right"/>
    </xf>
    <xf numFmtId="165" fontId="3" fillId="0" borderId="12" xfId="4" applyNumberFormat="1" applyFont="1" applyBorder="1" applyAlignment="1">
      <alignment horizontal="right"/>
    </xf>
    <xf numFmtId="165" fontId="3" fillId="0" borderId="11" xfId="4" applyNumberFormat="1" applyFont="1" applyBorder="1" applyAlignment="1">
      <alignment horizontal="right"/>
    </xf>
    <xf numFmtId="0" fontId="4" fillId="0" borderId="18" xfId="0" applyFont="1" applyBorder="1" applyAlignment="1">
      <alignment horizontal="right"/>
    </xf>
    <xf numFmtId="0" fontId="4" fillId="0" borderId="11" xfId="0" applyFont="1" applyBorder="1" applyAlignment="1">
      <alignment horizontal="right"/>
    </xf>
    <xf numFmtId="2" fontId="4" fillId="0" borderId="16" xfId="0" applyNumberFormat="1" applyFont="1" applyBorder="1" applyAlignment="1">
      <alignment horizontal="right"/>
    </xf>
    <xf numFmtId="2" fontId="4" fillId="0" borderId="17" xfId="0" applyNumberFormat="1" applyFont="1" applyBorder="1" applyAlignment="1">
      <alignment horizontal="right"/>
    </xf>
    <xf numFmtId="2" fontId="4" fillId="0" borderId="18" xfId="0" applyNumberFormat="1" applyFont="1" applyBorder="1" applyAlignment="1">
      <alignment horizontal="right"/>
    </xf>
    <xf numFmtId="166" fontId="4" fillId="0" borderId="16" xfId="0" applyNumberFormat="1" applyFont="1" applyBorder="1" applyAlignment="1">
      <alignment horizontal="right"/>
    </xf>
    <xf numFmtId="166" fontId="4" fillId="0" borderId="17" xfId="0" applyNumberFormat="1" applyFont="1" applyBorder="1" applyAlignment="1">
      <alignment horizontal="right"/>
    </xf>
    <xf numFmtId="166" fontId="4" fillId="0" borderId="18" xfId="0" applyNumberFormat="1" applyFont="1" applyBorder="1" applyAlignment="1">
      <alignment horizontal="right"/>
    </xf>
    <xf numFmtId="166" fontId="4" fillId="0" borderId="17" xfId="1" applyNumberFormat="1" applyFont="1" applyBorder="1" applyAlignment="1">
      <alignment horizontal="right"/>
    </xf>
    <xf numFmtId="166" fontId="4" fillId="0" borderId="18" xfId="1" applyNumberFormat="1" applyFont="1" applyBorder="1" applyAlignment="1">
      <alignment horizontal="right"/>
    </xf>
    <xf numFmtId="166" fontId="4" fillId="0" borderId="0" xfId="1" applyNumberFormat="1" applyFont="1" applyBorder="1" applyAlignment="1">
      <alignment horizontal="right"/>
    </xf>
    <xf numFmtId="166" fontId="4" fillId="0" borderId="1" xfId="1" applyNumberFormat="1" applyFont="1" applyBorder="1" applyAlignment="1">
      <alignment horizontal="right"/>
    </xf>
    <xf numFmtId="166" fontId="3" fillId="0" borderId="17" xfId="3" quotePrefix="1" applyNumberFormat="1" applyFont="1" applyBorder="1" applyAlignment="1">
      <alignment horizontal="right"/>
    </xf>
    <xf numFmtId="166" fontId="3" fillId="0" borderId="0" xfId="3" applyNumberFormat="1" applyFont="1" applyAlignment="1">
      <alignment horizontal="right"/>
    </xf>
    <xf numFmtId="0" fontId="3" fillId="0" borderId="12" xfId="3" applyFont="1" applyBorder="1" applyAlignment="1">
      <alignment horizontal="right"/>
    </xf>
    <xf numFmtId="166" fontId="3" fillId="0" borderId="18" xfId="3" quotePrefix="1" applyNumberFormat="1" applyFont="1" applyBorder="1" applyAlignment="1">
      <alignment horizontal="right"/>
    </xf>
    <xf numFmtId="166" fontId="3" fillId="0" borderId="1" xfId="3" applyNumberFormat="1" applyFont="1" applyBorder="1" applyAlignment="1">
      <alignment horizontal="right"/>
    </xf>
    <xf numFmtId="0" fontId="3" fillId="0" borderId="11" xfId="3" applyFont="1" applyBorder="1" applyAlignment="1">
      <alignment horizontal="right"/>
    </xf>
    <xf numFmtId="165" fontId="4" fillId="0" borderId="12" xfId="0" applyNumberFormat="1" applyFont="1" applyBorder="1" applyAlignment="1">
      <alignment horizontal="right"/>
    </xf>
    <xf numFmtId="165" fontId="4" fillId="0" borderId="11" xfId="0" applyNumberFormat="1" applyFont="1" applyBorder="1" applyAlignment="1">
      <alignment horizontal="right"/>
    </xf>
    <xf numFmtId="166" fontId="3" fillId="0" borderId="0" xfId="3" quotePrefix="1" applyNumberFormat="1" applyFont="1"/>
    <xf numFmtId="166" fontId="3" fillId="0" borderId="0" xfId="3" applyNumberFormat="1" applyFont="1"/>
    <xf numFmtId="165" fontId="4" fillId="0" borderId="13" xfId="1" applyNumberFormat="1" applyFont="1" applyBorder="1" applyAlignment="1">
      <alignment horizontal="right"/>
    </xf>
    <xf numFmtId="165" fontId="4" fillId="0" borderId="12" xfId="1" applyNumberFormat="1" applyFont="1" applyBorder="1"/>
    <xf numFmtId="165" fontId="4" fillId="0" borderId="12" xfId="1" applyNumberFormat="1" applyFont="1" applyBorder="1" applyAlignment="1">
      <alignment horizontal="right"/>
    </xf>
    <xf numFmtId="165" fontId="3" fillId="0" borderId="12" xfId="1" applyNumberFormat="1" applyFont="1" applyBorder="1"/>
    <xf numFmtId="166" fontId="4" fillId="0" borderId="3" xfId="0" applyNumberFormat="1" applyFont="1" applyBorder="1"/>
    <xf numFmtId="0" fontId="4" fillId="0" borderId="13" xfId="0" applyFont="1" applyBorder="1"/>
    <xf numFmtId="0" fontId="4" fillId="0" borderId="12" xfId="0" applyFont="1" applyBorder="1"/>
    <xf numFmtId="0" fontId="4" fillId="0" borderId="15" xfId="0" applyFont="1" applyBorder="1"/>
    <xf numFmtId="0" fontId="4" fillId="0" borderId="7" xfId="0" applyFont="1" applyBorder="1"/>
    <xf numFmtId="0" fontId="4" fillId="0" borderId="10" xfId="0" applyFont="1" applyBorder="1"/>
    <xf numFmtId="165" fontId="4" fillId="0" borderId="0" xfId="1" applyNumberFormat="1" applyFont="1" applyAlignment="1"/>
    <xf numFmtId="165" fontId="0" fillId="0" borderId="0" xfId="1" applyNumberFormat="1" applyFont="1"/>
    <xf numFmtId="165" fontId="0" fillId="0" borderId="1" xfId="1" applyNumberFormat="1" applyFont="1" applyBorder="1"/>
    <xf numFmtId="9" fontId="0" fillId="0" borderId="0" xfId="2" applyFont="1"/>
    <xf numFmtId="9" fontId="0" fillId="0" borderId="1" xfId="2" applyFont="1" applyBorder="1"/>
    <xf numFmtId="0" fontId="4" fillId="0" borderId="1" xfId="0" applyFont="1" applyBorder="1" applyAlignment="1">
      <alignment horizontal="center"/>
    </xf>
    <xf numFmtId="0" fontId="4" fillId="2" borderId="1" xfId="0" applyFont="1" applyFill="1" applyBorder="1" applyAlignment="1">
      <alignment horizontal="left" vertical="top" wrapText="1"/>
    </xf>
    <xf numFmtId="0" fontId="4" fillId="2" borderId="0" xfId="0" applyFont="1" applyFill="1" applyAlignment="1">
      <alignment horizontal="left" vertical="top" wrapText="1"/>
    </xf>
    <xf numFmtId="0" fontId="4" fillId="3" borderId="0" xfId="0" applyFont="1" applyFill="1"/>
    <xf numFmtId="14" fontId="4" fillId="0" borderId="0" xfId="0" applyNumberFormat="1" applyFont="1"/>
    <xf numFmtId="0" fontId="4" fillId="0" borderId="3" xfId="0" applyFont="1" applyBorder="1" applyAlignment="1">
      <alignment horizontal="center"/>
    </xf>
    <xf numFmtId="0" fontId="4" fillId="2" borderId="3" xfId="0" applyFont="1" applyFill="1" applyBorder="1" applyAlignment="1">
      <alignment horizontal="left"/>
    </xf>
    <xf numFmtId="0" fontId="4" fillId="2" borderId="3" xfId="0" applyFont="1" applyFill="1" applyBorder="1"/>
    <xf numFmtId="0" fontId="4" fillId="3" borderId="3" xfId="0" applyFont="1" applyFill="1" applyBorder="1"/>
    <xf numFmtId="0" fontId="4" fillId="2" borderId="1" xfId="0" applyFont="1" applyFill="1" applyBorder="1" applyAlignment="1">
      <alignment horizontal="left"/>
    </xf>
    <xf numFmtId="0" fontId="4" fillId="2" borderId="1" xfId="0" applyFont="1" applyFill="1" applyBorder="1"/>
    <xf numFmtId="0" fontId="4" fillId="2" borderId="0" xfId="0" applyFont="1" applyFill="1" applyAlignment="1">
      <alignment horizontal="left"/>
    </xf>
    <xf numFmtId="0" fontId="4" fillId="2" borderId="0" xfId="0" applyFont="1" applyFill="1"/>
    <xf numFmtId="0" fontId="14" fillId="0" borderId="0" xfId="0" applyFont="1"/>
    <xf numFmtId="0" fontId="14" fillId="0" borderId="0" xfId="0" applyFont="1" applyAlignment="1">
      <alignment horizontal="center"/>
    </xf>
    <xf numFmtId="0" fontId="15" fillId="2" borderId="0" xfId="0" applyFont="1" applyFill="1" applyAlignment="1">
      <alignment horizontal="left"/>
    </xf>
    <xf numFmtId="0" fontId="4" fillId="0" borderId="0" xfId="0" applyFont="1" applyAlignment="1">
      <alignment horizontal="left" vertical="top" wrapText="1"/>
    </xf>
    <xf numFmtId="165" fontId="3" fillId="0" borderId="0" xfId="1" applyNumberFormat="1" applyFont="1" applyBorder="1"/>
    <xf numFmtId="0" fontId="3" fillId="0" borderId="0" xfId="3" applyFont="1" applyAlignment="1">
      <alignment horizontal="left" wrapText="1"/>
    </xf>
    <xf numFmtId="165" fontId="4" fillId="0" borderId="0" xfId="1" applyNumberFormat="1" applyFont="1" applyAlignment="1">
      <alignment horizontal="center"/>
    </xf>
    <xf numFmtId="171" fontId="3" fillId="0" borderId="0" xfId="1" applyNumberFormat="1" applyFont="1"/>
    <xf numFmtId="171" fontId="3" fillId="0" borderId="0" xfId="3" applyNumberFormat="1" applyFont="1"/>
    <xf numFmtId="166" fontId="3" fillId="0" borderId="0" xfId="1" applyNumberFormat="1" applyFont="1" applyFill="1"/>
    <xf numFmtId="3" fontId="3" fillId="0" borderId="2" xfId="3" applyNumberFormat="1" applyFont="1" applyBorder="1"/>
    <xf numFmtId="171" fontId="3" fillId="0" borderId="2" xfId="3" applyNumberFormat="1" applyFont="1" applyBorder="1"/>
    <xf numFmtId="166" fontId="3" fillId="0" borderId="0" xfId="1" applyNumberFormat="1" applyFont="1"/>
    <xf numFmtId="171" fontId="3" fillId="0" borderId="0" xfId="1" applyNumberFormat="1" applyFont="1" applyFill="1"/>
    <xf numFmtId="2" fontId="3" fillId="0" borderId="0" xfId="3" applyNumberFormat="1" applyFont="1" applyAlignment="1">
      <alignment horizontal="right"/>
    </xf>
    <xf numFmtId="0" fontId="14" fillId="0" borderId="0" xfId="3" applyFont="1"/>
    <xf numFmtId="0" fontId="14" fillId="0" borderId="0" xfId="3" applyFont="1" applyAlignment="1">
      <alignment horizontal="centerContinuous"/>
    </xf>
    <xf numFmtId="0" fontId="14" fillId="0" borderId="3" xfId="3" applyFont="1" applyBorder="1"/>
    <xf numFmtId="0" fontId="14" fillId="0" borderId="2" xfId="3" applyFont="1" applyBorder="1" applyAlignment="1">
      <alignment horizontal="centerContinuous"/>
    </xf>
    <xf numFmtId="0" fontId="14" fillId="0" borderId="3" xfId="3" applyFont="1" applyBorder="1" applyAlignment="1">
      <alignment horizontal="centerContinuous"/>
    </xf>
    <xf numFmtId="0" fontId="14" fillId="0" borderId="2" xfId="3" applyFont="1" applyBorder="1" applyAlignment="1">
      <alignment horizontal="center"/>
    </xf>
    <xf numFmtId="0" fontId="14" fillId="0" borderId="2" xfId="3" applyFont="1" applyBorder="1" applyAlignment="1">
      <alignment horizontal="left"/>
    </xf>
    <xf numFmtId="0" fontId="14" fillId="0" borderId="0" xfId="3" applyFont="1" applyAlignment="1">
      <alignment horizontal="right"/>
    </xf>
    <xf numFmtId="166" fontId="14" fillId="0" borderId="3" xfId="3" applyNumberFormat="1" applyFont="1" applyBorder="1"/>
    <xf numFmtId="2" fontId="20" fillId="0" borderId="3" xfId="3" applyNumberFormat="1" applyFont="1" applyBorder="1" applyAlignment="1">
      <alignment horizontal="right"/>
    </xf>
    <xf numFmtId="0" fontId="14" fillId="0" borderId="0" xfId="3" applyFont="1" applyAlignment="1">
      <alignment horizontal="center"/>
    </xf>
    <xf numFmtId="0" fontId="14" fillId="0" borderId="3" xfId="3" applyFont="1" applyBorder="1" applyAlignment="1">
      <alignment horizontal="center"/>
    </xf>
    <xf numFmtId="2" fontId="14" fillId="0" borderId="0" xfId="3" applyNumberFormat="1" applyFont="1" applyAlignment="1">
      <alignment horizontal="center"/>
    </xf>
    <xf numFmtId="2" fontId="20" fillId="0" borderId="0" xfId="3" applyNumberFormat="1" applyFont="1" applyAlignment="1">
      <alignment horizontal="right"/>
    </xf>
    <xf numFmtId="0" fontId="14" fillId="0" borderId="1" xfId="3" applyFont="1" applyBorder="1" applyAlignment="1">
      <alignment horizontal="right"/>
    </xf>
    <xf numFmtId="0" fontId="14" fillId="0" borderId="1" xfId="3" applyFont="1" applyBorder="1"/>
    <xf numFmtId="2" fontId="14" fillId="0" borderId="1" xfId="3" applyNumberFormat="1" applyFont="1" applyBorder="1" applyAlignment="1">
      <alignment horizontal="right"/>
    </xf>
    <xf numFmtId="9" fontId="14" fillId="0" borderId="1" xfId="2" applyFont="1" applyFill="1" applyBorder="1" applyAlignment="1">
      <alignment horizontal="right"/>
    </xf>
    <xf numFmtId="171" fontId="14" fillId="0" borderId="0" xfId="1" applyNumberFormat="1" applyFont="1" applyFill="1"/>
    <xf numFmtId="171" fontId="14" fillId="0" borderId="0" xfId="3" applyNumberFormat="1" applyFont="1"/>
    <xf numFmtId="166" fontId="14" fillId="0" borderId="0" xfId="1" applyNumberFormat="1" applyFont="1" applyFill="1"/>
    <xf numFmtId="0" fontId="14" fillId="0" borderId="2" xfId="3" applyFont="1" applyBorder="1" applyAlignment="1">
      <alignment horizontal="right"/>
    </xf>
    <xf numFmtId="0" fontId="14" fillId="0" borderId="2" xfId="3" applyFont="1" applyBorder="1"/>
    <xf numFmtId="3" fontId="14" fillId="0" borderId="2" xfId="3" applyNumberFormat="1" applyFont="1" applyBorder="1"/>
    <xf numFmtId="43" fontId="14" fillId="0" borderId="2" xfId="1" applyFont="1" applyFill="1" applyBorder="1"/>
    <xf numFmtId="2" fontId="14" fillId="0" borderId="2" xfId="3" applyNumberFormat="1" applyFont="1" applyBorder="1"/>
    <xf numFmtId="166" fontId="14" fillId="0" borderId="2" xfId="3" applyNumberFormat="1" applyFont="1" applyBorder="1"/>
    <xf numFmtId="171" fontId="14" fillId="0" borderId="2" xfId="3" applyNumberFormat="1" applyFont="1" applyBorder="1"/>
    <xf numFmtId="3" fontId="21" fillId="0" borderId="0" xfId="0" applyNumberFormat="1" applyFont="1" applyAlignment="1">
      <alignment horizontal="right"/>
    </xf>
    <xf numFmtId="3" fontId="21" fillId="0" borderId="0" xfId="0" applyNumberFormat="1" applyFont="1"/>
    <xf numFmtId="0" fontId="10" fillId="0" borderId="6" xfId="0" applyFont="1" applyBorder="1" applyAlignment="1">
      <alignment horizontal="center" vertical="center"/>
    </xf>
    <xf numFmtId="0" fontId="10" fillId="0" borderId="0" xfId="0" applyFont="1" applyAlignment="1">
      <alignment horizontal="right" vertical="center"/>
    </xf>
    <xf numFmtId="3" fontId="10" fillId="0" borderId="0" xfId="0" applyNumberFormat="1" applyFont="1" applyAlignment="1">
      <alignment horizontal="right" vertical="center"/>
    </xf>
    <xf numFmtId="3" fontId="10" fillId="0" borderId="6" xfId="0" applyNumberFormat="1" applyFont="1" applyBorder="1" applyAlignment="1">
      <alignment horizontal="right" vertical="center"/>
    </xf>
    <xf numFmtId="0" fontId="10" fillId="0" borderId="6" xfId="0" applyFont="1" applyBorder="1" applyAlignment="1">
      <alignment horizontal="right" vertical="center"/>
    </xf>
    <xf numFmtId="166" fontId="3" fillId="0" borderId="3" xfId="3" applyNumberFormat="1" applyFont="1" applyBorder="1" applyAlignment="1">
      <alignment horizontal="right"/>
    </xf>
    <xf numFmtId="0" fontId="3" fillId="0" borderId="3" xfId="3" applyFont="1" applyBorder="1" applyAlignment="1">
      <alignment horizontal="right"/>
    </xf>
    <xf numFmtId="3" fontId="3" fillId="0" borderId="0" xfId="3" applyNumberFormat="1" applyFont="1" applyAlignment="1">
      <alignment horizontal="right"/>
    </xf>
    <xf numFmtId="168" fontId="3" fillId="0" borderId="0" xfId="1" applyNumberFormat="1" applyFont="1" applyAlignment="1">
      <alignment horizontal="right"/>
    </xf>
    <xf numFmtId="169" fontId="3" fillId="0" borderId="0" xfId="1" applyNumberFormat="1" applyFont="1" applyAlignment="1">
      <alignment horizontal="right"/>
    </xf>
    <xf numFmtId="168" fontId="3" fillId="0" borderId="0" xfId="3" applyNumberFormat="1" applyFont="1" applyAlignment="1">
      <alignment horizontal="right"/>
    </xf>
    <xf numFmtId="168" fontId="3" fillId="0" borderId="0" xfId="1" applyNumberFormat="1" applyFont="1" applyFill="1" applyAlignment="1">
      <alignment horizontal="right"/>
    </xf>
    <xf numFmtId="3" fontId="3" fillId="0" borderId="2" xfId="3" applyNumberFormat="1" applyFont="1" applyBorder="1" applyAlignment="1">
      <alignment horizontal="right"/>
    </xf>
    <xf numFmtId="43" fontId="3" fillId="0" borderId="2" xfId="1" applyFont="1" applyBorder="1" applyAlignment="1">
      <alignment horizontal="right"/>
    </xf>
    <xf numFmtId="2" fontId="3" fillId="0" borderId="2" xfId="3" applyNumberFormat="1" applyFont="1" applyBorder="1" applyAlignment="1">
      <alignment horizontal="right"/>
    </xf>
    <xf numFmtId="166" fontId="3" fillId="0" borderId="2" xfId="3" applyNumberFormat="1" applyFont="1" applyBorder="1" applyAlignment="1">
      <alignment horizontal="right"/>
    </xf>
    <xf numFmtId="168" fontId="3" fillId="0" borderId="2" xfId="1" applyNumberFormat="1" applyFont="1" applyFill="1" applyBorder="1" applyAlignment="1">
      <alignment horizontal="right"/>
    </xf>
    <xf numFmtId="165" fontId="3" fillId="0" borderId="0" xfId="1" applyNumberFormat="1" applyFont="1"/>
    <xf numFmtId="165" fontId="14" fillId="0" borderId="0" xfId="1" applyNumberFormat="1" applyFont="1"/>
    <xf numFmtId="0" fontId="4" fillId="0" borderId="0" xfId="0" applyFont="1" applyAlignment="1">
      <alignment vertical="top"/>
    </xf>
    <xf numFmtId="3" fontId="4" fillId="0" borderId="1" xfId="0" applyNumberFormat="1" applyFont="1" applyBorder="1"/>
    <xf numFmtId="16" fontId="4" fillId="0" borderId="0" xfId="0" quotePrefix="1" applyNumberFormat="1" applyFont="1" applyAlignment="1">
      <alignment horizontal="right"/>
    </xf>
    <xf numFmtId="0" fontId="4" fillId="0" borderId="0" xfId="0" quotePrefix="1" applyFont="1" applyAlignment="1">
      <alignment horizontal="right"/>
    </xf>
    <xf numFmtId="16" fontId="4" fillId="0" borderId="1" xfId="0" quotePrefix="1" applyNumberFormat="1" applyFont="1" applyBorder="1" applyAlignment="1">
      <alignment horizontal="right"/>
    </xf>
    <xf numFmtId="3" fontId="4" fillId="0" borderId="0" xfId="0" applyNumberFormat="1" applyFont="1" applyAlignment="1">
      <alignment horizontal="center"/>
    </xf>
    <xf numFmtId="3" fontId="4" fillId="0" borderId="1" xfId="0" applyNumberFormat="1" applyFont="1" applyBorder="1" applyAlignment="1">
      <alignment horizontal="center"/>
    </xf>
    <xf numFmtId="0" fontId="4" fillId="0" borderId="0" xfId="0" quotePrefix="1" applyFont="1"/>
    <xf numFmtId="9" fontId="4" fillId="0" borderId="0" xfId="0" applyNumberFormat="1" applyFont="1"/>
    <xf numFmtId="9" fontId="4" fillId="0" borderId="1" xfId="0" applyNumberFormat="1" applyFont="1" applyBorder="1"/>
    <xf numFmtId="0" fontId="4" fillId="0" borderId="11" xfId="0" applyFont="1" applyBorder="1" applyAlignment="1">
      <alignment horizontal="left"/>
    </xf>
    <xf numFmtId="165" fontId="0" fillId="0" borderId="0" xfId="1" applyNumberFormat="1" applyFont="1" applyBorder="1"/>
    <xf numFmtId="9" fontId="0" fillId="0" borderId="0" xfId="2" applyFont="1" applyBorder="1"/>
    <xf numFmtId="9" fontId="4" fillId="0" borderId="0" xfId="2" applyFont="1" applyBorder="1" applyAlignment="1">
      <alignment horizontal="right"/>
    </xf>
    <xf numFmtId="0" fontId="9" fillId="0" borderId="0" xfId="0" applyFont="1" applyAlignment="1">
      <alignment horizontal="center" vertical="center"/>
    </xf>
    <xf numFmtId="0" fontId="9" fillId="0" borderId="0" xfId="0" applyFont="1" applyAlignment="1">
      <alignment horizontal="right" vertical="center" wrapText="1"/>
    </xf>
    <xf numFmtId="0" fontId="9" fillId="0" borderId="14" xfId="0" applyFont="1" applyBorder="1" applyAlignment="1">
      <alignment horizontal="right" vertical="center" wrapText="1"/>
    </xf>
    <xf numFmtId="0" fontId="6" fillId="0" borderId="5" xfId="0" applyFont="1" applyBorder="1" applyAlignment="1">
      <alignment horizontal="center" vertical="center"/>
    </xf>
    <xf numFmtId="0" fontId="4" fillId="0" borderId="10" xfId="0" applyFont="1" applyBorder="1" applyAlignment="1">
      <alignment horizontal="left" vertical="center"/>
    </xf>
    <xf numFmtId="0" fontId="4" fillId="0" borderId="9" xfId="0" applyFont="1" applyBorder="1" applyAlignment="1">
      <alignment horizontal="left" vertical="center"/>
    </xf>
    <xf numFmtId="0" fontId="4" fillId="0" borderId="8" xfId="0" applyFont="1" applyBorder="1" applyAlignment="1">
      <alignment horizontal="left" vertical="center"/>
    </xf>
    <xf numFmtId="0" fontId="4" fillId="0" borderId="10" xfId="0" applyFont="1" applyBorder="1" applyAlignment="1">
      <alignment vertical="center"/>
    </xf>
    <xf numFmtId="0" fontId="4" fillId="0" borderId="8" xfId="0" applyFont="1" applyBorder="1" applyAlignment="1">
      <alignment vertical="center"/>
    </xf>
    <xf numFmtId="0" fontId="4" fillId="0" borderId="9" xfId="0" applyFont="1" applyBorder="1" applyAlignment="1">
      <alignment vertical="center"/>
    </xf>
    <xf numFmtId="0" fontId="4" fillId="0" borderId="1" xfId="0" applyFont="1" applyBorder="1" applyAlignment="1">
      <alignment horizontal="center"/>
    </xf>
    <xf numFmtId="0" fontId="4" fillId="0" borderId="17" xfId="0" applyFont="1" applyBorder="1" applyAlignment="1">
      <alignment vertical="center"/>
    </xf>
    <xf numFmtId="0" fontId="4" fillId="0" borderId="16" xfId="0" applyFont="1" applyBorder="1" applyAlignment="1">
      <alignment horizontal="left" vertical="center"/>
    </xf>
    <xf numFmtId="0" fontId="4" fillId="0" borderId="12" xfId="0" applyFont="1" applyBorder="1" applyAlignment="1">
      <alignment horizontal="left" vertical="center"/>
    </xf>
    <xf numFmtId="0" fontId="4" fillId="0" borderId="0" xfId="0" applyFont="1" applyAlignment="1">
      <alignment horizontal="left" vertical="center"/>
    </xf>
    <xf numFmtId="0" fontId="4" fillId="0" borderId="1" xfId="0" applyFont="1" applyBorder="1" applyAlignment="1">
      <alignment horizontal="left" vertical="center"/>
    </xf>
    <xf numFmtId="0" fontId="4" fillId="0" borderId="17" xfId="0" applyFont="1" applyBorder="1" applyAlignment="1">
      <alignment horizontal="left"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4" fillId="0" borderId="10" xfId="0" applyFont="1" applyBorder="1" applyAlignment="1">
      <alignment horizontal="left" vertical="center" wrapText="1"/>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18" xfId="0" applyFont="1" applyBorder="1" applyAlignment="1">
      <alignment horizontal="left" vertical="center"/>
    </xf>
    <xf numFmtId="0" fontId="4" fillId="0" borderId="10" xfId="0" applyFont="1" applyBorder="1" applyAlignment="1">
      <alignment horizontal="center" vertical="center"/>
    </xf>
    <xf numFmtId="0" fontId="4" fillId="0" borderId="9" xfId="0" applyFont="1" applyBorder="1" applyAlignment="1">
      <alignment horizontal="center" vertical="center"/>
    </xf>
    <xf numFmtId="0" fontId="4" fillId="0" borderId="8" xfId="0" applyFont="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10" xfId="0" applyFont="1" applyBorder="1" applyAlignment="1">
      <alignment horizontal="center" vertical="center" wrapText="1"/>
    </xf>
    <xf numFmtId="0" fontId="4" fillId="0" borderId="9" xfId="0" applyFont="1" applyBorder="1" applyAlignment="1">
      <alignment horizontal="center" vertical="center" wrapText="1"/>
    </xf>
    <xf numFmtId="0" fontId="4" fillId="0" borderId="3" xfId="0" applyFont="1" applyBorder="1" applyAlignment="1">
      <alignment horizontal="left" vertical="center"/>
    </xf>
    <xf numFmtId="0" fontId="4" fillId="0" borderId="0" xfId="3" applyFont="1" applyAlignment="1">
      <alignment horizontal="left" vertical="top" wrapText="1"/>
    </xf>
    <xf numFmtId="0" fontId="3" fillId="0" borderId="0" xfId="3" applyFont="1" applyAlignment="1">
      <alignment horizontal="left" vertical="top" wrapText="1"/>
    </xf>
    <xf numFmtId="0" fontId="3" fillId="0" borderId="2" xfId="3" applyFont="1" applyBorder="1" applyAlignment="1">
      <alignment horizontal="right"/>
    </xf>
    <xf numFmtId="0" fontId="3" fillId="0" borderId="1" xfId="3" applyFont="1" applyBorder="1" applyAlignment="1">
      <alignment horizontal="center"/>
    </xf>
    <xf numFmtId="0" fontId="3" fillId="0" borderId="0" xfId="3" applyFont="1" applyAlignment="1">
      <alignment horizontal="left" wrapText="1"/>
    </xf>
    <xf numFmtId="0" fontId="3" fillId="0" borderId="2" xfId="3" applyFont="1" applyBorder="1" applyAlignment="1">
      <alignment horizontal="center"/>
    </xf>
    <xf numFmtId="0" fontId="4" fillId="0" borderId="2" xfId="0" applyFont="1" applyBorder="1" applyAlignment="1">
      <alignment horizontal="center"/>
    </xf>
    <xf numFmtId="0" fontId="4" fillId="0" borderId="0" xfId="0" applyFont="1" applyAlignment="1">
      <alignment horizontal="left" vertical="top" wrapText="1"/>
    </xf>
    <xf numFmtId="0" fontId="4" fillId="0" borderId="17" xfId="0" applyFont="1" applyBorder="1" applyAlignment="1">
      <alignment horizontal="center"/>
    </xf>
    <xf numFmtId="0" fontId="4" fillId="0" borderId="0" xfId="0" applyFont="1" applyAlignment="1">
      <alignment horizontal="center"/>
    </xf>
    <xf numFmtId="0" fontId="4" fillId="0" borderId="12" xfId="0" applyFont="1" applyBorder="1" applyAlignment="1">
      <alignment horizontal="center"/>
    </xf>
    <xf numFmtId="0" fontId="4" fillId="0" borderId="1" xfId="0" applyFont="1" applyBorder="1" applyAlignment="1">
      <alignment vertical="top" wrapText="1"/>
    </xf>
    <xf numFmtId="0" fontId="4" fillId="0" borderId="3" xfId="0" applyFont="1" applyBorder="1" applyAlignment="1">
      <alignment horizontal="center" wrapText="1"/>
    </xf>
    <xf numFmtId="0" fontId="4" fillId="0" borderId="1" xfId="0" applyFont="1" applyBorder="1" applyAlignment="1">
      <alignment horizontal="center" wrapText="1"/>
    </xf>
    <xf numFmtId="0" fontId="4" fillId="0" borderId="3"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left" wrapText="1"/>
    </xf>
    <xf numFmtId="0" fontId="4" fillId="0" borderId="1" xfId="0" applyFont="1" applyBorder="1" applyAlignment="1">
      <alignment horizontal="left" wrapText="1"/>
    </xf>
    <xf numFmtId="2" fontId="4" fillId="0" borderId="3" xfId="0" applyNumberFormat="1" applyFont="1" applyBorder="1" applyAlignment="1">
      <alignment horizontal="center" wrapText="1"/>
    </xf>
    <xf numFmtId="2" fontId="4" fillId="0" borderId="1" xfId="0" applyNumberFormat="1" applyFont="1" applyBorder="1" applyAlignment="1">
      <alignment horizontal="center" wrapText="1"/>
    </xf>
    <xf numFmtId="0" fontId="0" fillId="0" borderId="0" xfId="0" applyAlignment="1">
      <alignment vertical="top"/>
    </xf>
    <xf numFmtId="0" fontId="3" fillId="0" borderId="3" xfId="0" applyFont="1" applyBorder="1" applyAlignment="1">
      <alignment horizontal="left" vertical="top" wrapText="1"/>
    </xf>
    <xf numFmtId="0" fontId="4" fillId="0" borderId="2" xfId="0" applyFont="1" applyBorder="1" applyAlignment="1">
      <alignment horizontal="left" vertical="top" wrapText="1"/>
    </xf>
    <xf numFmtId="0" fontId="3" fillId="0" borderId="2" xfId="0" applyFont="1" applyBorder="1" applyAlignment="1">
      <alignment horizontal="left" vertical="top" wrapText="1"/>
    </xf>
    <xf numFmtId="0" fontId="3" fillId="0" borderId="2" xfId="0" applyFont="1" applyBorder="1" applyAlignment="1">
      <alignment horizontal="center"/>
    </xf>
    <xf numFmtId="0" fontId="14" fillId="0" borderId="0" xfId="3" applyFont="1" applyAlignment="1">
      <alignment horizontal="left" wrapText="1"/>
    </xf>
    <xf numFmtId="0" fontId="14" fillId="0" borderId="2" xfId="3" applyFont="1" applyBorder="1" applyAlignment="1">
      <alignment horizontal="center"/>
    </xf>
  </cellXfs>
  <cellStyles count="6">
    <cellStyle name="Comma" xfId="1" builtinId="3"/>
    <cellStyle name="Comma 2 2 2 2 2 2" xfId="4" xr:uid="{3994B31D-FD59-44C0-A8C8-09625A95B419}"/>
    <cellStyle name="Comma 3" xfId="5" xr:uid="{D57EFB7B-BAB4-4349-83C2-C11619AA4F4C}"/>
    <cellStyle name="Normal" xfId="0" builtinId="0"/>
    <cellStyle name="Normal 2" xfId="3" xr:uid="{54629F7D-B75B-4454-8813-F8C1842F8C77}"/>
    <cellStyle name="Percent" xfId="2" builtinId="5"/>
  </cellStyles>
  <dxfs count="0"/>
  <tableStyles count="0" defaultTableStyle="TableStyleMedium2" defaultPivotStyle="PivotStyleLight16"/>
  <colors>
    <mruColors>
      <color rgb="FFFFFFCC"/>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sharedStrings" Target="sharedStrings.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calcChain" Target="calcChain.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7620</xdr:colOff>
      <xdr:row>10</xdr:row>
      <xdr:rowOff>7620</xdr:rowOff>
    </xdr:to>
    <xdr:sp macro="" textlink="">
      <xdr:nvSpPr>
        <xdr:cNvPr id="2" name="TextBox 1">
          <a:extLst>
            <a:ext uri="{FF2B5EF4-FFF2-40B4-BE49-F238E27FC236}">
              <a16:creationId xmlns:a16="http://schemas.microsoft.com/office/drawing/2014/main" id="{6DE06BB3-9301-5960-7C02-DE46C6CECE56}"/>
            </a:ext>
          </a:extLst>
        </xdr:cNvPr>
        <xdr:cNvSpPr txBox="1"/>
      </xdr:nvSpPr>
      <xdr:spPr>
        <a:xfrm>
          <a:off x="0" y="0"/>
          <a:ext cx="5494020" cy="1836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ADF&amp;G retains intellectual property rights to data collected by or for ADF&amp;G. Any dissemination of the data must credit ADF&amp;G as the source, with a disclaimer that exonerates the department for errors or deficiencies in reproduction, subsequent analysis, or interpretation.</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Full report:</a:t>
          </a:r>
        </a:p>
        <a:p>
          <a:r>
            <a:rPr lang="en-US" sz="1100" u="sng">
              <a:solidFill>
                <a:schemeClr val="dk1"/>
              </a:solidFill>
              <a:effectLst/>
              <a:latin typeface="+mn-lt"/>
              <a:ea typeface="+mn-ea"/>
              <a:cs typeface="+mn-cs"/>
              <a:hlinkClick xmlns:r="http://schemas.openxmlformats.org/officeDocument/2006/relationships" r:id=""/>
            </a:rPr>
            <a:t>https://www.adfg.alaska.gov/FedAidPDFs/FDS25-63.pdf</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Executive summary:</a:t>
          </a:r>
        </a:p>
        <a:p>
          <a:r>
            <a:rPr lang="en-US" sz="1100" u="sng">
              <a:solidFill>
                <a:schemeClr val="dk1"/>
              </a:solidFill>
              <a:effectLst/>
              <a:latin typeface="+mn-lt"/>
              <a:ea typeface="+mn-ea"/>
              <a:cs typeface="+mn-cs"/>
              <a:hlinkClick xmlns:r="http://schemas.openxmlformats.org/officeDocument/2006/relationships" r:id=""/>
            </a:rPr>
            <a:t>https://www.adfg.alaska.gov/FedAidPDFs/RIR.5J.2025.06.pdf</a:t>
          </a:r>
          <a:endParaRPr lang="en-US" sz="1100">
            <a:solidFill>
              <a:schemeClr val="dk1"/>
            </a:solidFill>
            <a:effectLst/>
            <a:latin typeface="+mn-lt"/>
            <a:ea typeface="+mn-ea"/>
            <a:cs typeface="+mn-cs"/>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12</xdr:col>
      <xdr:colOff>1802</xdr:colOff>
      <xdr:row>36</xdr:row>
      <xdr:rowOff>53407</xdr:rowOff>
    </xdr:to>
    <xdr:pic>
      <xdr:nvPicPr>
        <xdr:cNvPr id="2" name="Picture 1">
          <a:extLst>
            <a:ext uri="{FF2B5EF4-FFF2-40B4-BE49-F238E27FC236}">
              <a16:creationId xmlns:a16="http://schemas.microsoft.com/office/drawing/2014/main" id="{497AF0F9-04BD-4ED2-9368-88AB671AA9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 y="49530"/>
          <a:ext cx="7263662" cy="6515167"/>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56904-5248-4024-A4A8-CEB513B87130}">
  <dimension ref="A1"/>
  <sheetViews>
    <sheetView tabSelected="1" workbookViewId="0"/>
  </sheetViews>
  <sheetFormatPr defaultRowHeight="14.4" x14ac:dyDescent="0.3"/>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88378-93F3-45EC-B8D1-2B4557AA804C}">
  <dimension ref="A1:G31"/>
  <sheetViews>
    <sheetView zoomScale="130" zoomScaleNormal="130" workbookViewId="0">
      <selection activeCell="H1" sqref="H1:U1048576"/>
    </sheetView>
  </sheetViews>
  <sheetFormatPr defaultColWidth="9.33203125" defaultRowHeight="13.8" x14ac:dyDescent="0.25"/>
  <cols>
    <col min="1" max="1" width="33.33203125" style="2" bestFit="1" customWidth="1"/>
    <col min="2" max="2" width="6.6640625" style="2" bestFit="1" customWidth="1"/>
    <col min="3" max="3" width="16" style="2" bestFit="1" customWidth="1"/>
    <col min="4" max="4" width="7.6640625" style="2" bestFit="1" customWidth="1"/>
    <col min="5" max="5" width="9.33203125" style="2" bestFit="1" customWidth="1"/>
    <col min="6" max="6" width="9.6640625" style="2" bestFit="1" customWidth="1"/>
    <col min="7" max="7" width="7.33203125" style="2" bestFit="1" customWidth="1"/>
    <col min="8" max="16384" width="9.33203125" style="2"/>
  </cols>
  <sheetData>
    <row r="1" spans="1:7" ht="45" customHeight="1" x14ac:dyDescent="0.25">
      <c r="A1" s="311" t="s">
        <v>1357</v>
      </c>
      <c r="B1" s="312"/>
      <c r="C1" s="312"/>
      <c r="D1" s="312"/>
      <c r="E1" s="312"/>
      <c r="F1" s="312"/>
      <c r="G1" s="312"/>
    </row>
    <row r="2" spans="1:7" x14ac:dyDescent="0.25">
      <c r="A2" s="3" t="s">
        <v>17</v>
      </c>
      <c r="B2" s="3" t="s">
        <v>18</v>
      </c>
      <c r="C2" s="43" t="s">
        <v>3</v>
      </c>
      <c r="D2" s="43" t="s">
        <v>19</v>
      </c>
      <c r="E2" s="4" t="s">
        <v>4</v>
      </c>
      <c r="F2" s="4" t="s">
        <v>20</v>
      </c>
      <c r="G2" s="4" t="s">
        <v>21</v>
      </c>
    </row>
    <row r="3" spans="1:7" x14ac:dyDescent="0.25">
      <c r="A3" s="2" t="s">
        <v>182</v>
      </c>
      <c r="B3" s="2" t="s">
        <v>0</v>
      </c>
      <c r="C3" s="44" t="s">
        <v>7</v>
      </c>
      <c r="D3" s="45" t="s">
        <v>156</v>
      </c>
      <c r="E3" s="6">
        <v>16419</v>
      </c>
      <c r="F3" s="124">
        <v>380</v>
      </c>
      <c r="G3" s="124">
        <v>354</v>
      </c>
    </row>
    <row r="4" spans="1:7" x14ac:dyDescent="0.25">
      <c r="A4" s="2" t="s">
        <v>182</v>
      </c>
      <c r="B4" s="2" t="s">
        <v>0</v>
      </c>
      <c r="C4" s="45" t="s">
        <v>8</v>
      </c>
      <c r="D4" s="45" t="s">
        <v>183</v>
      </c>
      <c r="E4" s="6">
        <v>41246</v>
      </c>
      <c r="F4" s="124">
        <v>380</v>
      </c>
      <c r="G4" s="124">
        <v>364</v>
      </c>
    </row>
    <row r="5" spans="1:7" x14ac:dyDescent="0.25">
      <c r="A5" s="2" t="s">
        <v>182</v>
      </c>
      <c r="B5" s="2" t="s">
        <v>0</v>
      </c>
      <c r="C5" s="45" t="s">
        <v>9</v>
      </c>
      <c r="D5" s="45" t="s">
        <v>184</v>
      </c>
      <c r="E5" s="6">
        <v>34281</v>
      </c>
      <c r="F5" s="124">
        <v>380</v>
      </c>
      <c r="G5" s="124">
        <v>363</v>
      </c>
    </row>
    <row r="6" spans="1:7" x14ac:dyDescent="0.25">
      <c r="A6" s="2" t="s">
        <v>182</v>
      </c>
      <c r="B6" s="2" t="s">
        <v>0</v>
      </c>
      <c r="C6" s="45" t="s">
        <v>10</v>
      </c>
      <c r="D6" s="45" t="s">
        <v>185</v>
      </c>
      <c r="E6" s="6">
        <v>75336</v>
      </c>
      <c r="F6" s="124">
        <v>380</v>
      </c>
      <c r="G6" s="124">
        <v>368</v>
      </c>
    </row>
    <row r="7" spans="1:7" x14ac:dyDescent="0.25">
      <c r="A7" s="2" t="s">
        <v>182</v>
      </c>
      <c r="B7" s="2" t="s">
        <v>1</v>
      </c>
      <c r="C7" s="46" t="s">
        <v>22</v>
      </c>
      <c r="D7" s="45" t="s">
        <v>23</v>
      </c>
      <c r="E7" s="6">
        <v>10729</v>
      </c>
      <c r="F7" s="124">
        <v>380</v>
      </c>
      <c r="G7" s="124">
        <v>357</v>
      </c>
    </row>
    <row r="8" spans="1:7" x14ac:dyDescent="0.25">
      <c r="A8" s="2" t="s">
        <v>155</v>
      </c>
      <c r="B8" s="2" t="s">
        <v>0</v>
      </c>
      <c r="C8" s="44" t="s">
        <v>7</v>
      </c>
      <c r="D8" s="45" t="s">
        <v>156</v>
      </c>
      <c r="E8" s="6">
        <v>24254</v>
      </c>
      <c r="F8" s="124">
        <v>380</v>
      </c>
      <c r="G8" s="124">
        <v>346</v>
      </c>
    </row>
    <row r="9" spans="1:7" x14ac:dyDescent="0.25">
      <c r="A9" s="2" t="s">
        <v>155</v>
      </c>
      <c r="B9" s="2" t="s">
        <v>0</v>
      </c>
      <c r="C9" s="45" t="s">
        <v>8</v>
      </c>
      <c r="D9" s="45" t="s">
        <v>24</v>
      </c>
      <c r="E9" s="6">
        <v>123139</v>
      </c>
      <c r="F9" s="124">
        <v>380</v>
      </c>
      <c r="G9" s="124">
        <v>344</v>
      </c>
    </row>
    <row r="10" spans="1:7" x14ac:dyDescent="0.25">
      <c r="A10" s="2" t="s">
        <v>155</v>
      </c>
      <c r="B10" s="2" t="s">
        <v>0</v>
      </c>
      <c r="C10" s="45" t="s">
        <v>9</v>
      </c>
      <c r="D10" s="45" t="s">
        <v>25</v>
      </c>
      <c r="E10" s="6">
        <v>120443</v>
      </c>
      <c r="F10" s="124">
        <v>380</v>
      </c>
      <c r="G10" s="124">
        <v>321</v>
      </c>
    </row>
    <row r="11" spans="1:7" x14ac:dyDescent="0.25">
      <c r="A11" s="2" t="s">
        <v>155</v>
      </c>
      <c r="B11" s="2" t="s">
        <v>0</v>
      </c>
      <c r="C11" s="45" t="s">
        <v>10</v>
      </c>
      <c r="D11" s="45" t="s">
        <v>26</v>
      </c>
      <c r="E11" s="6">
        <v>54039</v>
      </c>
      <c r="F11" s="124">
        <v>380</v>
      </c>
      <c r="G11" s="124">
        <v>343</v>
      </c>
    </row>
    <row r="12" spans="1:7" x14ac:dyDescent="0.25">
      <c r="A12" s="2" t="s">
        <v>155</v>
      </c>
      <c r="B12" s="2" t="s">
        <v>1</v>
      </c>
      <c r="C12" s="44" t="s">
        <v>7</v>
      </c>
      <c r="D12" s="45" t="s">
        <v>156</v>
      </c>
      <c r="E12" s="6">
        <v>10797</v>
      </c>
      <c r="F12" s="124">
        <v>380</v>
      </c>
      <c r="G12" s="124">
        <v>347</v>
      </c>
    </row>
    <row r="13" spans="1:7" x14ac:dyDescent="0.25">
      <c r="A13" s="2" t="s">
        <v>155</v>
      </c>
      <c r="B13" s="2" t="s">
        <v>1</v>
      </c>
      <c r="C13" s="45" t="s">
        <v>8</v>
      </c>
      <c r="D13" s="45" t="s">
        <v>24</v>
      </c>
      <c r="E13" s="6">
        <v>15665</v>
      </c>
      <c r="F13" s="124">
        <v>380</v>
      </c>
      <c r="G13" s="124">
        <v>339</v>
      </c>
    </row>
    <row r="14" spans="1:7" x14ac:dyDescent="0.25">
      <c r="A14" s="2" t="s">
        <v>155</v>
      </c>
      <c r="B14" s="2" t="s">
        <v>1</v>
      </c>
      <c r="C14" s="45" t="s">
        <v>9</v>
      </c>
      <c r="D14" s="45" t="s">
        <v>25</v>
      </c>
      <c r="E14" s="6">
        <v>16302</v>
      </c>
      <c r="F14" s="124">
        <v>380</v>
      </c>
      <c r="G14" s="124">
        <v>345</v>
      </c>
    </row>
    <row r="15" spans="1:7" x14ac:dyDescent="0.25">
      <c r="A15" s="2" t="s">
        <v>155</v>
      </c>
      <c r="B15" s="2" t="s">
        <v>1</v>
      </c>
      <c r="C15" s="45" t="s">
        <v>10</v>
      </c>
      <c r="D15" s="45" t="s">
        <v>26</v>
      </c>
      <c r="E15" s="6">
        <v>1487</v>
      </c>
      <c r="F15" s="124">
        <v>223</v>
      </c>
      <c r="G15" s="124">
        <v>214</v>
      </c>
    </row>
    <row r="16" spans="1:7" x14ac:dyDescent="0.25">
      <c r="A16" s="2" t="s">
        <v>182</v>
      </c>
      <c r="B16" s="2" t="s">
        <v>0</v>
      </c>
      <c r="C16" s="45" t="s">
        <v>11</v>
      </c>
      <c r="D16" s="45" t="s">
        <v>186</v>
      </c>
      <c r="E16" s="6">
        <v>32704</v>
      </c>
      <c r="F16" s="124">
        <v>380</v>
      </c>
      <c r="G16" s="124">
        <v>369</v>
      </c>
    </row>
    <row r="17" spans="1:7" x14ac:dyDescent="0.25">
      <c r="A17" s="2" t="s">
        <v>182</v>
      </c>
      <c r="B17" s="2" t="s">
        <v>0</v>
      </c>
      <c r="C17" s="45" t="s">
        <v>12</v>
      </c>
      <c r="D17" s="45" t="s">
        <v>187</v>
      </c>
      <c r="E17" s="6">
        <v>36682</v>
      </c>
      <c r="F17" s="124">
        <v>380</v>
      </c>
      <c r="G17" s="124">
        <v>353</v>
      </c>
    </row>
    <row r="18" spans="1:7" x14ac:dyDescent="0.25">
      <c r="A18" s="2" t="s">
        <v>182</v>
      </c>
      <c r="B18" s="2" t="s">
        <v>0</v>
      </c>
      <c r="C18" s="45" t="s">
        <v>15</v>
      </c>
      <c r="D18" s="45" t="s">
        <v>188</v>
      </c>
      <c r="E18" s="6">
        <v>56716</v>
      </c>
      <c r="F18" s="124">
        <v>380</v>
      </c>
      <c r="G18" s="124">
        <v>354</v>
      </c>
    </row>
    <row r="19" spans="1:7" x14ac:dyDescent="0.25">
      <c r="A19" s="2" t="s">
        <v>182</v>
      </c>
      <c r="B19" s="2" t="s">
        <v>1</v>
      </c>
      <c r="C19" s="45" t="s">
        <v>11</v>
      </c>
      <c r="D19" s="45" t="s">
        <v>189</v>
      </c>
      <c r="E19" s="6">
        <v>4092</v>
      </c>
      <c r="F19" s="124">
        <v>365</v>
      </c>
      <c r="G19" s="124">
        <v>329</v>
      </c>
    </row>
    <row r="20" spans="1:7" x14ac:dyDescent="0.25">
      <c r="A20" s="2" t="s">
        <v>182</v>
      </c>
      <c r="B20" s="2" t="s">
        <v>1</v>
      </c>
      <c r="C20" s="45" t="s">
        <v>12</v>
      </c>
      <c r="D20" s="45" t="s">
        <v>190</v>
      </c>
      <c r="E20" s="6">
        <v>4833</v>
      </c>
      <c r="F20" s="124">
        <v>380</v>
      </c>
      <c r="G20" s="124">
        <v>355</v>
      </c>
    </row>
    <row r="21" spans="1:7" x14ac:dyDescent="0.25">
      <c r="A21" s="2" t="s">
        <v>182</v>
      </c>
      <c r="B21" s="2" t="s">
        <v>1</v>
      </c>
      <c r="C21" s="45" t="s">
        <v>15</v>
      </c>
      <c r="D21" s="45" t="s">
        <v>191</v>
      </c>
      <c r="E21" s="6">
        <v>5189</v>
      </c>
      <c r="F21" s="124">
        <v>348</v>
      </c>
      <c r="G21" s="124">
        <v>308</v>
      </c>
    </row>
    <row r="22" spans="1:7" x14ac:dyDescent="0.25">
      <c r="A22" s="2" t="s">
        <v>155</v>
      </c>
      <c r="B22" s="2" t="s">
        <v>0</v>
      </c>
      <c r="C22" s="45" t="s">
        <v>11</v>
      </c>
      <c r="D22" s="45" t="s">
        <v>27</v>
      </c>
      <c r="E22" s="6">
        <v>30008</v>
      </c>
      <c r="F22" s="124">
        <v>266</v>
      </c>
      <c r="G22" s="124">
        <v>246</v>
      </c>
    </row>
    <row r="23" spans="1:7" x14ac:dyDescent="0.25">
      <c r="A23" s="2" t="s">
        <v>155</v>
      </c>
      <c r="B23" s="2" t="s">
        <v>0</v>
      </c>
      <c r="C23" s="45" t="s">
        <v>12</v>
      </c>
      <c r="D23" s="45" t="s">
        <v>192</v>
      </c>
      <c r="E23" s="125">
        <v>12708</v>
      </c>
      <c r="F23" s="126">
        <v>380</v>
      </c>
      <c r="G23" s="126">
        <v>322</v>
      </c>
    </row>
    <row r="24" spans="1:7" x14ac:dyDescent="0.25">
      <c r="A24" s="2" t="s">
        <v>155</v>
      </c>
      <c r="B24" s="2" t="s">
        <v>1</v>
      </c>
      <c r="C24" s="45" t="s">
        <v>11</v>
      </c>
      <c r="D24" s="45" t="s">
        <v>193</v>
      </c>
      <c r="E24" s="6">
        <v>2027</v>
      </c>
      <c r="F24" s="124">
        <v>241</v>
      </c>
      <c r="G24" s="124">
        <v>226</v>
      </c>
    </row>
    <row r="25" spans="1:7" x14ac:dyDescent="0.25">
      <c r="A25" s="2" t="s">
        <v>155</v>
      </c>
      <c r="B25" s="2" t="s">
        <v>1</v>
      </c>
      <c r="C25" s="45" t="s">
        <v>12</v>
      </c>
      <c r="D25" s="45" t="s">
        <v>194</v>
      </c>
      <c r="E25" s="6">
        <v>3812</v>
      </c>
      <c r="F25" s="124">
        <v>380</v>
      </c>
      <c r="G25" s="124">
        <v>334</v>
      </c>
    </row>
    <row r="26" spans="1:7" x14ac:dyDescent="0.25">
      <c r="A26" s="2" t="s">
        <v>182</v>
      </c>
      <c r="B26" s="2" t="s">
        <v>0</v>
      </c>
      <c r="C26" s="44" t="s">
        <v>13</v>
      </c>
      <c r="D26" s="45" t="s">
        <v>195</v>
      </c>
      <c r="E26" s="125">
        <v>35706</v>
      </c>
      <c r="F26" s="126">
        <v>390</v>
      </c>
      <c r="G26" s="126">
        <v>355</v>
      </c>
    </row>
    <row r="27" spans="1:7" x14ac:dyDescent="0.25">
      <c r="A27" s="2" t="s">
        <v>182</v>
      </c>
      <c r="B27" s="2" t="s">
        <v>0</v>
      </c>
      <c r="C27" s="45" t="s">
        <v>14</v>
      </c>
      <c r="D27" s="45" t="s">
        <v>196</v>
      </c>
      <c r="E27" s="125">
        <v>9793</v>
      </c>
      <c r="F27" s="126">
        <v>289</v>
      </c>
      <c r="G27" s="126">
        <v>279</v>
      </c>
    </row>
    <row r="28" spans="1:7" x14ac:dyDescent="0.25">
      <c r="A28" s="2" t="s">
        <v>155</v>
      </c>
      <c r="B28" s="2" t="s">
        <v>0</v>
      </c>
      <c r="C28" s="45" t="s">
        <v>13</v>
      </c>
      <c r="D28" s="45" t="s">
        <v>197</v>
      </c>
      <c r="E28" s="6">
        <v>18807</v>
      </c>
      <c r="F28" s="124">
        <v>209</v>
      </c>
      <c r="G28" s="124">
        <v>183</v>
      </c>
    </row>
    <row r="29" spans="1:7" x14ac:dyDescent="0.25">
      <c r="A29" s="2" t="s">
        <v>155</v>
      </c>
      <c r="B29" s="2" t="s">
        <v>0</v>
      </c>
      <c r="C29" s="45" t="s">
        <v>14</v>
      </c>
      <c r="D29" s="45" t="s">
        <v>198</v>
      </c>
      <c r="E29" s="6">
        <v>10017</v>
      </c>
      <c r="F29" s="124">
        <v>354</v>
      </c>
      <c r="G29" s="124">
        <v>312</v>
      </c>
    </row>
    <row r="30" spans="1:7" x14ac:dyDescent="0.25">
      <c r="A30" s="3" t="s">
        <v>1393</v>
      </c>
      <c r="B30" s="3" t="s">
        <v>1</v>
      </c>
      <c r="C30" s="47" t="s">
        <v>16</v>
      </c>
      <c r="D30" s="47" t="s">
        <v>199</v>
      </c>
      <c r="E30" s="127">
        <v>7048</v>
      </c>
      <c r="F30" s="128">
        <v>432</v>
      </c>
      <c r="G30" s="128">
        <v>397</v>
      </c>
    </row>
    <row r="31" spans="1:7" x14ac:dyDescent="0.25">
      <c r="A31" s="2" t="s">
        <v>29</v>
      </c>
      <c r="C31" s="5"/>
      <c r="D31" s="5"/>
      <c r="E31" s="129">
        <f>SUM(E3:E30)</f>
        <v>814279</v>
      </c>
      <c r="F31" s="129">
        <f>SUM(F3:F30)</f>
        <v>9957</v>
      </c>
      <c r="G31" s="129">
        <f>SUM(G3:G30)</f>
        <v>9127</v>
      </c>
    </row>
  </sheetData>
  <mergeCells count="1">
    <mergeCell ref="A1:G1"/>
  </mergeCells>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A0806-BAD2-4413-8F13-CA9D1EE22B04}">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1475</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25</v>
      </c>
      <c r="D7" s="208">
        <v>4.8543689320388346</v>
      </c>
      <c r="E7" s="208">
        <v>3.1952494377354852</v>
      </c>
      <c r="F7" s="208">
        <v>6.5134884263421844</v>
      </c>
      <c r="G7" s="208">
        <v>0.94793652149555685</v>
      </c>
      <c r="I7" s="87">
        <v>25</v>
      </c>
      <c r="J7" s="209">
        <v>514</v>
      </c>
      <c r="K7" s="209">
        <v>502.7079375350483</v>
      </c>
      <c r="L7" s="209">
        <v>525.29206246495164</v>
      </c>
      <c r="M7" s="209">
        <v>34.268547289509272</v>
      </c>
    </row>
    <row r="8" spans="1:13" x14ac:dyDescent="0.25">
      <c r="A8" s="5">
        <v>0.3</v>
      </c>
      <c r="C8" s="2">
        <v>379</v>
      </c>
      <c r="D8" s="208">
        <v>73.592233009708735</v>
      </c>
      <c r="E8" s="208">
        <v>70.29100939400746</v>
      </c>
      <c r="F8" s="208">
        <v>76.893456625410025</v>
      </c>
      <c r="G8" s="208">
        <v>1.9444656281402084</v>
      </c>
      <c r="I8" s="87">
        <v>379</v>
      </c>
      <c r="J8" s="209">
        <v>533.09234828496039</v>
      </c>
      <c r="K8" s="209">
        <v>530.29176459911469</v>
      </c>
      <c r="L8" s="209">
        <v>535.8929319708061</v>
      </c>
      <c r="M8" s="209">
        <v>33.091814226627022</v>
      </c>
    </row>
    <row r="9" spans="1:13" x14ac:dyDescent="0.25">
      <c r="A9" s="5">
        <v>0.4</v>
      </c>
      <c r="C9" s="2">
        <v>105</v>
      </c>
      <c r="D9" s="208">
        <v>20.388349514563107</v>
      </c>
      <c r="E9" s="208">
        <v>17.363009840808207</v>
      </c>
      <c r="F9" s="208">
        <v>23.413689188318003</v>
      </c>
      <c r="G9" s="208">
        <v>1.7770423967976106</v>
      </c>
      <c r="I9" s="87">
        <v>105</v>
      </c>
      <c r="J9" s="209">
        <v>550.98095238095243</v>
      </c>
      <c r="K9" s="209">
        <v>545.67547320461972</v>
      </c>
      <c r="L9" s="209">
        <v>556.28643155728514</v>
      </c>
      <c r="M9" s="209">
        <v>32.996789165585426</v>
      </c>
    </row>
    <row r="10" spans="1:13" x14ac:dyDescent="0.25">
      <c r="A10" s="5">
        <v>0.5</v>
      </c>
      <c r="C10" s="2">
        <v>6</v>
      </c>
      <c r="D10" s="208">
        <v>1.1650485436893203</v>
      </c>
      <c r="E10" s="213">
        <v>0.28802971934722699</v>
      </c>
      <c r="F10" s="208">
        <v>2.0420673680314136</v>
      </c>
      <c r="G10" s="208">
        <v>0.47331005184199099</v>
      </c>
      <c r="I10" s="87">
        <v>6</v>
      </c>
      <c r="J10" s="209">
        <v>577.16666666666663</v>
      </c>
      <c r="K10" s="209">
        <v>534.97560916146608</v>
      </c>
      <c r="L10" s="209">
        <v>619.35772417186718</v>
      </c>
      <c r="M10" s="209">
        <v>62.726124275828383</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45</v>
      </c>
      <c r="J12" s="209">
        <v>533.68888888888887</v>
      </c>
      <c r="K12" s="209">
        <v>523.91064019638429</v>
      </c>
      <c r="L12" s="209">
        <v>543.46713758139344</v>
      </c>
      <c r="M12" s="209">
        <v>39.812527849125253</v>
      </c>
    </row>
    <row r="13" spans="1:13" x14ac:dyDescent="0.25">
      <c r="A13" s="88" t="s">
        <v>29</v>
      </c>
      <c r="B13" s="89"/>
      <c r="C13" s="89">
        <v>515</v>
      </c>
      <c r="D13" s="91"/>
      <c r="E13" s="92"/>
      <c r="F13" s="93"/>
      <c r="G13" s="93"/>
      <c r="H13" s="89"/>
      <c r="I13" s="90">
        <v>560</v>
      </c>
      <c r="J13" s="212">
        <v>536.11428571428576</v>
      </c>
      <c r="K13" s="212">
        <v>533.66104872693995</v>
      </c>
      <c r="L13" s="212">
        <v>538.56752270163156</v>
      </c>
      <c r="M13" s="212">
        <v>35.235945972494335</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FB14B-23D6-4D68-89BE-7EBA1769F5A1}">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1476</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2</v>
      </c>
      <c r="D6" s="208">
        <v>0.30303030303030304</v>
      </c>
      <c r="E6" s="213">
        <v>0</v>
      </c>
      <c r="F6" s="208">
        <v>0.73146679722199159</v>
      </c>
      <c r="G6" s="208">
        <v>0.21411214474848136</v>
      </c>
      <c r="I6" s="87">
        <v>2</v>
      </c>
      <c r="J6" s="209">
        <v>432</v>
      </c>
      <c r="K6" s="209">
        <v>320.00257607229071</v>
      </c>
      <c r="L6" s="209">
        <v>543.99742392770929</v>
      </c>
      <c r="M6" s="209">
        <v>96.166522241370458</v>
      </c>
    </row>
    <row r="7" spans="1:13" x14ac:dyDescent="0.25">
      <c r="A7" s="5">
        <v>0.2</v>
      </c>
      <c r="C7" s="2">
        <v>38</v>
      </c>
      <c r="D7" s="208">
        <v>5.7575757575757578</v>
      </c>
      <c r="E7" s="208">
        <v>4.1871714863441154</v>
      </c>
      <c r="F7" s="208">
        <v>7.3279800288074002</v>
      </c>
      <c r="G7" s="208">
        <v>0.90740328633782208</v>
      </c>
      <c r="I7" s="87">
        <v>38</v>
      </c>
      <c r="J7" s="209">
        <v>511.89473684210526</v>
      </c>
      <c r="K7" s="209">
        <v>502.71278208960308</v>
      </c>
      <c r="L7" s="209">
        <v>521.0766915946075</v>
      </c>
      <c r="M7" s="209">
        <v>34.365908211862724</v>
      </c>
    </row>
    <row r="8" spans="1:13" x14ac:dyDescent="0.25">
      <c r="A8" s="5">
        <v>0.3</v>
      </c>
      <c r="C8" s="2">
        <v>464</v>
      </c>
      <c r="D8" s="208">
        <v>70.303030303030297</v>
      </c>
      <c r="E8" s="208">
        <v>67.295444096822081</v>
      </c>
      <c r="F8" s="208">
        <v>73.310616509238528</v>
      </c>
      <c r="G8" s="208">
        <v>1.7799195905668073</v>
      </c>
      <c r="I8" s="87">
        <v>464</v>
      </c>
      <c r="J8" s="209">
        <v>549.11853448275861</v>
      </c>
      <c r="K8" s="209">
        <v>546.33514892388223</v>
      </c>
      <c r="L8" s="209">
        <v>551.90192004163498</v>
      </c>
      <c r="M8" s="209">
        <v>36.402670036037044</v>
      </c>
    </row>
    <row r="9" spans="1:13" x14ac:dyDescent="0.25">
      <c r="A9" s="5">
        <v>0.4</v>
      </c>
      <c r="C9" s="2">
        <v>144</v>
      </c>
      <c r="D9" s="208">
        <v>21.818181818181817</v>
      </c>
      <c r="E9" s="208">
        <v>19.092352370497618</v>
      </c>
      <c r="F9" s="208">
        <v>24.544011265866015</v>
      </c>
      <c r="G9" s="208">
        <v>1.6088644446204277</v>
      </c>
      <c r="I9" s="87">
        <v>144</v>
      </c>
      <c r="J9" s="209">
        <v>572.99305555555554</v>
      </c>
      <c r="K9" s="209">
        <v>567.36077339713154</v>
      </c>
      <c r="L9" s="209">
        <v>578.62533771397955</v>
      </c>
      <c r="M9" s="209">
        <v>41.036142440566785</v>
      </c>
    </row>
    <row r="10" spans="1:13" x14ac:dyDescent="0.25">
      <c r="A10" s="5">
        <v>0.5</v>
      </c>
      <c r="C10" s="2">
        <v>12</v>
      </c>
      <c r="D10" s="208">
        <v>1.8181818181818181</v>
      </c>
      <c r="E10" s="213">
        <v>0.88513044500941762</v>
      </c>
      <c r="F10" s="208">
        <v>2.7512331913542187</v>
      </c>
      <c r="G10" s="208">
        <v>0.52046494431549128</v>
      </c>
      <c r="I10" s="87">
        <v>12</v>
      </c>
      <c r="J10" s="209">
        <v>547.66666666666663</v>
      </c>
      <c r="K10" s="209">
        <v>528.18060973267018</v>
      </c>
      <c r="L10" s="209">
        <v>567.15272360066308</v>
      </c>
      <c r="M10" s="209">
        <v>40.984106305944621</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45</v>
      </c>
      <c r="J12" s="209">
        <v>551.42222222222222</v>
      </c>
      <c r="K12" s="209">
        <v>542.44855104847193</v>
      </c>
      <c r="L12" s="209">
        <v>560.39589339597251</v>
      </c>
      <c r="M12" s="209">
        <v>36.549150524196918</v>
      </c>
    </row>
    <row r="13" spans="1:13" x14ac:dyDescent="0.25">
      <c r="A13" s="88" t="s">
        <v>29</v>
      </c>
      <c r="B13" s="89"/>
      <c r="C13" s="89">
        <v>660</v>
      </c>
      <c r="D13" s="91"/>
      <c r="E13" s="92"/>
      <c r="F13" s="93"/>
      <c r="G13" s="93"/>
      <c r="H13" s="89"/>
      <c r="I13" s="90">
        <v>705</v>
      </c>
      <c r="J13" s="212">
        <v>551.77872340425529</v>
      </c>
      <c r="K13" s="212">
        <v>549.28039201172658</v>
      </c>
      <c r="L13" s="212">
        <v>554.277054796784</v>
      </c>
      <c r="M13" s="212">
        <v>40.275921227879522</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3A429-AA1E-4725-AD27-8C1F24964D0E}">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1477</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18</v>
      </c>
      <c r="D7" s="208">
        <v>2.8846153846153846</v>
      </c>
      <c r="E7" s="208">
        <v>1.7454875117411137</v>
      </c>
      <c r="F7" s="208">
        <v>4.0237432574896559</v>
      </c>
      <c r="G7" s="208">
        <v>0.64286872112968285</v>
      </c>
      <c r="I7" s="87">
        <v>18</v>
      </c>
      <c r="J7" s="209">
        <v>520.55555555555554</v>
      </c>
      <c r="K7" s="209">
        <v>509.47183979426677</v>
      </c>
      <c r="L7" s="209">
        <v>531.63927131684432</v>
      </c>
      <c r="M7" s="209">
        <v>28.549692946164264</v>
      </c>
    </row>
    <row r="8" spans="1:13" x14ac:dyDescent="0.25">
      <c r="A8" s="5">
        <v>0.3</v>
      </c>
      <c r="C8" s="2">
        <v>353</v>
      </c>
      <c r="D8" s="208">
        <v>56.570512820512818</v>
      </c>
      <c r="E8" s="208">
        <v>53.354245946829295</v>
      </c>
      <c r="F8" s="208">
        <v>59.786779694196348</v>
      </c>
      <c r="G8" s="208">
        <v>1.9038017825166584</v>
      </c>
      <c r="I8" s="87">
        <v>353</v>
      </c>
      <c r="J8" s="209">
        <v>549.66572237960338</v>
      </c>
      <c r="K8" s="209">
        <v>547.25431618150765</v>
      </c>
      <c r="L8" s="209">
        <v>552.07712857769911</v>
      </c>
      <c r="M8" s="209">
        <v>27.506639448545034</v>
      </c>
    </row>
    <row r="9" spans="1:13" x14ac:dyDescent="0.25">
      <c r="A9" s="5">
        <v>0.4</v>
      </c>
      <c r="C9" s="2">
        <v>240</v>
      </c>
      <c r="D9" s="208">
        <v>38.461538461538467</v>
      </c>
      <c r="E9" s="208">
        <v>35.303226853113287</v>
      </c>
      <c r="F9" s="208">
        <v>41.61985006996364</v>
      </c>
      <c r="G9" s="208">
        <v>1.8686198760495205</v>
      </c>
      <c r="I9" s="87">
        <v>240</v>
      </c>
      <c r="J9" s="209">
        <v>562.19166666666672</v>
      </c>
      <c r="K9" s="209">
        <v>558.97011729156543</v>
      </c>
      <c r="L9" s="209">
        <v>565.41321604176801</v>
      </c>
      <c r="M9" s="209">
        <v>30.300529797302406</v>
      </c>
    </row>
    <row r="10" spans="1:13" x14ac:dyDescent="0.25">
      <c r="A10" s="5">
        <v>0.5</v>
      </c>
      <c r="C10" s="2">
        <v>12</v>
      </c>
      <c r="D10" s="208">
        <v>1.9230769230769231</v>
      </c>
      <c r="E10" s="213">
        <v>0.9740091106893709</v>
      </c>
      <c r="F10" s="208">
        <v>2.8721447354644756</v>
      </c>
      <c r="G10" s="208">
        <v>0.52749222787451688</v>
      </c>
      <c r="I10" s="87">
        <v>12</v>
      </c>
      <c r="J10" s="209">
        <v>561.5</v>
      </c>
      <c r="K10" s="209">
        <v>551.46980045431394</v>
      </c>
      <c r="L10" s="209">
        <v>571.53019954568606</v>
      </c>
      <c r="M10" s="209">
        <v>21.095023109728988</v>
      </c>
    </row>
    <row r="11" spans="1:13" x14ac:dyDescent="0.25">
      <c r="A11" s="5">
        <v>0.6</v>
      </c>
      <c r="C11" s="2">
        <v>1</v>
      </c>
      <c r="D11" s="208">
        <v>0.16025641025641024</v>
      </c>
      <c r="E11" s="210">
        <v>0</v>
      </c>
      <c r="F11" s="208">
        <v>0.49347012625922793</v>
      </c>
      <c r="G11" s="208">
        <v>0.15363626983821504</v>
      </c>
      <c r="I11" s="87">
        <v>1</v>
      </c>
      <c r="J11" s="209">
        <v>528</v>
      </c>
      <c r="K11" s="209">
        <v>528</v>
      </c>
      <c r="L11" s="209">
        <v>528</v>
      </c>
      <c r="M11" s="209">
        <v>0</v>
      </c>
    </row>
    <row r="12" spans="1:13" x14ac:dyDescent="0.25">
      <c r="A12" s="2" t="s">
        <v>120</v>
      </c>
      <c r="I12" s="87">
        <v>56</v>
      </c>
      <c r="J12" s="209">
        <v>548.17857142857144</v>
      </c>
      <c r="K12" s="209">
        <v>539.51919347196122</v>
      </c>
      <c r="L12" s="209">
        <v>556.83794938518167</v>
      </c>
      <c r="M12" s="209">
        <v>39.342370008962064</v>
      </c>
    </row>
    <row r="13" spans="1:13" x14ac:dyDescent="0.25">
      <c r="A13" s="88" t="s">
        <v>29</v>
      </c>
      <c r="B13" s="89"/>
      <c r="C13" s="89">
        <v>624</v>
      </c>
      <c r="D13" s="91"/>
      <c r="E13" s="92"/>
      <c r="F13" s="93"/>
      <c r="G13" s="93"/>
      <c r="H13" s="89"/>
      <c r="I13" s="90">
        <v>680</v>
      </c>
      <c r="J13" s="212">
        <v>553.37058823529412</v>
      </c>
      <c r="K13" s="212">
        <v>551.43823990279691</v>
      </c>
      <c r="L13" s="212">
        <v>555.30293656779133</v>
      </c>
      <c r="M13" s="212">
        <v>30.592832040532723</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7DF99-0080-47F7-B45E-131BBC85AEFF}">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1478</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8</v>
      </c>
      <c r="D7" s="208">
        <v>2.168021680216802</v>
      </c>
      <c r="E7" s="208">
        <v>0.78061858935067896</v>
      </c>
      <c r="F7" s="208">
        <v>3.5554247710829254</v>
      </c>
      <c r="G7" s="208">
        <v>0.75918622410380643</v>
      </c>
      <c r="I7" s="87">
        <v>8</v>
      </c>
      <c r="J7" s="209">
        <v>527.75</v>
      </c>
      <c r="K7" s="209">
        <v>511.10860937720281</v>
      </c>
      <c r="L7" s="209">
        <v>544.39139062279719</v>
      </c>
      <c r="M7" s="209">
        <v>28.549455836695532</v>
      </c>
    </row>
    <row r="8" spans="1:13" x14ac:dyDescent="0.25">
      <c r="A8" s="5">
        <v>0.3</v>
      </c>
      <c r="C8" s="2">
        <v>263</v>
      </c>
      <c r="D8" s="208">
        <v>71.273712737127369</v>
      </c>
      <c r="E8" s="208">
        <v>67.248633660061458</v>
      </c>
      <c r="F8" s="208">
        <v>75.298791814193294</v>
      </c>
      <c r="G8" s="208">
        <v>2.3587424951944991</v>
      </c>
      <c r="I8" s="87">
        <v>263</v>
      </c>
      <c r="J8" s="209">
        <v>554.73384030418254</v>
      </c>
      <c r="K8" s="209">
        <v>551.97353481692403</v>
      </c>
      <c r="L8" s="209">
        <v>557.49414579144104</v>
      </c>
      <c r="M8" s="209">
        <v>27.151776460606897</v>
      </c>
    </row>
    <row r="9" spans="1:13" x14ac:dyDescent="0.25">
      <c r="A9" s="5">
        <v>0.4</v>
      </c>
      <c r="C9" s="2">
        <v>94</v>
      </c>
      <c r="D9" s="208">
        <v>25.474254742547426</v>
      </c>
      <c r="E9" s="208">
        <v>21.593321351212939</v>
      </c>
      <c r="F9" s="208">
        <v>29.35518813388191</v>
      </c>
      <c r="G9" s="208">
        <v>2.2713287503794746</v>
      </c>
      <c r="I9" s="87">
        <v>94</v>
      </c>
      <c r="J9" s="209">
        <v>573.10638297872345</v>
      </c>
      <c r="K9" s="209">
        <v>567.18816353474654</v>
      </c>
      <c r="L9" s="209">
        <v>579.02460242270035</v>
      </c>
      <c r="M9" s="209">
        <v>34.803123109490201</v>
      </c>
    </row>
    <row r="10" spans="1:13" x14ac:dyDescent="0.25">
      <c r="A10" s="5">
        <v>0.5</v>
      </c>
      <c r="C10" s="2">
        <v>4</v>
      </c>
      <c r="D10" s="208">
        <v>1.084010840108401</v>
      </c>
      <c r="E10" s="213">
        <v>5.8390477501513681E-2</v>
      </c>
      <c r="F10" s="208">
        <v>2.1096312027152884</v>
      </c>
      <c r="G10" s="208">
        <v>0.53979163781381079</v>
      </c>
      <c r="I10" s="87">
        <v>4</v>
      </c>
      <c r="J10" s="209">
        <v>585.5</v>
      </c>
      <c r="K10" s="209">
        <v>575.39271710436765</v>
      </c>
      <c r="L10" s="209">
        <v>595.60728289563235</v>
      </c>
      <c r="M10" s="209">
        <v>12.261049438499681</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31</v>
      </c>
      <c r="J12" s="209">
        <v>548.22580645161293</v>
      </c>
      <c r="K12" s="209">
        <v>537.35436790575795</v>
      </c>
      <c r="L12" s="209">
        <v>559.0972449974679</v>
      </c>
      <c r="M12" s="209">
        <v>36.713948010185767</v>
      </c>
    </row>
    <row r="13" spans="1:13" x14ac:dyDescent="0.25">
      <c r="A13" s="88" t="s">
        <v>29</v>
      </c>
      <c r="B13" s="89"/>
      <c r="C13" s="89">
        <v>369</v>
      </c>
      <c r="D13" s="91"/>
      <c r="E13" s="92"/>
      <c r="F13" s="93"/>
      <c r="G13" s="93"/>
      <c r="H13" s="89"/>
      <c r="I13" s="90">
        <v>400</v>
      </c>
      <c r="J13" s="212">
        <v>558.31500000000005</v>
      </c>
      <c r="K13" s="212">
        <v>555.73804976934957</v>
      </c>
      <c r="L13" s="212">
        <v>560.89195023065054</v>
      </c>
      <c r="M13" s="212">
        <v>31.260739908855705</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43448-7422-4CFB-8CC1-378AFDE0EFA5}">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1479</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26</v>
      </c>
      <c r="D7" s="208">
        <v>4.8780487804878048</v>
      </c>
      <c r="E7" s="208">
        <v>3.2454060536575189</v>
      </c>
      <c r="F7" s="208">
        <v>6.510691507318092</v>
      </c>
      <c r="G7" s="208">
        <v>0.93391559702998228</v>
      </c>
      <c r="I7" s="87">
        <v>26</v>
      </c>
      <c r="J7" s="209">
        <v>515.96153846153845</v>
      </c>
      <c r="K7" s="209">
        <v>503.96329686599756</v>
      </c>
      <c r="L7" s="209">
        <v>527.95978005707934</v>
      </c>
      <c r="M7" s="209">
        <v>37.132714168755044</v>
      </c>
    </row>
    <row r="8" spans="1:13" x14ac:dyDescent="0.25">
      <c r="A8" s="5">
        <v>0.3</v>
      </c>
      <c r="C8" s="2">
        <v>351</v>
      </c>
      <c r="D8" s="208">
        <v>65.853658536585371</v>
      </c>
      <c r="E8" s="208">
        <v>62.372263362189216</v>
      </c>
      <c r="F8" s="208">
        <v>69.335053710981526</v>
      </c>
      <c r="G8" s="208">
        <v>2.0559200742037187</v>
      </c>
      <c r="I8" s="87">
        <v>351</v>
      </c>
      <c r="J8" s="209">
        <v>549.79772079772079</v>
      </c>
      <c r="K8" s="209">
        <v>546.9313254417533</v>
      </c>
      <c r="L8" s="209">
        <v>552.66411615368827</v>
      </c>
      <c r="M8" s="209">
        <v>32.594330715484794</v>
      </c>
    </row>
    <row r="9" spans="1:13" x14ac:dyDescent="0.25">
      <c r="A9" s="5">
        <v>0.4</v>
      </c>
      <c r="C9" s="2">
        <v>152</v>
      </c>
      <c r="D9" s="208">
        <v>28.517823639774857</v>
      </c>
      <c r="E9" s="208">
        <v>25.198601291482714</v>
      </c>
      <c r="F9" s="208">
        <v>31.837045988067004</v>
      </c>
      <c r="G9" s="208">
        <v>1.9574976828207142</v>
      </c>
      <c r="I9" s="87">
        <v>152</v>
      </c>
      <c r="J9" s="209">
        <v>565.17105263157896</v>
      </c>
      <c r="K9" s="209">
        <v>561.31307503384051</v>
      </c>
      <c r="L9" s="209">
        <v>569.02903022931741</v>
      </c>
      <c r="M9" s="209">
        <v>28.869144443010146</v>
      </c>
    </row>
    <row r="10" spans="1:13" x14ac:dyDescent="0.25">
      <c r="A10" s="5">
        <v>0.5</v>
      </c>
      <c r="C10" s="2">
        <v>4</v>
      </c>
      <c r="D10" s="208">
        <v>0.75046904315196994</v>
      </c>
      <c r="E10" s="213">
        <v>4.0123648829825699E-2</v>
      </c>
      <c r="F10" s="208">
        <v>1.4608144374741143</v>
      </c>
      <c r="G10" s="208">
        <v>0.37417503375337263</v>
      </c>
      <c r="I10" s="87">
        <v>4</v>
      </c>
      <c r="J10" s="209">
        <v>594.75</v>
      </c>
      <c r="K10" s="209">
        <v>563.850477118811</v>
      </c>
      <c r="L10" s="209">
        <v>625.649522881189</v>
      </c>
      <c r="M10" s="209">
        <v>37.508887835640593</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27</v>
      </c>
      <c r="J12" s="209">
        <v>563.55555555555554</v>
      </c>
      <c r="K12" s="209">
        <v>552.67020789184551</v>
      </c>
      <c r="L12" s="209">
        <v>574.44090321926558</v>
      </c>
      <c r="M12" s="209">
        <v>34.330221417347467</v>
      </c>
    </row>
    <row r="13" spans="1:13" x14ac:dyDescent="0.25">
      <c r="A13" s="88" t="s">
        <v>29</v>
      </c>
      <c r="B13" s="89"/>
      <c r="C13" s="89">
        <v>533</v>
      </c>
      <c r="D13" s="91"/>
      <c r="E13" s="92"/>
      <c r="F13" s="93"/>
      <c r="G13" s="93"/>
      <c r="H13" s="89"/>
      <c r="I13" s="90">
        <v>560</v>
      </c>
      <c r="J13" s="212">
        <v>553.38392857142856</v>
      </c>
      <c r="K13" s="212">
        <v>551.03052570847251</v>
      </c>
      <c r="L13" s="212">
        <v>555.7373314343846</v>
      </c>
      <c r="M13" s="212">
        <v>33.802024247298021</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5391F-2D26-4E72-B608-DD986C611F73}">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1480</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1</v>
      </c>
      <c r="D6" s="208">
        <v>0.18281535648994515</v>
      </c>
      <c r="E6" s="213">
        <v>0</v>
      </c>
      <c r="F6" s="208">
        <v>0.57543860747851727</v>
      </c>
      <c r="G6" s="208">
        <v>0.18281535648994515</v>
      </c>
      <c r="I6" s="87">
        <v>1</v>
      </c>
      <c r="J6" s="209">
        <v>411</v>
      </c>
      <c r="K6" s="209">
        <v>411</v>
      </c>
      <c r="L6" s="209">
        <v>411</v>
      </c>
      <c r="M6" s="209">
        <v>0</v>
      </c>
    </row>
    <row r="7" spans="1:13" x14ac:dyDescent="0.25">
      <c r="A7" s="5">
        <v>0.2</v>
      </c>
      <c r="C7" s="2">
        <v>75</v>
      </c>
      <c r="D7" s="208">
        <v>13.711151736745887</v>
      </c>
      <c r="E7" s="208">
        <v>11.194347647141937</v>
      </c>
      <c r="F7" s="208">
        <v>16.227955826349834</v>
      </c>
      <c r="G7" s="208">
        <v>1.4720344819271849</v>
      </c>
      <c r="I7" s="87">
        <v>75</v>
      </c>
      <c r="J7" s="209">
        <v>499</v>
      </c>
      <c r="K7" s="209">
        <v>493.59769427982826</v>
      </c>
      <c r="L7" s="209">
        <v>504.40230572017174</v>
      </c>
      <c r="M7" s="209">
        <v>28.399181564149231</v>
      </c>
    </row>
    <row r="8" spans="1:13" x14ac:dyDescent="0.25">
      <c r="A8" s="5">
        <v>0.3</v>
      </c>
      <c r="C8" s="2">
        <v>382</v>
      </c>
      <c r="D8" s="208">
        <v>69.835466179159042</v>
      </c>
      <c r="E8" s="208">
        <v>66.507713938765221</v>
      </c>
      <c r="F8" s="208">
        <v>73.163218419552862</v>
      </c>
      <c r="G8" s="208">
        <v>1.9642194441160741</v>
      </c>
      <c r="I8" s="87">
        <v>382</v>
      </c>
      <c r="J8" s="209">
        <v>534.43455497382195</v>
      </c>
      <c r="K8" s="209">
        <v>531.87628022551621</v>
      </c>
      <c r="L8" s="209">
        <v>536.99282972212768</v>
      </c>
      <c r="M8" s="209">
        <v>30.351132495587152</v>
      </c>
    </row>
    <row r="9" spans="1:13" x14ac:dyDescent="0.25">
      <c r="A9" s="5">
        <v>0.4</v>
      </c>
      <c r="C9" s="2">
        <v>85</v>
      </c>
      <c r="D9" s="208">
        <v>15.539305301645337</v>
      </c>
      <c r="E9" s="208">
        <v>12.893364429838181</v>
      </c>
      <c r="F9" s="208">
        <v>18.185246173452494</v>
      </c>
      <c r="G9" s="208">
        <v>1.5504108641952414</v>
      </c>
      <c r="I9" s="87">
        <v>85</v>
      </c>
      <c r="J9" s="209">
        <v>552.98823529411766</v>
      </c>
      <c r="K9" s="209">
        <v>546.23259266440425</v>
      </c>
      <c r="L9" s="209">
        <v>559.74387792383106</v>
      </c>
      <c r="M9" s="209">
        <v>37.806995484473845</v>
      </c>
    </row>
    <row r="10" spans="1:13" x14ac:dyDescent="0.25">
      <c r="A10" s="5">
        <v>0.5</v>
      </c>
      <c r="C10" s="2">
        <v>4</v>
      </c>
      <c r="D10" s="208">
        <v>0.73126142595978061</v>
      </c>
      <c r="E10" s="213">
        <v>3.9079912507905025E-2</v>
      </c>
      <c r="F10" s="208">
        <v>1.4234429394116561</v>
      </c>
      <c r="G10" s="208">
        <v>0.36462484941531065</v>
      </c>
      <c r="I10" s="87">
        <v>4</v>
      </c>
      <c r="J10" s="209">
        <v>592</v>
      </c>
      <c r="K10" s="209">
        <v>525.91475889223875</v>
      </c>
      <c r="L10" s="209">
        <v>658.08524110776125</v>
      </c>
      <c r="M10" s="209">
        <v>80.228839370058608</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49</v>
      </c>
      <c r="J12" s="209">
        <v>526.55102040816325</v>
      </c>
      <c r="K12" s="209">
        <v>517.70831380556854</v>
      </c>
      <c r="L12" s="209">
        <v>535.39372701075797</v>
      </c>
      <c r="M12" s="209">
        <v>37.573295716777466</v>
      </c>
    </row>
    <row r="13" spans="1:13" x14ac:dyDescent="0.25">
      <c r="A13" s="88" t="s">
        <v>29</v>
      </c>
      <c r="B13" s="89"/>
      <c r="C13" s="89">
        <v>547</v>
      </c>
      <c r="D13" s="91"/>
      <c r="E13" s="92"/>
      <c r="F13" s="93"/>
      <c r="G13" s="93"/>
      <c r="H13" s="89"/>
      <c r="I13" s="90">
        <v>596</v>
      </c>
      <c r="J13" s="212">
        <v>532.15268456375838</v>
      </c>
      <c r="K13" s="212">
        <v>529.72567145300081</v>
      </c>
      <c r="L13" s="212">
        <v>534.57969767451596</v>
      </c>
      <c r="M13" s="212">
        <v>35.965929389001168</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D0DAF-1188-4D48-A8E5-1E8406E78EB3}">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1481</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55</v>
      </c>
      <c r="D7" s="208">
        <v>15.277777777777779</v>
      </c>
      <c r="E7" s="208">
        <v>12.007543733788903</v>
      </c>
      <c r="F7" s="208">
        <v>18.548011821766654</v>
      </c>
      <c r="G7" s="208">
        <v>1.8988101273123368</v>
      </c>
      <c r="I7" s="87">
        <v>55</v>
      </c>
      <c r="J7" s="209">
        <v>510.69090909090909</v>
      </c>
      <c r="K7" s="209">
        <v>505.29057547262119</v>
      </c>
      <c r="L7" s="209">
        <v>516.09124270919699</v>
      </c>
      <c r="M7" s="209">
        <v>24.292105658143292</v>
      </c>
    </row>
    <row r="8" spans="1:13" x14ac:dyDescent="0.25">
      <c r="A8" s="5">
        <v>0.3</v>
      </c>
      <c r="C8" s="2">
        <v>256</v>
      </c>
      <c r="D8" s="208">
        <v>71.111111111111114</v>
      </c>
      <c r="E8" s="208">
        <v>67.027319225280479</v>
      </c>
      <c r="F8" s="208">
        <v>75.19490299694175</v>
      </c>
      <c r="G8" s="208">
        <v>2.3921418402752215</v>
      </c>
      <c r="I8" s="87">
        <v>256</v>
      </c>
      <c r="J8" s="209">
        <v>542.125</v>
      </c>
      <c r="K8" s="209">
        <v>538.76331959343304</v>
      </c>
      <c r="L8" s="209">
        <v>545.48668040656696</v>
      </c>
      <c r="M8" s="209">
        <v>32.624182057209659</v>
      </c>
    </row>
    <row r="9" spans="1:13" x14ac:dyDescent="0.25">
      <c r="A9" s="5">
        <v>0.4</v>
      </c>
      <c r="C9" s="2">
        <v>48</v>
      </c>
      <c r="D9" s="208">
        <v>13.333333333333334</v>
      </c>
      <c r="E9" s="208">
        <v>10.235767196738131</v>
      </c>
      <c r="F9" s="208">
        <v>16.430899469928534</v>
      </c>
      <c r="G9" s="208">
        <v>1.7941063802064161</v>
      </c>
      <c r="I9" s="87">
        <v>48</v>
      </c>
      <c r="J9" s="209">
        <v>558.8125</v>
      </c>
      <c r="K9" s="209">
        <v>550.13812863847295</v>
      </c>
      <c r="L9" s="209">
        <v>567.48687136152705</v>
      </c>
      <c r="M9" s="209">
        <v>36.452041503696798</v>
      </c>
    </row>
    <row r="10" spans="1:13" x14ac:dyDescent="0.25">
      <c r="A10" s="5">
        <v>0.5</v>
      </c>
      <c r="C10" s="2">
        <v>1</v>
      </c>
      <c r="D10" s="208">
        <v>0.27777777777777779</v>
      </c>
      <c r="E10" s="213">
        <v>0</v>
      </c>
      <c r="F10" s="208">
        <v>0.87475254167201344</v>
      </c>
      <c r="G10" s="208">
        <v>0.27777777777777779</v>
      </c>
      <c r="I10" s="87">
        <v>1</v>
      </c>
      <c r="J10" s="209">
        <v>572</v>
      </c>
      <c r="K10" s="209">
        <v>572</v>
      </c>
      <c r="L10" s="209">
        <v>572</v>
      </c>
      <c r="M10" s="209">
        <v>0</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40</v>
      </c>
      <c r="J12" s="209">
        <v>529.22500000000002</v>
      </c>
      <c r="K12" s="209">
        <v>519.5852840665749</v>
      </c>
      <c r="L12" s="209">
        <v>538.86471593342515</v>
      </c>
      <c r="M12" s="209">
        <v>36.979195467666649</v>
      </c>
    </row>
    <row r="13" spans="1:13" x14ac:dyDescent="0.25">
      <c r="A13" s="88" t="s">
        <v>29</v>
      </c>
      <c r="B13" s="89"/>
      <c r="C13" s="89">
        <v>360</v>
      </c>
      <c r="D13" s="91"/>
      <c r="E13" s="92"/>
      <c r="F13" s="93"/>
      <c r="G13" s="93"/>
      <c r="H13" s="89"/>
      <c r="I13" s="90">
        <v>400</v>
      </c>
      <c r="J13" s="212">
        <v>538.59</v>
      </c>
      <c r="K13" s="212">
        <v>535.70320878004281</v>
      </c>
      <c r="L13" s="212">
        <v>541.47679121995725</v>
      </c>
      <c r="M13" s="212">
        <v>35.01939169212131</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469A8-7C84-4BAA-A80F-34F0DA7E8C51}">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1482</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7</v>
      </c>
      <c r="D7" s="208">
        <v>1.7199017199017199</v>
      </c>
      <c r="E7" s="208">
        <v>0.53845325175740466</v>
      </c>
      <c r="F7" s="208">
        <v>2.9013501880460351</v>
      </c>
      <c r="G7" s="208">
        <v>0.64211359174234162</v>
      </c>
      <c r="I7" s="87">
        <v>7</v>
      </c>
      <c r="J7" s="209">
        <v>504.85714285714283</v>
      </c>
      <c r="K7" s="209">
        <v>493.9632505719743</v>
      </c>
      <c r="L7" s="209">
        <v>515.75103514231137</v>
      </c>
      <c r="M7" s="209">
        <v>17.48741043749828</v>
      </c>
    </row>
    <row r="8" spans="1:13" x14ac:dyDescent="0.25">
      <c r="A8" s="5">
        <v>0.3</v>
      </c>
      <c r="C8" s="2">
        <v>243</v>
      </c>
      <c r="D8" s="208">
        <v>59.705159705159701</v>
      </c>
      <c r="E8" s="208">
        <v>55.588592867322042</v>
      </c>
      <c r="F8" s="208">
        <v>63.821726542997368</v>
      </c>
      <c r="G8" s="208">
        <v>2.4224672139926731</v>
      </c>
      <c r="I8" s="87">
        <v>243</v>
      </c>
      <c r="J8" s="209">
        <v>544.58847736625512</v>
      </c>
      <c r="K8" s="209">
        <v>541.73401744984415</v>
      </c>
      <c r="L8" s="209">
        <v>547.44293728266609</v>
      </c>
      <c r="M8" s="209">
        <v>26.99730991623662</v>
      </c>
    </row>
    <row r="9" spans="1:13" x14ac:dyDescent="0.25">
      <c r="A9" s="5">
        <v>0.4</v>
      </c>
      <c r="C9" s="2">
        <v>154</v>
      </c>
      <c r="D9" s="208">
        <v>37.837837837837839</v>
      </c>
      <c r="E9" s="208">
        <v>33.766117901431137</v>
      </c>
      <c r="F9" s="208">
        <v>41.909557774244547</v>
      </c>
      <c r="G9" s="208">
        <v>2.3952644462154877</v>
      </c>
      <c r="I9" s="87">
        <v>154</v>
      </c>
      <c r="J9" s="209">
        <v>550.61038961038957</v>
      </c>
      <c r="K9" s="209">
        <v>547.31974484889599</v>
      </c>
      <c r="L9" s="209">
        <v>553.90103437188316</v>
      </c>
      <c r="M9" s="209">
        <v>24.776203976948178</v>
      </c>
    </row>
    <row r="10" spans="1:13" x14ac:dyDescent="0.25">
      <c r="A10" s="5">
        <v>0.5</v>
      </c>
      <c r="C10" s="2">
        <v>3</v>
      </c>
      <c r="D10" s="208">
        <v>0.73710073710073709</v>
      </c>
      <c r="E10" s="213">
        <v>0</v>
      </c>
      <c r="F10" s="208">
        <v>1.5564226093193256</v>
      </c>
      <c r="G10" s="208">
        <v>0.42245860152915055</v>
      </c>
      <c r="I10" s="87">
        <v>3</v>
      </c>
      <c r="J10" s="209">
        <v>553.33333333333337</v>
      </c>
      <c r="K10" s="209">
        <v>546.06550997847569</v>
      </c>
      <c r="L10" s="209">
        <v>560.60115668819105</v>
      </c>
      <c r="M10" s="209">
        <v>7.6376261582597342</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52</v>
      </c>
      <c r="J12" s="209">
        <v>548.53846153846155</v>
      </c>
      <c r="K12" s="209">
        <v>541.2823275627112</v>
      </c>
      <c r="L12" s="209">
        <v>555.79459551421189</v>
      </c>
      <c r="M12" s="209">
        <v>31.746830342609218</v>
      </c>
    </row>
    <row r="13" spans="1:13" x14ac:dyDescent="0.25">
      <c r="A13" s="88" t="s">
        <v>29</v>
      </c>
      <c r="B13" s="89"/>
      <c r="C13" s="89">
        <v>407</v>
      </c>
      <c r="D13" s="91"/>
      <c r="E13" s="92"/>
      <c r="F13" s="93"/>
      <c r="G13" s="93"/>
      <c r="H13" s="89"/>
      <c r="I13" s="90">
        <v>459</v>
      </c>
      <c r="J13" s="212">
        <v>546.50762527233121</v>
      </c>
      <c r="K13" s="212">
        <v>544.41265728818064</v>
      </c>
      <c r="L13" s="212">
        <v>548.60259325648178</v>
      </c>
      <c r="M13" s="212">
        <v>27.231849582512769</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EF02C-46F1-4D8A-8562-1FF8B6D7D0AE}">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1483</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4</v>
      </c>
      <c r="D7" s="208">
        <v>0.8438818565400843</v>
      </c>
      <c r="E7" s="208">
        <v>4.5212364674881121E-2</v>
      </c>
      <c r="F7" s="208">
        <v>1.6425513484052876</v>
      </c>
      <c r="G7" s="208">
        <v>0.42060072077130617</v>
      </c>
      <c r="I7" s="87">
        <v>4</v>
      </c>
      <c r="J7" s="209">
        <v>520.5</v>
      </c>
      <c r="K7" s="209">
        <v>498.55165109314152</v>
      </c>
      <c r="L7" s="209">
        <v>542.44834890685854</v>
      </c>
      <c r="M7" s="209">
        <v>26.639569566092216</v>
      </c>
    </row>
    <row r="8" spans="1:13" x14ac:dyDescent="0.25">
      <c r="A8" s="5">
        <v>0.3</v>
      </c>
      <c r="C8" s="2">
        <v>296</v>
      </c>
      <c r="D8" s="208">
        <v>62.447257383966246</v>
      </c>
      <c r="E8" s="208">
        <v>58.672113870425804</v>
      </c>
      <c r="F8" s="208">
        <v>66.222400897506688</v>
      </c>
      <c r="G8" s="208">
        <v>2.2266243013399798</v>
      </c>
      <c r="I8" s="87">
        <v>296</v>
      </c>
      <c r="J8" s="209">
        <v>548.74324324324323</v>
      </c>
      <c r="K8" s="209">
        <v>546.26947698643448</v>
      </c>
      <c r="L8" s="209">
        <v>551.21700950005197</v>
      </c>
      <c r="M8" s="209">
        <v>25.82854067719494</v>
      </c>
    </row>
    <row r="9" spans="1:13" x14ac:dyDescent="0.25">
      <c r="A9" s="5">
        <v>0.4</v>
      </c>
      <c r="C9" s="2">
        <v>165</v>
      </c>
      <c r="D9" s="208">
        <v>34.810126582278485</v>
      </c>
      <c r="E9" s="208">
        <v>31.094776191436431</v>
      </c>
      <c r="F9" s="208">
        <v>38.52547697312054</v>
      </c>
      <c r="G9" s="208">
        <v>2.1903438605356103</v>
      </c>
      <c r="I9" s="87">
        <v>165</v>
      </c>
      <c r="J9" s="209">
        <v>554.29696969696965</v>
      </c>
      <c r="K9" s="209">
        <v>550.38886816917761</v>
      </c>
      <c r="L9" s="209">
        <v>558.2050712247617</v>
      </c>
      <c r="M9" s="209">
        <v>30.465138862037428</v>
      </c>
    </row>
    <row r="10" spans="1:13" x14ac:dyDescent="0.25">
      <c r="A10" s="5">
        <v>0.5</v>
      </c>
      <c r="C10" s="2">
        <v>9</v>
      </c>
      <c r="D10" s="208">
        <v>1.89873417721519</v>
      </c>
      <c r="E10" s="213">
        <v>0.75901806907000857</v>
      </c>
      <c r="F10" s="208">
        <v>3.0384502853603714</v>
      </c>
      <c r="G10" s="208">
        <v>0.6275362513989613</v>
      </c>
      <c r="I10" s="87">
        <v>9</v>
      </c>
      <c r="J10" s="209">
        <v>589.22222222222217</v>
      </c>
      <c r="K10" s="209">
        <v>577.34999423563602</v>
      </c>
      <c r="L10" s="209">
        <v>601.09445020880833</v>
      </c>
      <c r="M10" s="209">
        <v>21.614681224677927</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45</v>
      </c>
      <c r="J12" s="209">
        <v>552.6</v>
      </c>
      <c r="K12" s="209">
        <v>544.2832350904813</v>
      </c>
      <c r="L12" s="209">
        <v>560.91676490951875</v>
      </c>
      <c r="M12" s="209">
        <v>33.857589454011098</v>
      </c>
    </row>
    <row r="13" spans="1:13" x14ac:dyDescent="0.25">
      <c r="A13" s="88" t="s">
        <v>29</v>
      </c>
      <c r="B13" s="89"/>
      <c r="C13" s="89">
        <v>474</v>
      </c>
      <c r="D13" s="91"/>
      <c r="E13" s="92"/>
      <c r="F13" s="93"/>
      <c r="G13" s="93"/>
      <c r="H13" s="89"/>
      <c r="I13" s="90">
        <v>519</v>
      </c>
      <c r="J13" s="212">
        <v>551.3275529865125</v>
      </c>
      <c r="K13" s="212">
        <v>549.25440880800284</v>
      </c>
      <c r="L13" s="212">
        <v>553.40069716502217</v>
      </c>
      <c r="M13" s="212">
        <v>28.66213503110167</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8A4DA-FAF1-44D9-97F5-38E00D2761CD}">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1484</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5</v>
      </c>
      <c r="D7" s="208">
        <v>1.0752688172043012</v>
      </c>
      <c r="E7" s="208">
        <v>0.1786144209702788</v>
      </c>
      <c r="F7" s="208">
        <v>1.9719232134383238</v>
      </c>
      <c r="G7" s="208">
        <v>0.47879761105468888</v>
      </c>
      <c r="I7" s="87">
        <v>5</v>
      </c>
      <c r="J7" s="209">
        <v>495</v>
      </c>
      <c r="K7" s="209">
        <v>469.41934445248506</v>
      </c>
      <c r="L7" s="209">
        <v>520.58065554751488</v>
      </c>
      <c r="M7" s="209">
        <v>34.713109915419565</v>
      </c>
    </row>
    <row r="8" spans="1:13" x14ac:dyDescent="0.25">
      <c r="A8" s="5">
        <v>0.3</v>
      </c>
      <c r="C8" s="2">
        <v>285</v>
      </c>
      <c r="D8" s="208">
        <v>61.29032258064516</v>
      </c>
      <c r="E8" s="208">
        <v>57.455945378641381</v>
      </c>
      <c r="F8" s="208">
        <v>65.124699782648946</v>
      </c>
      <c r="G8" s="208">
        <v>2.2612404171586342</v>
      </c>
      <c r="I8" s="87">
        <v>285</v>
      </c>
      <c r="J8" s="209">
        <v>533.89824561403509</v>
      </c>
      <c r="K8" s="209">
        <v>531.09969339166969</v>
      </c>
      <c r="L8" s="209">
        <v>536.69679783640049</v>
      </c>
      <c r="M8" s="209">
        <v>28.671650689301455</v>
      </c>
    </row>
    <row r="9" spans="1:13" x14ac:dyDescent="0.25">
      <c r="A9" s="5">
        <v>0.4</v>
      </c>
      <c r="C9" s="2">
        <v>168</v>
      </c>
      <c r="D9" s="208">
        <v>36.129032258064512</v>
      </c>
      <c r="E9" s="208">
        <v>32.346007859250705</v>
      </c>
      <c r="F9" s="208">
        <v>39.912056656878327</v>
      </c>
      <c r="G9" s="208">
        <v>2.2300824622830193</v>
      </c>
      <c r="I9" s="87">
        <v>168</v>
      </c>
      <c r="J9" s="209">
        <v>541.13690476190482</v>
      </c>
      <c r="K9" s="209">
        <v>537.33965979373897</v>
      </c>
      <c r="L9" s="209">
        <v>544.93414973007066</v>
      </c>
      <c r="M9" s="209">
        <v>29.868960436341965</v>
      </c>
    </row>
    <row r="10" spans="1:13" x14ac:dyDescent="0.25">
      <c r="A10" s="5">
        <v>0.5</v>
      </c>
      <c r="C10" s="2">
        <v>7</v>
      </c>
      <c r="D10" s="208">
        <v>1.5053763440860215</v>
      </c>
      <c r="E10" s="213">
        <v>0.46617320708004817</v>
      </c>
      <c r="F10" s="208">
        <v>2.5445794810919948</v>
      </c>
      <c r="G10" s="208">
        <v>0.56528806447974012</v>
      </c>
      <c r="I10" s="87">
        <v>7</v>
      </c>
      <c r="J10" s="209">
        <v>554.14285714285711</v>
      </c>
      <c r="K10" s="209">
        <v>526.48469527373084</v>
      </c>
      <c r="L10" s="209">
        <v>581.80101901198339</v>
      </c>
      <c r="M10" s="209">
        <v>44.408815083751747</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55</v>
      </c>
      <c r="J12" s="209">
        <v>536.20000000000005</v>
      </c>
      <c r="K12" s="209">
        <v>529.01152514947751</v>
      </c>
      <c r="L12" s="209">
        <v>543.38847485052258</v>
      </c>
      <c r="M12" s="209">
        <v>32.353029510673629</v>
      </c>
    </row>
    <row r="13" spans="1:13" x14ac:dyDescent="0.25">
      <c r="A13" s="88" t="s">
        <v>29</v>
      </c>
      <c r="B13" s="89"/>
      <c r="C13" s="89">
        <v>465</v>
      </c>
      <c r="D13" s="91"/>
      <c r="E13" s="92"/>
      <c r="F13" s="93"/>
      <c r="G13" s="93"/>
      <c r="H13" s="89"/>
      <c r="I13" s="90">
        <v>520</v>
      </c>
      <c r="J13" s="212">
        <v>536.3788461538461</v>
      </c>
      <c r="K13" s="212">
        <v>534.19977925789647</v>
      </c>
      <c r="L13" s="212">
        <v>538.55791304979573</v>
      </c>
      <c r="M13" s="212">
        <v>30.155677236163413</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BB25F-3749-43A9-AC88-A2C98195B50E}">
  <dimension ref="A1:G34"/>
  <sheetViews>
    <sheetView zoomScale="140" zoomScaleNormal="140" workbookViewId="0">
      <selection activeCell="H1" sqref="H1:K1048576"/>
    </sheetView>
  </sheetViews>
  <sheetFormatPr defaultColWidth="9.33203125" defaultRowHeight="13.8" x14ac:dyDescent="0.25"/>
  <cols>
    <col min="1" max="1" width="33.33203125" style="2" bestFit="1" customWidth="1"/>
    <col min="2" max="2" width="6.6640625" style="2" bestFit="1" customWidth="1"/>
    <col min="3" max="3" width="16" style="2" bestFit="1" customWidth="1"/>
    <col min="4" max="4" width="7.6640625" style="2" bestFit="1" customWidth="1"/>
    <col min="5" max="5" width="11" style="2" bestFit="1" customWidth="1"/>
    <col min="6" max="6" width="9.6640625" style="2" bestFit="1" customWidth="1"/>
    <col min="7" max="7" width="8.33203125" style="2" bestFit="1" customWidth="1"/>
    <col min="8" max="16384" width="9.33203125" style="2"/>
  </cols>
  <sheetData>
    <row r="1" spans="1:7" ht="45" customHeight="1" x14ac:dyDescent="0.25">
      <c r="A1" s="311" t="s">
        <v>1358</v>
      </c>
      <c r="B1" s="312"/>
      <c r="C1" s="312"/>
      <c r="D1" s="312"/>
      <c r="E1" s="312"/>
      <c r="F1" s="312"/>
      <c r="G1" s="312"/>
    </row>
    <row r="2" spans="1:7" x14ac:dyDescent="0.25">
      <c r="A2" s="3" t="s">
        <v>17</v>
      </c>
      <c r="B2" s="3" t="s">
        <v>18</v>
      </c>
      <c r="C2" s="43" t="s">
        <v>3</v>
      </c>
      <c r="D2" s="43" t="s">
        <v>19</v>
      </c>
      <c r="E2" s="4" t="s">
        <v>4</v>
      </c>
      <c r="F2" s="4" t="s">
        <v>20</v>
      </c>
      <c r="G2" s="4" t="s">
        <v>21</v>
      </c>
    </row>
    <row r="3" spans="1:7" x14ac:dyDescent="0.25">
      <c r="A3" s="9" t="s">
        <v>139</v>
      </c>
      <c r="B3" s="9" t="s">
        <v>0</v>
      </c>
      <c r="C3" s="101" t="s">
        <v>7</v>
      </c>
      <c r="D3" s="102" t="s">
        <v>140</v>
      </c>
      <c r="E3" s="103">
        <v>6338</v>
      </c>
      <c r="F3" s="103">
        <v>380</v>
      </c>
      <c r="G3" s="103">
        <v>374</v>
      </c>
    </row>
    <row r="4" spans="1:7" x14ac:dyDescent="0.25">
      <c r="A4" s="9" t="s">
        <v>139</v>
      </c>
      <c r="B4" s="9" t="s">
        <v>0</v>
      </c>
      <c r="C4" s="104" t="s">
        <v>8</v>
      </c>
      <c r="D4" s="102" t="s">
        <v>141</v>
      </c>
      <c r="E4" s="103">
        <v>17906</v>
      </c>
      <c r="F4" s="103">
        <v>380</v>
      </c>
      <c r="G4" s="103">
        <v>377</v>
      </c>
    </row>
    <row r="5" spans="1:7" x14ac:dyDescent="0.25">
      <c r="A5" s="9" t="s">
        <v>139</v>
      </c>
      <c r="B5" s="9" t="s">
        <v>0</v>
      </c>
      <c r="C5" s="104" t="s">
        <v>9</v>
      </c>
      <c r="D5" s="102" t="s">
        <v>25</v>
      </c>
      <c r="E5" s="103">
        <v>32203</v>
      </c>
      <c r="F5" s="103">
        <v>380</v>
      </c>
      <c r="G5" s="103">
        <v>374</v>
      </c>
    </row>
    <row r="6" spans="1:7" x14ac:dyDescent="0.25">
      <c r="A6" s="9" t="s">
        <v>139</v>
      </c>
      <c r="B6" s="9" t="s">
        <v>0</v>
      </c>
      <c r="C6" s="104" t="s">
        <v>10</v>
      </c>
      <c r="D6" s="102" t="s">
        <v>26</v>
      </c>
      <c r="E6" s="103">
        <v>36566</v>
      </c>
      <c r="F6" s="103">
        <v>380</v>
      </c>
      <c r="G6" s="103">
        <v>372</v>
      </c>
    </row>
    <row r="7" spans="1:7" x14ac:dyDescent="0.25">
      <c r="A7" s="9" t="s">
        <v>139</v>
      </c>
      <c r="B7" s="9" t="s">
        <v>1</v>
      </c>
      <c r="C7" s="12" t="s">
        <v>22</v>
      </c>
      <c r="D7" s="99" t="s">
        <v>23</v>
      </c>
      <c r="E7" s="100">
        <v>10146</v>
      </c>
      <c r="F7" s="100">
        <v>380</v>
      </c>
      <c r="G7" s="100">
        <v>368</v>
      </c>
    </row>
    <row r="8" spans="1:7" x14ac:dyDescent="0.25">
      <c r="A8" s="9" t="s">
        <v>155</v>
      </c>
      <c r="B8" s="9" t="s">
        <v>0</v>
      </c>
      <c r="C8" s="101" t="s">
        <v>7</v>
      </c>
      <c r="D8" s="102" t="s">
        <v>140</v>
      </c>
      <c r="E8" s="103">
        <v>6354</v>
      </c>
      <c r="F8" s="103">
        <v>380</v>
      </c>
      <c r="G8" s="103">
        <v>377</v>
      </c>
    </row>
    <row r="9" spans="1:7" x14ac:dyDescent="0.25">
      <c r="A9" s="9" t="s">
        <v>155</v>
      </c>
      <c r="B9" s="9" t="s">
        <v>0</v>
      </c>
      <c r="C9" s="104" t="s">
        <v>8</v>
      </c>
      <c r="D9" s="102" t="s">
        <v>141</v>
      </c>
      <c r="E9" s="103">
        <v>39070</v>
      </c>
      <c r="F9" s="103">
        <v>380</v>
      </c>
      <c r="G9" s="103">
        <v>370</v>
      </c>
    </row>
    <row r="10" spans="1:7" x14ac:dyDescent="0.25">
      <c r="A10" s="9" t="s">
        <v>155</v>
      </c>
      <c r="B10" s="9" t="s">
        <v>0</v>
      </c>
      <c r="C10" s="104" t="s">
        <v>9</v>
      </c>
      <c r="D10" s="102" t="s">
        <v>25</v>
      </c>
      <c r="E10" s="103">
        <v>22635</v>
      </c>
      <c r="F10" s="103">
        <v>380</v>
      </c>
      <c r="G10" s="103">
        <v>357</v>
      </c>
    </row>
    <row r="11" spans="1:7" x14ac:dyDescent="0.25">
      <c r="A11" s="9" t="s">
        <v>155</v>
      </c>
      <c r="B11" s="9" t="s">
        <v>0</v>
      </c>
      <c r="C11" s="104" t="s">
        <v>10</v>
      </c>
      <c r="D11" s="102" t="s">
        <v>26</v>
      </c>
      <c r="E11" s="103">
        <v>4294</v>
      </c>
      <c r="F11" s="103">
        <v>380</v>
      </c>
      <c r="G11" s="103">
        <v>358</v>
      </c>
    </row>
    <row r="12" spans="1:7" x14ac:dyDescent="0.25">
      <c r="A12" s="9" t="s">
        <v>155</v>
      </c>
      <c r="B12" s="9" t="s">
        <v>1</v>
      </c>
      <c r="C12" s="101" t="s">
        <v>7</v>
      </c>
      <c r="D12" s="102" t="s">
        <v>140</v>
      </c>
      <c r="E12" s="103">
        <v>5116</v>
      </c>
      <c r="F12" s="103">
        <v>380</v>
      </c>
      <c r="G12" s="103">
        <v>361</v>
      </c>
    </row>
    <row r="13" spans="1:7" x14ac:dyDescent="0.25">
      <c r="A13" s="9" t="s">
        <v>155</v>
      </c>
      <c r="B13" s="9" t="s">
        <v>1</v>
      </c>
      <c r="C13" s="104" t="s">
        <v>8</v>
      </c>
      <c r="D13" s="102" t="s">
        <v>24</v>
      </c>
      <c r="E13" s="103">
        <v>19685</v>
      </c>
      <c r="F13" s="103">
        <v>380</v>
      </c>
      <c r="G13" s="103">
        <v>364</v>
      </c>
    </row>
    <row r="14" spans="1:7" x14ac:dyDescent="0.25">
      <c r="A14" s="9" t="s">
        <v>155</v>
      </c>
      <c r="B14" s="9" t="s">
        <v>1</v>
      </c>
      <c r="C14" s="104" t="s">
        <v>9</v>
      </c>
      <c r="D14" s="102" t="s">
        <v>25</v>
      </c>
      <c r="E14" s="103">
        <v>3184</v>
      </c>
      <c r="F14" s="103">
        <v>320</v>
      </c>
      <c r="G14" s="103">
        <v>319</v>
      </c>
    </row>
    <row r="15" spans="1:7" x14ac:dyDescent="0.25">
      <c r="A15" s="9" t="s">
        <v>155</v>
      </c>
      <c r="B15" s="9" t="s">
        <v>1</v>
      </c>
      <c r="C15" s="104" t="s">
        <v>10</v>
      </c>
      <c r="D15" s="102" t="s">
        <v>26</v>
      </c>
      <c r="E15" s="103">
        <v>2488</v>
      </c>
      <c r="F15" s="103">
        <v>379</v>
      </c>
      <c r="G15" s="103">
        <v>373</v>
      </c>
    </row>
    <row r="16" spans="1:7" x14ac:dyDescent="0.25">
      <c r="A16" s="9" t="s">
        <v>139</v>
      </c>
      <c r="B16" s="9" t="s">
        <v>0</v>
      </c>
      <c r="C16" s="104" t="s">
        <v>11</v>
      </c>
      <c r="D16" s="102" t="s">
        <v>145</v>
      </c>
      <c r="E16" s="103">
        <v>55457</v>
      </c>
      <c r="F16" s="103">
        <v>380</v>
      </c>
      <c r="G16" s="103">
        <v>370</v>
      </c>
    </row>
    <row r="17" spans="1:7" x14ac:dyDescent="0.25">
      <c r="A17" s="9" t="s">
        <v>139</v>
      </c>
      <c r="B17" s="9" t="s">
        <v>0</v>
      </c>
      <c r="C17" s="104" t="s">
        <v>12</v>
      </c>
      <c r="D17" s="102" t="s">
        <v>146</v>
      </c>
      <c r="E17" s="103">
        <v>133701</v>
      </c>
      <c r="F17" s="103">
        <v>380</v>
      </c>
      <c r="G17" s="103">
        <v>373</v>
      </c>
    </row>
    <row r="18" spans="1:7" x14ac:dyDescent="0.25">
      <c r="A18" s="9" t="s">
        <v>139</v>
      </c>
      <c r="B18" s="9" t="s">
        <v>0</v>
      </c>
      <c r="C18" s="104" t="s">
        <v>15</v>
      </c>
      <c r="D18" s="102" t="s">
        <v>144</v>
      </c>
      <c r="E18" s="103">
        <v>34470</v>
      </c>
      <c r="F18" s="103">
        <v>240</v>
      </c>
      <c r="G18" s="103">
        <v>237</v>
      </c>
    </row>
    <row r="19" spans="1:7" x14ac:dyDescent="0.25">
      <c r="A19" s="9" t="s">
        <v>139</v>
      </c>
      <c r="B19" s="9" t="s">
        <v>1</v>
      </c>
      <c r="C19" s="104" t="s">
        <v>11</v>
      </c>
      <c r="D19" s="102" t="s">
        <v>142</v>
      </c>
      <c r="E19" s="103">
        <v>6858</v>
      </c>
      <c r="F19" s="103">
        <v>380</v>
      </c>
      <c r="G19" s="103">
        <v>342</v>
      </c>
    </row>
    <row r="20" spans="1:7" x14ac:dyDescent="0.25">
      <c r="A20" s="9" t="s">
        <v>139</v>
      </c>
      <c r="B20" s="9" t="s">
        <v>1</v>
      </c>
      <c r="C20" s="104" t="s">
        <v>12</v>
      </c>
      <c r="D20" s="102" t="s">
        <v>143</v>
      </c>
      <c r="E20" s="103">
        <v>8477</v>
      </c>
      <c r="F20" s="103">
        <v>380</v>
      </c>
      <c r="G20" s="103">
        <v>370</v>
      </c>
    </row>
    <row r="21" spans="1:7" x14ac:dyDescent="0.25">
      <c r="A21" s="9" t="s">
        <v>139</v>
      </c>
      <c r="B21" s="9" t="s">
        <v>1</v>
      </c>
      <c r="C21" s="104" t="s">
        <v>15</v>
      </c>
      <c r="D21" s="102" t="s">
        <v>144</v>
      </c>
      <c r="E21" s="103">
        <v>2936</v>
      </c>
      <c r="F21" s="103">
        <v>240</v>
      </c>
      <c r="G21" s="103">
        <v>235</v>
      </c>
    </row>
    <row r="22" spans="1:7" x14ac:dyDescent="0.25">
      <c r="A22" s="9" t="s">
        <v>155</v>
      </c>
      <c r="B22" s="9" t="s">
        <v>0</v>
      </c>
      <c r="C22" s="104" t="s">
        <v>11</v>
      </c>
      <c r="D22" s="102" t="s">
        <v>27</v>
      </c>
      <c r="E22" s="103">
        <v>74937</v>
      </c>
      <c r="F22" s="103">
        <v>380</v>
      </c>
      <c r="G22" s="103">
        <v>347</v>
      </c>
    </row>
    <row r="23" spans="1:7" x14ac:dyDescent="0.25">
      <c r="A23" s="9" t="s">
        <v>155</v>
      </c>
      <c r="B23" s="9" t="s">
        <v>0</v>
      </c>
      <c r="C23" s="104" t="s">
        <v>12</v>
      </c>
      <c r="D23" s="102" t="s">
        <v>147</v>
      </c>
      <c r="E23" s="103">
        <v>39807</v>
      </c>
      <c r="F23" s="103">
        <v>380</v>
      </c>
      <c r="G23" s="103">
        <v>360</v>
      </c>
    </row>
    <row r="24" spans="1:7" x14ac:dyDescent="0.25">
      <c r="A24" s="9" t="s">
        <v>155</v>
      </c>
      <c r="B24" s="9" t="s">
        <v>0</v>
      </c>
      <c r="C24" s="104" t="s">
        <v>15</v>
      </c>
      <c r="D24" s="102" t="s">
        <v>148</v>
      </c>
      <c r="E24" s="103">
        <v>14870</v>
      </c>
      <c r="F24" s="103">
        <v>380</v>
      </c>
      <c r="G24" s="103">
        <v>354</v>
      </c>
    </row>
    <row r="25" spans="1:7" x14ac:dyDescent="0.25">
      <c r="A25" s="9" t="s">
        <v>155</v>
      </c>
      <c r="B25" s="9" t="s">
        <v>1</v>
      </c>
      <c r="C25" s="104" t="s">
        <v>11</v>
      </c>
      <c r="D25" s="102" t="s">
        <v>145</v>
      </c>
      <c r="E25" s="103">
        <v>3388</v>
      </c>
      <c r="F25" s="103">
        <v>115</v>
      </c>
      <c r="G25" s="103">
        <v>111</v>
      </c>
    </row>
    <row r="26" spans="1:7" x14ac:dyDescent="0.25">
      <c r="A26" s="9" t="s">
        <v>155</v>
      </c>
      <c r="B26" s="9" t="s">
        <v>1</v>
      </c>
      <c r="C26" s="104" t="s">
        <v>12</v>
      </c>
      <c r="D26" s="102" t="s">
        <v>146</v>
      </c>
      <c r="E26" s="103">
        <v>6295</v>
      </c>
      <c r="F26" s="103">
        <v>380</v>
      </c>
      <c r="G26" s="103">
        <v>361</v>
      </c>
    </row>
    <row r="27" spans="1:7" x14ac:dyDescent="0.25">
      <c r="A27" s="9" t="s">
        <v>155</v>
      </c>
      <c r="B27" s="9" t="s">
        <v>1</v>
      </c>
      <c r="C27" s="104" t="s">
        <v>15</v>
      </c>
      <c r="D27" s="102" t="s">
        <v>144</v>
      </c>
      <c r="E27" s="103">
        <v>4144</v>
      </c>
      <c r="F27" s="103">
        <v>200</v>
      </c>
      <c r="G27" s="103">
        <v>191</v>
      </c>
    </row>
    <row r="28" spans="1:7" x14ac:dyDescent="0.25">
      <c r="A28" s="9" t="s">
        <v>139</v>
      </c>
      <c r="B28" s="9" t="s">
        <v>0</v>
      </c>
      <c r="C28" s="101" t="s">
        <v>13</v>
      </c>
      <c r="D28" s="102" t="s">
        <v>150</v>
      </c>
      <c r="E28" s="103">
        <v>125903</v>
      </c>
      <c r="F28" s="103">
        <v>380</v>
      </c>
      <c r="G28" s="103">
        <v>322</v>
      </c>
    </row>
    <row r="29" spans="1:7" x14ac:dyDescent="0.25">
      <c r="A29" s="9" t="s">
        <v>139</v>
      </c>
      <c r="B29" s="9" t="s">
        <v>0</v>
      </c>
      <c r="C29" s="104" t="s">
        <v>14</v>
      </c>
      <c r="D29" s="102" t="s">
        <v>151</v>
      </c>
      <c r="E29" s="103">
        <v>129858</v>
      </c>
      <c r="F29" s="103">
        <v>320</v>
      </c>
      <c r="G29" s="103">
        <v>313</v>
      </c>
    </row>
    <row r="30" spans="1:7" x14ac:dyDescent="0.25">
      <c r="A30" s="9" t="s">
        <v>139</v>
      </c>
      <c r="B30" s="9" t="s">
        <v>1</v>
      </c>
      <c r="C30" s="101" t="s">
        <v>16</v>
      </c>
      <c r="D30" s="102" t="s">
        <v>149</v>
      </c>
      <c r="E30" s="103">
        <v>11538</v>
      </c>
      <c r="F30" s="103">
        <v>380</v>
      </c>
      <c r="G30" s="103">
        <v>351</v>
      </c>
    </row>
    <row r="31" spans="1:7" x14ac:dyDescent="0.25">
      <c r="A31" s="9" t="s">
        <v>155</v>
      </c>
      <c r="B31" s="9" t="s">
        <v>0</v>
      </c>
      <c r="C31" s="104" t="s">
        <v>13</v>
      </c>
      <c r="D31" s="102" t="s">
        <v>153</v>
      </c>
      <c r="E31" s="103">
        <v>124946</v>
      </c>
      <c r="F31" s="103">
        <v>380</v>
      </c>
      <c r="G31" s="103">
        <v>365</v>
      </c>
    </row>
    <row r="32" spans="1:7" x14ac:dyDescent="0.25">
      <c r="A32" s="9" t="s">
        <v>155</v>
      </c>
      <c r="B32" s="9" t="s">
        <v>0</v>
      </c>
      <c r="C32" s="104" t="s">
        <v>14</v>
      </c>
      <c r="D32" s="102" t="s">
        <v>154</v>
      </c>
      <c r="E32" s="120">
        <v>131761</v>
      </c>
      <c r="F32" s="120">
        <v>380</v>
      </c>
      <c r="G32" s="120">
        <v>373</v>
      </c>
    </row>
    <row r="33" spans="1:7" x14ac:dyDescent="0.25">
      <c r="A33" s="10" t="s">
        <v>155</v>
      </c>
      <c r="B33" s="10" t="s">
        <v>1</v>
      </c>
      <c r="C33" s="123" t="s">
        <v>16</v>
      </c>
      <c r="D33" s="106" t="s">
        <v>152</v>
      </c>
      <c r="E33" s="107">
        <v>5995</v>
      </c>
      <c r="F33" s="107">
        <v>350</v>
      </c>
      <c r="G33" s="107">
        <v>345</v>
      </c>
    </row>
    <row r="34" spans="1:7" x14ac:dyDescent="0.25">
      <c r="A34" s="9" t="s">
        <v>29</v>
      </c>
      <c r="B34" s="9"/>
      <c r="C34" s="12"/>
      <c r="D34" s="12"/>
      <c r="E34" s="6">
        <f>SUM(E3:E33)</f>
        <v>1121326</v>
      </c>
      <c r="F34" s="6">
        <f>SUM(F3:F33)</f>
        <v>10904</v>
      </c>
      <c r="G34" s="6">
        <f>SUM(G3:G33)</f>
        <v>10464</v>
      </c>
    </row>
  </sheetData>
  <mergeCells count="1">
    <mergeCell ref="A1:G1"/>
  </mergeCells>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EEE65-32D1-48F1-AF5C-9D303808E102}">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1485</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8</v>
      </c>
      <c r="D7" s="208">
        <v>2.0565552699228791</v>
      </c>
      <c r="E7" s="208">
        <v>0.80435308815648121</v>
      </c>
      <c r="F7" s="208">
        <v>3.3087574516892766</v>
      </c>
      <c r="G7" s="208">
        <v>0.68151023532157773</v>
      </c>
      <c r="I7" s="87">
        <v>8</v>
      </c>
      <c r="J7" s="209">
        <v>504.5</v>
      </c>
      <c r="K7" s="209">
        <v>496.47306555668075</v>
      </c>
      <c r="L7" s="209">
        <v>512.52693444331931</v>
      </c>
      <c r="M7" s="209">
        <v>13.773680906507371</v>
      </c>
    </row>
    <row r="8" spans="1:13" x14ac:dyDescent="0.25">
      <c r="A8" s="5">
        <v>0.3</v>
      </c>
      <c r="C8" s="2">
        <v>250</v>
      </c>
      <c r="D8" s="208">
        <v>64.267352185089976</v>
      </c>
      <c r="E8" s="208">
        <v>60.344726557681696</v>
      </c>
      <c r="F8" s="208">
        <v>68.189977812498256</v>
      </c>
      <c r="G8" s="208">
        <v>2.3011361010312554</v>
      </c>
      <c r="I8" s="87">
        <v>250</v>
      </c>
      <c r="J8" s="209">
        <v>546.56799999999998</v>
      </c>
      <c r="K8" s="209">
        <v>543.72048045631618</v>
      </c>
      <c r="L8" s="209">
        <v>549.41551954368379</v>
      </c>
      <c r="M8" s="209">
        <v>27.314422687418972</v>
      </c>
    </row>
    <row r="9" spans="1:13" x14ac:dyDescent="0.25">
      <c r="A9" s="5">
        <v>0.4</v>
      </c>
      <c r="C9" s="2">
        <v>124</v>
      </c>
      <c r="D9" s="208">
        <v>31.876606683804624</v>
      </c>
      <c r="E9" s="208">
        <v>28.058600908826172</v>
      </c>
      <c r="F9" s="208">
        <v>35.694612458783084</v>
      </c>
      <c r="G9" s="208">
        <v>2.2376836102517101</v>
      </c>
      <c r="I9" s="87">
        <v>124</v>
      </c>
      <c r="J9" s="209">
        <v>557.84677419354841</v>
      </c>
      <c r="K9" s="209">
        <v>553.58736653914332</v>
      </c>
      <c r="L9" s="209">
        <v>562.10618184795351</v>
      </c>
      <c r="M9" s="209">
        <v>28.775001671883356</v>
      </c>
    </row>
    <row r="10" spans="1:13" x14ac:dyDescent="0.25">
      <c r="A10" s="5">
        <v>0.5</v>
      </c>
      <c r="C10" s="2">
        <v>7</v>
      </c>
      <c r="D10" s="208">
        <v>1.7994858611825193</v>
      </c>
      <c r="E10" s="213">
        <v>0.61847799212541887</v>
      </c>
      <c r="F10" s="208">
        <v>2.9804937302396199</v>
      </c>
      <c r="G10" s="208">
        <v>0.63833051019461962</v>
      </c>
      <c r="I10" s="87">
        <v>7</v>
      </c>
      <c r="J10" s="209">
        <v>567</v>
      </c>
      <c r="K10" s="209">
        <v>556.92210398209909</v>
      </c>
      <c r="L10" s="209">
        <v>577.07789601790091</v>
      </c>
      <c r="M10" s="209">
        <v>16.176114078067904</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51</v>
      </c>
      <c r="J12" s="209">
        <v>537.68627450980387</v>
      </c>
      <c r="K12" s="209">
        <v>530.76751529177022</v>
      </c>
      <c r="L12" s="209">
        <v>544.60503372783751</v>
      </c>
      <c r="M12" s="209">
        <v>29.975650248879287</v>
      </c>
    </row>
    <row r="13" spans="1:13" x14ac:dyDescent="0.25">
      <c r="A13" s="88" t="s">
        <v>29</v>
      </c>
      <c r="B13" s="89"/>
      <c r="C13" s="89">
        <v>389</v>
      </c>
      <c r="D13" s="91"/>
      <c r="E13" s="92"/>
      <c r="F13" s="93"/>
      <c r="G13" s="93"/>
      <c r="H13" s="89"/>
      <c r="I13" s="90">
        <v>440</v>
      </c>
      <c r="J13" s="212">
        <v>548.2772727272727</v>
      </c>
      <c r="K13" s="212">
        <v>545.99276280340257</v>
      </c>
      <c r="L13" s="212">
        <v>550.56178265114283</v>
      </c>
      <c r="M13" s="212">
        <v>29.071985620148396</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80A21-F79B-4479-BDB3-C04097FDA3B7}">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1486</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90</v>
      </c>
      <c r="D7" s="208">
        <v>10.701545778834721</v>
      </c>
      <c r="E7" s="208">
        <v>8.8857386986785638</v>
      </c>
      <c r="F7" s="208">
        <v>12.517352858990877</v>
      </c>
      <c r="G7" s="208">
        <v>1.0666098361871423</v>
      </c>
      <c r="I7" s="87">
        <v>90</v>
      </c>
      <c r="J7" s="209">
        <v>512.08888888888885</v>
      </c>
      <c r="K7" s="209">
        <v>504.5518458118608</v>
      </c>
      <c r="L7" s="209">
        <v>519.62593196591695</v>
      </c>
      <c r="M7" s="209">
        <v>43.426715860596154</v>
      </c>
    </row>
    <row r="8" spans="1:13" x14ac:dyDescent="0.25">
      <c r="A8" s="5">
        <v>0.3</v>
      </c>
      <c r="C8" s="2">
        <v>508</v>
      </c>
      <c r="D8" s="208">
        <v>60.404280618311532</v>
      </c>
      <c r="E8" s="208">
        <v>57.566235364089749</v>
      </c>
      <c r="F8" s="208">
        <v>63.242325872533321</v>
      </c>
      <c r="G8" s="208">
        <v>1.6874011240222933</v>
      </c>
      <c r="I8" s="87">
        <v>508</v>
      </c>
      <c r="J8" s="209">
        <v>565.64173228346453</v>
      </c>
      <c r="K8" s="209">
        <v>562.90257372403039</v>
      </c>
      <c r="L8" s="209">
        <v>568.38089084289868</v>
      </c>
      <c r="M8" s="209">
        <v>37.495898402268935</v>
      </c>
    </row>
    <row r="9" spans="1:13" x14ac:dyDescent="0.25">
      <c r="A9" s="5">
        <v>0.4</v>
      </c>
      <c r="C9" s="2">
        <v>227</v>
      </c>
      <c r="D9" s="208">
        <v>26.991676575505352</v>
      </c>
      <c r="E9" s="208">
        <v>24.410090703611271</v>
      </c>
      <c r="F9" s="208">
        <v>29.573262447399433</v>
      </c>
      <c r="G9" s="208">
        <v>1.5316568422377226</v>
      </c>
      <c r="I9" s="87">
        <v>227</v>
      </c>
      <c r="J9" s="209">
        <v>592.59471365638763</v>
      </c>
      <c r="K9" s="209">
        <v>588.72818459399275</v>
      </c>
      <c r="L9" s="209">
        <v>596.4612427187825</v>
      </c>
      <c r="M9" s="209">
        <v>35.380905408230312</v>
      </c>
    </row>
    <row r="10" spans="1:13" x14ac:dyDescent="0.25">
      <c r="A10" s="5">
        <v>0.5</v>
      </c>
      <c r="C10" s="2">
        <v>16</v>
      </c>
      <c r="D10" s="208">
        <v>1.9024970273483945</v>
      </c>
      <c r="E10" s="213">
        <v>1.0668722871602736</v>
      </c>
      <c r="F10" s="208">
        <v>2.7381217675365157</v>
      </c>
      <c r="G10" s="208">
        <v>0.4713584822664042</v>
      </c>
      <c r="I10" s="87">
        <v>16</v>
      </c>
      <c r="J10" s="209">
        <v>608.1875</v>
      </c>
      <c r="K10" s="209">
        <v>598.84408812628828</v>
      </c>
      <c r="L10" s="209">
        <v>617.53091187371172</v>
      </c>
      <c r="M10" s="209">
        <v>22.698660019187621</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79</v>
      </c>
      <c r="J12" s="209">
        <v>556.08860759493666</v>
      </c>
      <c r="K12" s="209">
        <v>545.66474660109179</v>
      </c>
      <c r="L12" s="209">
        <v>566.51246858878153</v>
      </c>
      <c r="M12" s="209">
        <v>56.269996986465777</v>
      </c>
    </row>
    <row r="13" spans="1:13" x14ac:dyDescent="0.25">
      <c r="A13" s="88" t="s">
        <v>29</v>
      </c>
      <c r="B13" s="89"/>
      <c r="C13" s="89">
        <v>841</v>
      </c>
      <c r="D13" s="91"/>
      <c r="E13" s="92"/>
      <c r="F13" s="93"/>
      <c r="G13" s="93"/>
      <c r="H13" s="89"/>
      <c r="I13" s="90">
        <v>920</v>
      </c>
      <c r="J13" s="212">
        <v>566.9728260869565</v>
      </c>
      <c r="K13" s="212">
        <v>564.52032104818318</v>
      </c>
      <c r="L13" s="212">
        <v>569.42533112572983</v>
      </c>
      <c r="M13" s="212">
        <v>45.179202133156942</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F9756-93C8-4AE7-BADB-C2251796F51A}">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1487</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90</v>
      </c>
      <c r="D7" s="208">
        <v>14.705882352941178</v>
      </c>
      <c r="E7" s="208">
        <v>12.263863966927355</v>
      </c>
      <c r="F7" s="208">
        <v>17.147900738954998</v>
      </c>
      <c r="G7" s="208">
        <v>1.4327963911138326</v>
      </c>
      <c r="I7" s="87">
        <v>90</v>
      </c>
      <c r="J7" s="209">
        <v>510.67777777777781</v>
      </c>
      <c r="K7" s="209">
        <v>502.39347162251397</v>
      </c>
      <c r="L7" s="209">
        <v>518.96208393304164</v>
      </c>
      <c r="M7" s="209">
        <v>47.711169346385759</v>
      </c>
    </row>
    <row r="8" spans="1:13" x14ac:dyDescent="0.25">
      <c r="A8" s="5">
        <v>0.3</v>
      </c>
      <c r="C8" s="2">
        <v>369</v>
      </c>
      <c r="D8" s="208">
        <v>60.294117647058819</v>
      </c>
      <c r="E8" s="208">
        <v>56.95157054030102</v>
      </c>
      <c r="F8" s="208">
        <v>63.636664753816618</v>
      </c>
      <c r="G8" s="208">
        <v>1.9794488900024096</v>
      </c>
      <c r="I8" s="87">
        <v>369</v>
      </c>
      <c r="J8" s="209">
        <v>561.53116531165313</v>
      </c>
      <c r="K8" s="209">
        <v>558.02528324084346</v>
      </c>
      <c r="L8" s="209">
        <v>565.03704738246279</v>
      </c>
      <c r="M8" s="209">
        <v>40.88397859103047</v>
      </c>
    </row>
    <row r="9" spans="1:13" x14ac:dyDescent="0.25">
      <c r="A9" s="5">
        <v>0.4</v>
      </c>
      <c r="C9" s="2">
        <v>147</v>
      </c>
      <c r="D9" s="208">
        <v>24.019607843137255</v>
      </c>
      <c r="E9" s="208">
        <v>21.090830616106519</v>
      </c>
      <c r="F9" s="208">
        <v>26.948385070167991</v>
      </c>
      <c r="G9" s="208">
        <v>1.7282760695167301</v>
      </c>
      <c r="I9" s="87">
        <v>147</v>
      </c>
      <c r="J9" s="209">
        <v>582.2993197278912</v>
      </c>
      <c r="K9" s="209">
        <v>577.77545907847514</v>
      </c>
      <c r="L9" s="209">
        <v>586.82318037730727</v>
      </c>
      <c r="M9" s="209">
        <v>33.29741751596795</v>
      </c>
    </row>
    <row r="10" spans="1:13" x14ac:dyDescent="0.25">
      <c r="A10" s="5">
        <v>0.5</v>
      </c>
      <c r="C10" s="2">
        <v>6</v>
      </c>
      <c r="D10" s="208">
        <v>0.98039215686274506</v>
      </c>
      <c r="E10" s="213">
        <v>0.24205461582263954</v>
      </c>
      <c r="F10" s="208">
        <v>1.7187296979028506</v>
      </c>
      <c r="G10" s="208">
        <v>0.39860240067222835</v>
      </c>
      <c r="I10" s="87">
        <v>6</v>
      </c>
      <c r="J10" s="209">
        <v>597.16666666666663</v>
      </c>
      <c r="K10" s="209">
        <v>578.77738521076685</v>
      </c>
      <c r="L10" s="209">
        <v>615.55594812256641</v>
      </c>
      <c r="M10" s="209">
        <v>27.345322573827257</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28</v>
      </c>
      <c r="J12" s="209">
        <v>542.46428571428567</v>
      </c>
      <c r="K12" s="209">
        <v>525.13715225192493</v>
      </c>
      <c r="L12" s="209">
        <v>559.7914191766464</v>
      </c>
      <c r="M12" s="209">
        <v>55.660666438336847</v>
      </c>
    </row>
    <row r="13" spans="1:13" x14ac:dyDescent="0.25">
      <c r="A13" s="88" t="s">
        <v>29</v>
      </c>
      <c r="B13" s="89"/>
      <c r="C13" s="89">
        <v>612</v>
      </c>
      <c r="D13" s="91"/>
      <c r="E13" s="92"/>
      <c r="F13" s="93"/>
      <c r="G13" s="93"/>
      <c r="H13" s="89"/>
      <c r="I13" s="90">
        <v>640</v>
      </c>
      <c r="J13" s="212">
        <v>558.65</v>
      </c>
      <c r="K13" s="212">
        <v>555.62891064878318</v>
      </c>
      <c r="L13" s="212">
        <v>561.67108935121678</v>
      </c>
      <c r="M13" s="212">
        <v>46.397675458474502</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62B3D-8EF4-4978-BBDC-FC3BB461C1E5}">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1488</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1</v>
      </c>
      <c r="D6" s="208">
        <v>0.20202020202020202</v>
      </c>
      <c r="E6" s="213">
        <v>0</v>
      </c>
      <c r="F6" s="208">
        <v>0.63594828438152051</v>
      </c>
      <c r="G6" s="208">
        <v>0.20202020202020202</v>
      </c>
      <c r="I6" s="87">
        <v>1</v>
      </c>
      <c r="J6" s="209">
        <v>402</v>
      </c>
      <c r="K6" s="209">
        <v>402</v>
      </c>
      <c r="L6" s="209">
        <v>402</v>
      </c>
      <c r="M6" s="209">
        <v>0</v>
      </c>
    </row>
    <row r="7" spans="1:13" x14ac:dyDescent="0.25">
      <c r="A7" s="5">
        <v>0.2</v>
      </c>
      <c r="C7" s="2">
        <v>102</v>
      </c>
      <c r="D7" s="208">
        <v>20.606060606060606</v>
      </c>
      <c r="E7" s="208">
        <v>17.506094192280138</v>
      </c>
      <c r="F7" s="208">
        <v>23.706027019841073</v>
      </c>
      <c r="G7" s="208">
        <v>1.8198168741041294</v>
      </c>
      <c r="I7" s="87">
        <v>102</v>
      </c>
      <c r="J7" s="209">
        <v>528.73529411764707</v>
      </c>
      <c r="K7" s="209">
        <v>522.33811157229661</v>
      </c>
      <c r="L7" s="209">
        <v>535.13247666299753</v>
      </c>
      <c r="M7" s="209">
        <v>39.208992318414779</v>
      </c>
    </row>
    <row r="8" spans="1:13" x14ac:dyDescent="0.25">
      <c r="A8" s="5">
        <v>0.3</v>
      </c>
      <c r="C8" s="2">
        <v>225</v>
      </c>
      <c r="D8" s="208">
        <v>45.454545454545453</v>
      </c>
      <c r="E8" s="208">
        <v>41.661660939286705</v>
      </c>
      <c r="F8" s="208">
        <v>49.247429969804202</v>
      </c>
      <c r="G8" s="208">
        <v>2.240291173137019</v>
      </c>
      <c r="I8" s="87">
        <v>225</v>
      </c>
      <c r="J8" s="209">
        <v>574.77777777777783</v>
      </c>
      <c r="K8" s="209">
        <v>571.02603209278857</v>
      </c>
      <c r="L8" s="209">
        <v>578.52952346276709</v>
      </c>
      <c r="M8" s="209">
        <v>34.152421536772422</v>
      </c>
    </row>
    <row r="9" spans="1:13" x14ac:dyDescent="0.25">
      <c r="A9" s="5">
        <v>0.4</v>
      </c>
      <c r="C9" s="2">
        <v>161</v>
      </c>
      <c r="D9" s="208">
        <v>32.525252525252526</v>
      </c>
      <c r="E9" s="208">
        <v>28.950801238268635</v>
      </c>
      <c r="F9" s="208">
        <v>36.099703812236413</v>
      </c>
      <c r="G9" s="208">
        <v>2.1077422350324739</v>
      </c>
      <c r="I9" s="87">
        <v>161</v>
      </c>
      <c r="J9" s="209">
        <v>591.78260869565213</v>
      </c>
      <c r="K9" s="209">
        <v>587.51967910629639</v>
      </c>
      <c r="L9" s="209">
        <v>596.04553828500786</v>
      </c>
      <c r="M9" s="209">
        <v>32.825998776155672</v>
      </c>
    </row>
    <row r="10" spans="1:13" x14ac:dyDescent="0.25">
      <c r="A10" s="5">
        <v>0.5</v>
      </c>
      <c r="C10" s="2">
        <v>6</v>
      </c>
      <c r="D10" s="208">
        <v>1.2121212121212122</v>
      </c>
      <c r="E10" s="213">
        <v>0.29976934532544941</v>
      </c>
      <c r="F10" s="208">
        <v>2.1244730789169748</v>
      </c>
      <c r="G10" s="208">
        <v>0.49233576019593223</v>
      </c>
      <c r="I10" s="87">
        <v>6</v>
      </c>
      <c r="J10" s="209">
        <v>600.16666666666663</v>
      </c>
      <c r="K10" s="209">
        <v>578.23420665357673</v>
      </c>
      <c r="L10" s="209">
        <v>622.09912667975652</v>
      </c>
      <c r="M10" s="209">
        <v>32.603169580067927</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25</v>
      </c>
      <c r="J12" s="209">
        <v>542.76</v>
      </c>
      <c r="K12" s="209">
        <v>522.48313134133355</v>
      </c>
      <c r="L12" s="209">
        <v>563.03686865866644</v>
      </c>
      <c r="M12" s="209">
        <v>61.527283920766806</v>
      </c>
    </row>
    <row r="13" spans="1:13" x14ac:dyDescent="0.25">
      <c r="A13" s="88" t="s">
        <v>29</v>
      </c>
      <c r="B13" s="89"/>
      <c r="C13" s="89">
        <v>495</v>
      </c>
      <c r="D13" s="91"/>
      <c r="E13" s="92"/>
      <c r="F13" s="93"/>
      <c r="G13" s="93"/>
      <c r="H13" s="89"/>
      <c r="I13" s="90">
        <v>520</v>
      </c>
      <c r="J13" s="212">
        <v>569.43269230769226</v>
      </c>
      <c r="K13" s="212">
        <v>566.27288455641133</v>
      </c>
      <c r="L13" s="212">
        <v>572.5925000589732</v>
      </c>
      <c r="M13" s="212">
        <v>43.727956609808594</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FAAC9-EAC8-40A9-80F4-8D5E57D10582}">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1489</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38</v>
      </c>
      <c r="D7" s="208">
        <v>6.4189189189189184</v>
      </c>
      <c r="E7" s="208">
        <v>4.9938048577765395</v>
      </c>
      <c r="F7" s="208">
        <v>7.8440329800612965</v>
      </c>
      <c r="G7" s="208">
        <v>0.81378251534552704</v>
      </c>
      <c r="I7" s="87">
        <v>38</v>
      </c>
      <c r="J7" s="209">
        <v>524.23684210526312</v>
      </c>
      <c r="K7" s="209">
        <v>512.46671566430416</v>
      </c>
      <c r="L7" s="209">
        <v>536.00696854622208</v>
      </c>
      <c r="M7" s="209">
        <v>44.046924738821076</v>
      </c>
    </row>
    <row r="8" spans="1:13" x14ac:dyDescent="0.25">
      <c r="A8" s="5">
        <v>0.3</v>
      </c>
      <c r="C8" s="2">
        <v>316</v>
      </c>
      <c r="D8" s="208">
        <v>53.378378378378379</v>
      </c>
      <c r="E8" s="208">
        <v>50.565140291635181</v>
      </c>
      <c r="F8" s="208">
        <v>56.191616465121577</v>
      </c>
      <c r="G8" s="208">
        <v>1.6563791541419588</v>
      </c>
      <c r="I8" s="87">
        <v>316</v>
      </c>
      <c r="J8" s="209">
        <v>565.63607594936707</v>
      </c>
      <c r="K8" s="209">
        <v>562.58301503525729</v>
      </c>
      <c r="L8" s="209">
        <v>568.68913686347685</v>
      </c>
      <c r="M8" s="209">
        <v>32.947440044794462</v>
      </c>
    </row>
    <row r="9" spans="1:13" x14ac:dyDescent="0.25">
      <c r="A9" s="5">
        <v>0.4</v>
      </c>
      <c r="C9" s="2">
        <v>230</v>
      </c>
      <c r="D9" s="208">
        <v>38.851351351351347</v>
      </c>
      <c r="E9" s="208">
        <v>36.100718279569065</v>
      </c>
      <c r="F9" s="208">
        <v>41.601984423133629</v>
      </c>
      <c r="G9" s="208">
        <v>1.6183776685362028</v>
      </c>
      <c r="I9" s="87">
        <v>230</v>
      </c>
      <c r="J9" s="209">
        <v>589.48260869565217</v>
      </c>
      <c r="K9" s="209">
        <v>586.16320414864754</v>
      </c>
      <c r="L9" s="209">
        <v>592.80201324265681</v>
      </c>
      <c r="M9" s="209">
        <v>30.560944225306283</v>
      </c>
    </row>
    <row r="10" spans="1:13" x14ac:dyDescent="0.25">
      <c r="A10" s="5">
        <v>0.5</v>
      </c>
      <c r="C10" s="2">
        <v>8</v>
      </c>
      <c r="D10" s="208">
        <v>1.3513513513513513</v>
      </c>
      <c r="E10" s="213">
        <v>0.6353216780659191</v>
      </c>
      <c r="F10" s="208">
        <v>2.0673810246367839</v>
      </c>
      <c r="G10" s="208">
        <v>0.38336555633303254</v>
      </c>
      <c r="I10" s="87">
        <v>8</v>
      </c>
      <c r="J10" s="209">
        <v>597</v>
      </c>
      <c r="K10" s="209">
        <v>582.42201045376669</v>
      </c>
      <c r="L10" s="209">
        <v>611.57798954623331</v>
      </c>
      <c r="M10" s="209">
        <v>25.031408841122559</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48</v>
      </c>
      <c r="J12" s="209">
        <v>562.64583333333337</v>
      </c>
      <c r="K12" s="209">
        <v>554.43822516099817</v>
      </c>
      <c r="L12" s="209">
        <v>570.85344150566857</v>
      </c>
      <c r="M12" s="209">
        <v>34.520724323244124</v>
      </c>
    </row>
    <row r="13" spans="1:13" x14ac:dyDescent="0.25">
      <c r="A13" s="88" t="s">
        <v>29</v>
      </c>
      <c r="B13" s="89"/>
      <c r="C13" s="89">
        <v>592</v>
      </c>
      <c r="D13" s="91"/>
      <c r="E13" s="92"/>
      <c r="F13" s="93"/>
      <c r="G13" s="93"/>
      <c r="H13" s="89"/>
      <c r="I13" s="90">
        <v>640</v>
      </c>
      <c r="J13" s="212">
        <v>571.91562499999998</v>
      </c>
      <c r="K13" s="212">
        <v>569.51722110788671</v>
      </c>
      <c r="L13" s="212">
        <v>574.31402889211324</v>
      </c>
      <c r="M13" s="212">
        <v>36.834516450099855</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3948B-636D-4790-9DC0-9739FDD84030}">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1490</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61</v>
      </c>
      <c r="D7" s="208">
        <v>13.616071428571427</v>
      </c>
      <c r="E7" s="208">
        <v>11.342125686548318</v>
      </c>
      <c r="F7" s="208">
        <v>15.890017170594536</v>
      </c>
      <c r="G7" s="208">
        <v>1.3118840303676611</v>
      </c>
      <c r="I7" s="87">
        <v>61</v>
      </c>
      <c r="J7" s="209">
        <v>537.13114754098365</v>
      </c>
      <c r="K7" s="209">
        <v>530.4025548410176</v>
      </c>
      <c r="L7" s="209">
        <v>543.85974024094969</v>
      </c>
      <c r="M7" s="209">
        <v>31.887550031235318</v>
      </c>
    </row>
    <row r="8" spans="1:13" x14ac:dyDescent="0.25">
      <c r="A8" s="5">
        <v>0.3</v>
      </c>
      <c r="C8" s="2">
        <v>180</v>
      </c>
      <c r="D8" s="208">
        <v>40.178571428571431</v>
      </c>
      <c r="E8" s="208">
        <v>36.975907736082561</v>
      </c>
      <c r="F8" s="208">
        <v>43.3812351210603</v>
      </c>
      <c r="G8" s="208">
        <v>1.8753342913035562</v>
      </c>
      <c r="I8" s="87">
        <v>180</v>
      </c>
      <c r="J8" s="209">
        <v>574.35</v>
      </c>
      <c r="K8" s="209">
        <v>570.53535169841928</v>
      </c>
      <c r="L8" s="209">
        <v>578.16464830158077</v>
      </c>
      <c r="M8" s="209">
        <v>31.054372032716557</v>
      </c>
    </row>
    <row r="9" spans="1:13" x14ac:dyDescent="0.25">
      <c r="A9" s="5">
        <v>0.4</v>
      </c>
      <c r="C9" s="2">
        <v>192</v>
      </c>
      <c r="D9" s="208">
        <v>42.857142857142854</v>
      </c>
      <c r="E9" s="208">
        <v>39.625397031430019</v>
      </c>
      <c r="F9" s="208">
        <v>46.088888682855689</v>
      </c>
      <c r="G9" s="208">
        <v>1.8929783301049989</v>
      </c>
      <c r="I9" s="87">
        <v>192</v>
      </c>
      <c r="J9" s="209">
        <v>589.94791666666663</v>
      </c>
      <c r="K9" s="209">
        <v>587.05037541582988</v>
      </c>
      <c r="L9" s="209">
        <v>592.84545791750338</v>
      </c>
      <c r="M9" s="209">
        <v>24.361960646201091</v>
      </c>
    </row>
    <row r="10" spans="1:13" x14ac:dyDescent="0.25">
      <c r="A10" s="5">
        <v>0.5</v>
      </c>
      <c r="C10" s="2">
        <v>15</v>
      </c>
      <c r="D10" s="208">
        <v>3.3482142857142856</v>
      </c>
      <c r="E10" s="213">
        <v>2.1023986928455085</v>
      </c>
      <c r="F10" s="208">
        <v>4.5940298785830631</v>
      </c>
      <c r="G10" s="208">
        <v>0.6881207010096555</v>
      </c>
      <c r="I10" s="87">
        <v>15</v>
      </c>
      <c r="J10" s="209">
        <v>606.4666666666667</v>
      </c>
      <c r="K10" s="209">
        <v>592.22063790791412</v>
      </c>
      <c r="L10" s="209">
        <v>620.71269542541927</v>
      </c>
      <c r="M10" s="209">
        <v>33.478920162366272</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32</v>
      </c>
      <c r="J12" s="209">
        <v>560.0625</v>
      </c>
      <c r="K12" s="209">
        <v>547.04537863760117</v>
      </c>
      <c r="L12" s="209">
        <v>573.07962136239883</v>
      </c>
      <c r="M12" s="209">
        <v>44.680902682422712</v>
      </c>
    </row>
    <row r="13" spans="1:13" x14ac:dyDescent="0.25">
      <c r="A13" s="88" t="s">
        <v>29</v>
      </c>
      <c r="B13" s="89"/>
      <c r="C13" s="89">
        <v>448</v>
      </c>
      <c r="D13" s="91"/>
      <c r="E13" s="92"/>
      <c r="F13" s="93"/>
      <c r="G13" s="93"/>
      <c r="H13" s="89"/>
      <c r="I13" s="90">
        <v>480</v>
      </c>
      <c r="J13" s="212">
        <v>575.91041666666672</v>
      </c>
      <c r="K13" s="212">
        <v>573.30051491323115</v>
      </c>
      <c r="L13" s="212">
        <v>578.52031842010229</v>
      </c>
      <c r="M13" s="212">
        <v>34.695789421540105</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45580-9CBA-461B-84F0-FDB83CD845F3}">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1491</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70</v>
      </c>
      <c r="D7" s="208">
        <v>18.567639257294431</v>
      </c>
      <c r="E7" s="208">
        <v>15.367571077323493</v>
      </c>
      <c r="F7" s="208">
        <v>21.767707437265365</v>
      </c>
      <c r="G7" s="208">
        <v>1.8602777131652739</v>
      </c>
      <c r="I7" s="87">
        <v>70</v>
      </c>
      <c r="J7" s="209">
        <v>543.82857142857142</v>
      </c>
      <c r="K7" s="209">
        <v>538.38599656491101</v>
      </c>
      <c r="L7" s="209">
        <v>549.27114629223183</v>
      </c>
      <c r="M7" s="209">
        <v>27.619553789893036</v>
      </c>
    </row>
    <row r="8" spans="1:13" x14ac:dyDescent="0.25">
      <c r="A8" s="5">
        <v>0.3</v>
      </c>
      <c r="C8" s="2">
        <v>165</v>
      </c>
      <c r="D8" s="208">
        <v>43.766578249336867</v>
      </c>
      <c r="E8" s="208">
        <v>39.720427540323037</v>
      </c>
      <c r="F8" s="208">
        <v>47.812728958350696</v>
      </c>
      <c r="G8" s="208">
        <v>2.373392020529276</v>
      </c>
      <c r="I8" s="87">
        <v>165</v>
      </c>
      <c r="J8" s="209">
        <v>576.65454545454543</v>
      </c>
      <c r="K8" s="209">
        <v>573.17779896087086</v>
      </c>
      <c r="L8" s="209">
        <v>580.13129194822</v>
      </c>
      <c r="M8" s="209">
        <v>27.088080032047603</v>
      </c>
    </row>
    <row r="9" spans="1:13" x14ac:dyDescent="0.25">
      <c r="A9" s="5">
        <v>0.4</v>
      </c>
      <c r="C9" s="2">
        <v>139</v>
      </c>
      <c r="D9" s="208">
        <v>36.870026525198938</v>
      </c>
      <c r="E9" s="208">
        <v>32.931529591190156</v>
      </c>
      <c r="F9" s="208">
        <v>40.808523459207727</v>
      </c>
      <c r="G9" s="208">
        <v>2.3081044270609152</v>
      </c>
      <c r="I9" s="87">
        <v>139</v>
      </c>
      <c r="J9" s="209">
        <v>598.53956834532369</v>
      </c>
      <c r="K9" s="209">
        <v>594.61469504728177</v>
      </c>
      <c r="L9" s="209">
        <v>602.4644416433656</v>
      </c>
      <c r="M9" s="209">
        <v>28.06701767149022</v>
      </c>
    </row>
    <row r="10" spans="1:13" x14ac:dyDescent="0.25">
      <c r="A10" s="5">
        <v>0.5</v>
      </c>
      <c r="C10" s="2">
        <v>3</v>
      </c>
      <c r="D10" s="208">
        <v>0.79575596816976124</v>
      </c>
      <c r="E10" s="213">
        <v>-3.7767681050273824E-2</v>
      </c>
      <c r="F10" s="208">
        <v>1.6292796173897963</v>
      </c>
      <c r="G10" s="208">
        <v>0.42506564334985247</v>
      </c>
      <c r="I10" s="87">
        <v>3</v>
      </c>
      <c r="J10" s="209">
        <v>581</v>
      </c>
      <c r="K10" s="209">
        <v>563.83997853824985</v>
      </c>
      <c r="L10" s="209">
        <v>598.16002146175015</v>
      </c>
      <c r="M10" s="209">
        <v>18.027756377319946</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23</v>
      </c>
      <c r="J12" s="209">
        <v>580.52173913043475</v>
      </c>
      <c r="K12" s="209">
        <v>571.90001575386418</v>
      </c>
      <c r="L12" s="209">
        <v>589.14346250700532</v>
      </c>
      <c r="M12" s="209">
        <v>25.079636007974479</v>
      </c>
    </row>
    <row r="13" spans="1:13" x14ac:dyDescent="0.25">
      <c r="A13" s="88" t="s">
        <v>29</v>
      </c>
      <c r="B13" s="89"/>
      <c r="C13" s="89">
        <v>377</v>
      </c>
      <c r="D13" s="91"/>
      <c r="E13" s="92"/>
      <c r="F13" s="93"/>
      <c r="G13" s="93"/>
      <c r="H13" s="89"/>
      <c r="I13" s="90">
        <v>400</v>
      </c>
      <c r="J13" s="212">
        <v>578.77</v>
      </c>
      <c r="K13" s="212">
        <v>576.04256689080535</v>
      </c>
      <c r="L13" s="212">
        <v>581.49743310919462</v>
      </c>
      <c r="M13" s="212">
        <v>33.086233498508037</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2A1F2-1C02-4477-A183-570F5435F3AC}">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1492</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5</v>
      </c>
      <c r="D6" s="208">
        <v>0.70323488045007032</v>
      </c>
      <c r="E6" s="208">
        <v>0.11639648247721585</v>
      </c>
      <c r="F6" s="208">
        <v>1.2900732784229247</v>
      </c>
      <c r="G6" s="208">
        <v>0.31360904329966566</v>
      </c>
      <c r="I6" s="87">
        <v>5</v>
      </c>
      <c r="J6" s="209">
        <v>394.2</v>
      </c>
      <c r="K6" s="209">
        <v>392.36624238791899</v>
      </c>
      <c r="L6" s="209">
        <v>396.03375761208099</v>
      </c>
      <c r="M6" s="209">
        <v>2.4899799195977463</v>
      </c>
    </row>
    <row r="7" spans="1:13" x14ac:dyDescent="0.25">
      <c r="A7" s="5">
        <v>0.2</v>
      </c>
      <c r="C7" s="2">
        <v>158</v>
      </c>
      <c r="D7" s="208">
        <v>22.222222222222221</v>
      </c>
      <c r="E7" s="208">
        <v>19.582173915553515</v>
      </c>
      <c r="F7" s="208">
        <v>24.862270528890928</v>
      </c>
      <c r="G7" s="208">
        <v>1.5602433277764653</v>
      </c>
      <c r="I7" s="87">
        <v>158</v>
      </c>
      <c r="J7" s="209">
        <v>476.18354430379748</v>
      </c>
      <c r="K7" s="209">
        <v>470.51667893634698</v>
      </c>
      <c r="L7" s="209">
        <v>481.85040967124797</v>
      </c>
      <c r="M7" s="209">
        <v>43.255401872824557</v>
      </c>
    </row>
    <row r="8" spans="1:13" x14ac:dyDescent="0.25">
      <c r="A8" s="5">
        <v>0.3</v>
      </c>
      <c r="C8" s="2">
        <v>419</v>
      </c>
      <c r="D8" s="208">
        <v>58.931082981715889</v>
      </c>
      <c r="E8" s="208">
        <v>55.819916849690074</v>
      </c>
      <c r="F8" s="208">
        <v>62.042249113741697</v>
      </c>
      <c r="G8" s="208">
        <v>1.8462889145578767</v>
      </c>
      <c r="I8" s="87">
        <v>419</v>
      </c>
      <c r="J8" s="209">
        <v>538.22911694510742</v>
      </c>
      <c r="K8" s="209">
        <v>534.73000583534497</v>
      </c>
      <c r="L8" s="209">
        <v>541.72822805486987</v>
      </c>
      <c r="M8" s="209">
        <v>43.494431386771112</v>
      </c>
    </row>
    <row r="9" spans="1:13" x14ac:dyDescent="0.25">
      <c r="A9" s="5">
        <v>0.4</v>
      </c>
      <c r="C9" s="2">
        <v>127</v>
      </c>
      <c r="D9" s="208">
        <v>17.862165963431785</v>
      </c>
      <c r="E9" s="208">
        <v>15.424267211366827</v>
      </c>
      <c r="F9" s="208">
        <v>20.300064715496745</v>
      </c>
      <c r="G9" s="208">
        <v>1.4375054799346854</v>
      </c>
      <c r="I9" s="87">
        <v>127</v>
      </c>
      <c r="J9" s="209">
        <v>570.87401574803152</v>
      </c>
      <c r="K9" s="209">
        <v>564.58089793677846</v>
      </c>
      <c r="L9" s="209">
        <v>577.16713355928459</v>
      </c>
      <c r="M9" s="209">
        <v>43.066208188253995</v>
      </c>
    </row>
    <row r="10" spans="1:13" x14ac:dyDescent="0.25">
      <c r="A10" s="5">
        <v>0.5</v>
      </c>
      <c r="C10" s="2">
        <v>2</v>
      </c>
      <c r="D10" s="208">
        <v>0.28129395218002812</v>
      </c>
      <c r="E10" s="213">
        <v>0</v>
      </c>
      <c r="F10" s="208">
        <v>0.67898348046527235</v>
      </c>
      <c r="G10" s="208">
        <v>0.19876473789088106</v>
      </c>
      <c r="I10" s="87">
        <v>2</v>
      </c>
      <c r="J10" s="209">
        <v>487</v>
      </c>
      <c r="K10" s="209">
        <v>434.30358563812689</v>
      </c>
      <c r="L10" s="209">
        <v>539.69641436187317</v>
      </c>
      <c r="M10" s="209">
        <v>45.254833995939045</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89</v>
      </c>
      <c r="J12" s="209">
        <v>516.93258426966293</v>
      </c>
      <c r="K12" s="209">
        <v>507.38101268644493</v>
      </c>
      <c r="L12" s="209">
        <v>526.48415585288092</v>
      </c>
      <c r="M12" s="209">
        <v>54.719075482456255</v>
      </c>
    </row>
    <row r="13" spans="1:13" x14ac:dyDescent="0.25">
      <c r="A13" s="88" t="s">
        <v>29</v>
      </c>
      <c r="B13" s="89"/>
      <c r="C13" s="89">
        <v>711</v>
      </c>
      <c r="D13" s="91"/>
      <c r="E13" s="92"/>
      <c r="F13" s="93"/>
      <c r="G13" s="93"/>
      <c r="H13" s="89"/>
      <c r="I13" s="90">
        <v>800</v>
      </c>
      <c r="J13" s="212">
        <v>527.76</v>
      </c>
      <c r="K13" s="212">
        <v>524.57638065424726</v>
      </c>
      <c r="L13" s="212">
        <v>530.94361934575272</v>
      </c>
      <c r="M13" s="212">
        <v>54.680822876837667</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E9158-945C-407E-A7E0-2AF54669E5FD}">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1493</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31</v>
      </c>
      <c r="D6" s="208">
        <v>5.299145299145299</v>
      </c>
      <c r="E6" s="213">
        <v>3.6864954486896204</v>
      </c>
      <c r="F6" s="208">
        <v>6.9117951496009757</v>
      </c>
      <c r="G6" s="208">
        <v>0.92698656450663586</v>
      </c>
      <c r="I6" s="87">
        <v>31</v>
      </c>
      <c r="J6" s="209">
        <v>387.83870967741933</v>
      </c>
      <c r="K6" s="209">
        <v>380.21162156206651</v>
      </c>
      <c r="L6" s="209">
        <v>395.46579779277215</v>
      </c>
      <c r="M6" s="209">
        <v>25.77996221123885</v>
      </c>
    </row>
    <row r="7" spans="1:13" x14ac:dyDescent="0.25">
      <c r="A7" s="5">
        <v>0.2</v>
      </c>
      <c r="C7" s="2">
        <v>146</v>
      </c>
      <c r="D7" s="208">
        <v>24.957264957264957</v>
      </c>
      <c r="E7" s="213">
        <v>21.921515655779029</v>
      </c>
      <c r="F7" s="208">
        <v>27.993014258750886</v>
      </c>
      <c r="G7" s="208">
        <v>1.7907971657911934</v>
      </c>
      <c r="I7" s="87">
        <v>146</v>
      </c>
      <c r="J7" s="209">
        <v>467.97260273972603</v>
      </c>
      <c r="K7" s="209">
        <v>461.04995471087136</v>
      </c>
      <c r="L7" s="209">
        <v>474.89525076858069</v>
      </c>
      <c r="M7" s="209">
        <v>50.779841942071769</v>
      </c>
    </row>
    <row r="8" spans="1:13" x14ac:dyDescent="0.25">
      <c r="A8" s="5">
        <v>0.3</v>
      </c>
      <c r="C8" s="2">
        <v>282</v>
      </c>
      <c r="D8" s="208">
        <v>48.205128205128204</v>
      </c>
      <c r="E8" s="208">
        <v>44.71322159929619</v>
      </c>
      <c r="F8" s="208">
        <v>51.697034810960218</v>
      </c>
      <c r="G8" s="208">
        <v>2.0676811987814938</v>
      </c>
      <c r="I8" s="87">
        <v>282</v>
      </c>
      <c r="J8" s="209">
        <v>559.45390070921985</v>
      </c>
      <c r="K8" s="209">
        <v>556.01416597708885</v>
      </c>
      <c r="L8" s="209">
        <v>562.89363544135085</v>
      </c>
      <c r="M8" s="209">
        <v>35.066479858140184</v>
      </c>
    </row>
    <row r="9" spans="1:13" x14ac:dyDescent="0.25">
      <c r="A9" s="5">
        <v>0.4</v>
      </c>
      <c r="C9" s="2">
        <v>121</v>
      </c>
      <c r="D9" s="208">
        <v>20.683760683760681</v>
      </c>
      <c r="E9" s="208">
        <v>17.837038192861961</v>
      </c>
      <c r="F9" s="208">
        <v>23.530483174659402</v>
      </c>
      <c r="G9" s="208">
        <v>1.6760593217185045</v>
      </c>
      <c r="I9" s="87">
        <v>121</v>
      </c>
      <c r="J9" s="209">
        <v>583.4545454545455</v>
      </c>
      <c r="K9" s="209">
        <v>578.57572967452859</v>
      </c>
      <c r="L9" s="209">
        <v>588.3333612345624</v>
      </c>
      <c r="M9" s="209">
        <v>32.579901780085216</v>
      </c>
    </row>
    <row r="10" spans="1:13" x14ac:dyDescent="0.25">
      <c r="A10" s="5">
        <v>0.5</v>
      </c>
      <c r="C10" s="2">
        <v>4</v>
      </c>
      <c r="D10" s="208">
        <v>0.68376068376068377</v>
      </c>
      <c r="E10" s="213">
        <v>3.650255255067663E-2</v>
      </c>
      <c r="F10" s="208">
        <v>1.331018814970691</v>
      </c>
      <c r="G10" s="208">
        <v>0.34100109393883982</v>
      </c>
      <c r="I10" s="87">
        <v>4</v>
      </c>
      <c r="J10" s="209">
        <v>564</v>
      </c>
      <c r="K10" s="209">
        <v>529.96143272517145</v>
      </c>
      <c r="L10" s="209">
        <v>598.03856727482855</v>
      </c>
      <c r="M10" s="209">
        <v>41.32795663954365</v>
      </c>
    </row>
    <row r="11" spans="1:13" x14ac:dyDescent="0.25">
      <c r="A11" s="5">
        <v>0.6</v>
      </c>
      <c r="C11" s="2">
        <v>1</v>
      </c>
      <c r="D11" s="208">
        <v>0.17094017094017094</v>
      </c>
      <c r="E11" s="210">
        <v>0</v>
      </c>
      <c r="F11" s="208">
        <v>0.53802854525994148</v>
      </c>
      <c r="G11" s="208">
        <v>0.17094017094017094</v>
      </c>
      <c r="I11" s="87">
        <v>1</v>
      </c>
      <c r="J11" s="209">
        <v>593</v>
      </c>
      <c r="K11" s="209">
        <v>593</v>
      </c>
      <c r="L11" s="209">
        <v>593</v>
      </c>
      <c r="M11" s="209">
        <v>0</v>
      </c>
    </row>
    <row r="12" spans="1:13" x14ac:dyDescent="0.25">
      <c r="A12" s="2" t="s">
        <v>120</v>
      </c>
      <c r="I12" s="87">
        <v>55</v>
      </c>
      <c r="J12" s="209">
        <v>519.41818181818178</v>
      </c>
      <c r="K12" s="209">
        <v>500.4815856559685</v>
      </c>
      <c r="L12" s="209">
        <v>538.35477798039506</v>
      </c>
      <c r="M12" s="209">
        <v>85.25619145738429</v>
      </c>
    </row>
    <row r="13" spans="1:13" x14ac:dyDescent="0.25">
      <c r="A13" s="88" t="s">
        <v>29</v>
      </c>
      <c r="B13" s="89"/>
      <c r="C13" s="89">
        <v>585</v>
      </c>
      <c r="D13" s="91"/>
      <c r="E13" s="92"/>
      <c r="F13" s="93"/>
      <c r="G13" s="93"/>
      <c r="H13" s="89"/>
      <c r="I13" s="90">
        <v>640</v>
      </c>
      <c r="J13" s="212">
        <v>531.45000000000005</v>
      </c>
      <c r="K13" s="212">
        <v>526.94679900428207</v>
      </c>
      <c r="L13" s="212">
        <v>535.95320099571802</v>
      </c>
      <c r="M13" s="212">
        <v>69.159840717537278</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E67DF-E7F4-4270-9D8A-4A81962BD403}">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1494</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14</v>
      </c>
      <c r="D7" s="208">
        <v>18.918918918918919</v>
      </c>
      <c r="E7" s="213">
        <v>10.606283418947356</v>
      </c>
      <c r="F7" s="208">
        <v>27.231554418890486</v>
      </c>
      <c r="G7" s="208">
        <v>4.5840198887171395</v>
      </c>
      <c r="I7" s="87">
        <v>14</v>
      </c>
      <c r="J7" s="209">
        <v>510.85714285714283</v>
      </c>
      <c r="K7" s="209">
        <v>482.58981537763674</v>
      </c>
      <c r="L7" s="209">
        <v>539.12447033664887</v>
      </c>
      <c r="M7" s="209">
        <v>63.547507537949109</v>
      </c>
    </row>
    <row r="8" spans="1:13" x14ac:dyDescent="0.25">
      <c r="A8" s="5">
        <v>0.3</v>
      </c>
      <c r="C8" s="2">
        <v>34</v>
      </c>
      <c r="D8" s="208">
        <v>45.945945945945951</v>
      </c>
      <c r="E8" s="208">
        <v>35.552864967538078</v>
      </c>
      <c r="F8" s="208">
        <v>56.339026924353817</v>
      </c>
      <c r="G8" s="208">
        <v>5.8327895130123597</v>
      </c>
      <c r="I8" s="87">
        <v>34</v>
      </c>
      <c r="J8" s="209">
        <v>575.94117647058829</v>
      </c>
      <c r="K8" s="209">
        <v>568.51749676883173</v>
      </c>
      <c r="L8" s="209">
        <v>583.36485617234484</v>
      </c>
      <c r="M8" s="209">
        <v>26.008088691056361</v>
      </c>
    </row>
    <row r="9" spans="1:13" x14ac:dyDescent="0.25">
      <c r="A9" s="5">
        <v>0.4</v>
      </c>
      <c r="C9" s="2">
        <v>26</v>
      </c>
      <c r="D9" s="208">
        <v>35.135135135135137</v>
      </c>
      <c r="E9" s="208">
        <v>25.15077829061606</v>
      </c>
      <c r="F9" s="208">
        <v>45.119491979654214</v>
      </c>
      <c r="G9" s="208">
        <v>5.5874563435508273</v>
      </c>
      <c r="I9" s="87">
        <v>26</v>
      </c>
      <c r="J9" s="209">
        <v>600.57692307692309</v>
      </c>
      <c r="K9" s="209">
        <v>588.55114150665474</v>
      </c>
      <c r="L9" s="209">
        <v>612.60270464719144</v>
      </c>
      <c r="M9" s="209">
        <v>36.842554826638256</v>
      </c>
    </row>
    <row r="10" spans="1:13" x14ac:dyDescent="0.25">
      <c r="A10" s="5">
        <v>0.5</v>
      </c>
      <c r="C10" s="2">
        <v>0</v>
      </c>
      <c r="D10" s="208">
        <v>0</v>
      </c>
      <c r="E10" s="208">
        <v>0</v>
      </c>
      <c r="F10" s="208">
        <v>0</v>
      </c>
      <c r="G10" s="208">
        <v>0</v>
      </c>
      <c r="I10" s="87">
        <v>0</v>
      </c>
      <c r="J10" s="209">
        <v>0</v>
      </c>
      <c r="K10" s="209">
        <v>0</v>
      </c>
      <c r="L10" s="209">
        <v>0</v>
      </c>
      <c r="M10" s="209">
        <v>0</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6</v>
      </c>
      <c r="J12" s="209">
        <v>553.16666666666663</v>
      </c>
      <c r="K12" s="209">
        <v>527.47052325662639</v>
      </c>
      <c r="L12" s="209">
        <v>578.86281007670686</v>
      </c>
      <c r="M12" s="209">
        <v>37.817544429360652</v>
      </c>
    </row>
    <row r="13" spans="1:13" x14ac:dyDescent="0.25">
      <c r="A13" s="88" t="s">
        <v>29</v>
      </c>
      <c r="B13" s="89"/>
      <c r="C13" s="89">
        <v>74</v>
      </c>
      <c r="D13" s="91"/>
      <c r="E13" s="92"/>
      <c r="F13" s="93"/>
      <c r="G13" s="93"/>
      <c r="H13" s="89"/>
      <c r="I13" s="90">
        <v>80</v>
      </c>
      <c r="J13" s="212">
        <v>570.85</v>
      </c>
      <c r="K13" s="212">
        <v>561.67572082753327</v>
      </c>
      <c r="L13" s="212">
        <v>580.02427917246678</v>
      </c>
      <c r="M13" s="212">
        <v>49.302245307947814</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28AFB-B11D-4BCD-985E-F0D8E901890F}">
  <dimension ref="A1:G28"/>
  <sheetViews>
    <sheetView zoomScale="140" zoomScaleNormal="140" workbookViewId="0">
      <selection activeCell="H1" sqref="H1:M1048576"/>
    </sheetView>
  </sheetViews>
  <sheetFormatPr defaultColWidth="9.33203125" defaultRowHeight="13.8" x14ac:dyDescent="0.25"/>
  <cols>
    <col min="1" max="1" width="33.33203125" style="2" bestFit="1" customWidth="1"/>
    <col min="2" max="2" width="6.6640625" style="2" bestFit="1" customWidth="1"/>
    <col min="3" max="3" width="16" style="2" bestFit="1" customWidth="1"/>
    <col min="4" max="4" width="8.33203125" style="2" bestFit="1" customWidth="1"/>
    <col min="5" max="5" width="9.33203125" style="2" bestFit="1" customWidth="1"/>
    <col min="6" max="6" width="9.6640625" style="2" bestFit="1" customWidth="1"/>
    <col min="7" max="7" width="7.33203125" style="2" bestFit="1" customWidth="1"/>
    <col min="8" max="16384" width="9.33203125" style="2"/>
  </cols>
  <sheetData>
    <row r="1" spans="1:7" ht="45" customHeight="1" x14ac:dyDescent="0.25">
      <c r="A1" s="311" t="s">
        <v>1359</v>
      </c>
      <c r="B1" s="312"/>
      <c r="C1" s="312"/>
      <c r="D1" s="312"/>
      <c r="E1" s="312"/>
      <c r="F1" s="312"/>
      <c r="G1" s="312"/>
    </row>
    <row r="2" spans="1:7" x14ac:dyDescent="0.25">
      <c r="A2" s="3" t="s">
        <v>17</v>
      </c>
      <c r="B2" s="3" t="s">
        <v>18</v>
      </c>
      <c r="C2" s="43" t="s">
        <v>3</v>
      </c>
      <c r="D2" s="43" t="s">
        <v>19</v>
      </c>
      <c r="E2" s="4" t="s">
        <v>4</v>
      </c>
      <c r="F2" s="4" t="s">
        <v>20</v>
      </c>
      <c r="G2" s="4" t="s">
        <v>21</v>
      </c>
    </row>
    <row r="3" spans="1:7" x14ac:dyDescent="0.25">
      <c r="A3" s="9" t="s">
        <v>139</v>
      </c>
      <c r="B3" s="9" t="s">
        <v>0</v>
      </c>
      <c r="C3" s="101" t="s">
        <v>7</v>
      </c>
      <c r="D3" s="102" t="s">
        <v>156</v>
      </c>
      <c r="E3" s="103">
        <v>9855</v>
      </c>
      <c r="F3" s="103">
        <v>380</v>
      </c>
      <c r="G3" s="103">
        <v>378</v>
      </c>
    </row>
    <row r="4" spans="1:7" x14ac:dyDescent="0.25">
      <c r="A4" s="9" t="s">
        <v>139</v>
      </c>
      <c r="B4" s="9" t="s">
        <v>0</v>
      </c>
      <c r="C4" s="104" t="s">
        <v>8</v>
      </c>
      <c r="D4" s="102" t="s">
        <v>24</v>
      </c>
      <c r="E4" s="103">
        <v>28278</v>
      </c>
      <c r="F4" s="103">
        <v>380</v>
      </c>
      <c r="G4" s="103">
        <v>377</v>
      </c>
    </row>
    <row r="5" spans="1:7" x14ac:dyDescent="0.25">
      <c r="A5" s="9" t="s">
        <v>139</v>
      </c>
      <c r="B5" s="9" t="s">
        <v>0</v>
      </c>
      <c r="C5" s="104" t="s">
        <v>9</v>
      </c>
      <c r="D5" s="102" t="s">
        <v>25</v>
      </c>
      <c r="E5" s="103">
        <v>37652</v>
      </c>
      <c r="F5" s="103">
        <v>380</v>
      </c>
      <c r="G5" s="103">
        <v>375</v>
      </c>
    </row>
    <row r="6" spans="1:7" x14ac:dyDescent="0.25">
      <c r="A6" s="9" t="s">
        <v>139</v>
      </c>
      <c r="B6" s="9" t="s">
        <v>0</v>
      </c>
      <c r="C6" s="104" t="s">
        <v>10</v>
      </c>
      <c r="D6" s="102" t="s">
        <v>26</v>
      </c>
      <c r="E6" s="103">
        <v>59016</v>
      </c>
      <c r="F6" s="103">
        <v>380</v>
      </c>
      <c r="G6" s="103">
        <v>378</v>
      </c>
    </row>
    <row r="7" spans="1:7" x14ac:dyDescent="0.25">
      <c r="A7" s="9" t="s">
        <v>139</v>
      </c>
      <c r="B7" s="9" t="s">
        <v>1</v>
      </c>
      <c r="C7" s="12" t="s">
        <v>22</v>
      </c>
      <c r="D7" s="121" t="s">
        <v>23</v>
      </c>
      <c r="E7" s="100">
        <v>7712</v>
      </c>
      <c r="F7" s="100">
        <v>380</v>
      </c>
      <c r="G7" s="100">
        <v>377</v>
      </c>
    </row>
    <row r="8" spans="1:7" x14ac:dyDescent="0.25">
      <c r="A8" s="9" t="s">
        <v>155</v>
      </c>
      <c r="B8" s="9" t="s">
        <v>0</v>
      </c>
      <c r="C8" s="101" t="s">
        <v>7</v>
      </c>
      <c r="D8" s="102" t="s">
        <v>156</v>
      </c>
      <c r="E8" s="103">
        <v>13220</v>
      </c>
      <c r="F8" s="103">
        <v>380</v>
      </c>
      <c r="G8" s="103">
        <v>373</v>
      </c>
    </row>
    <row r="9" spans="1:7" x14ac:dyDescent="0.25">
      <c r="A9" s="9" t="s">
        <v>155</v>
      </c>
      <c r="B9" s="9" t="s">
        <v>0</v>
      </c>
      <c r="C9" s="104" t="s">
        <v>8</v>
      </c>
      <c r="D9" s="102" t="s">
        <v>24</v>
      </c>
      <c r="E9" s="103">
        <v>20676</v>
      </c>
      <c r="F9" s="103">
        <v>380</v>
      </c>
      <c r="G9" s="103">
        <v>377</v>
      </c>
    </row>
    <row r="10" spans="1:7" x14ac:dyDescent="0.25">
      <c r="A10" s="9" t="s">
        <v>155</v>
      </c>
      <c r="B10" s="9" t="s">
        <v>0</v>
      </c>
      <c r="C10" s="104" t="s">
        <v>9</v>
      </c>
      <c r="D10" s="102" t="s">
        <v>25</v>
      </c>
      <c r="E10" s="103">
        <v>95187</v>
      </c>
      <c r="F10" s="103">
        <v>380</v>
      </c>
      <c r="G10" s="103">
        <v>378</v>
      </c>
    </row>
    <row r="11" spans="1:7" x14ac:dyDescent="0.25">
      <c r="A11" s="9" t="s">
        <v>155</v>
      </c>
      <c r="B11" s="9" t="s">
        <v>0</v>
      </c>
      <c r="C11" s="104" t="s">
        <v>10</v>
      </c>
      <c r="D11" s="102" t="s">
        <v>26</v>
      </c>
      <c r="E11" s="103">
        <v>71875</v>
      </c>
      <c r="F11" s="103">
        <v>380</v>
      </c>
      <c r="G11" s="103">
        <v>378</v>
      </c>
    </row>
    <row r="12" spans="1:7" x14ac:dyDescent="0.25">
      <c r="A12" s="9" t="s">
        <v>155</v>
      </c>
      <c r="B12" s="9" t="s">
        <v>1</v>
      </c>
      <c r="C12" s="101" t="s">
        <v>7</v>
      </c>
      <c r="D12" s="102" t="s">
        <v>156</v>
      </c>
      <c r="E12" s="103">
        <v>42095</v>
      </c>
      <c r="F12" s="103">
        <v>380</v>
      </c>
      <c r="G12" s="103">
        <v>378</v>
      </c>
    </row>
    <row r="13" spans="1:7" x14ac:dyDescent="0.25">
      <c r="A13" s="9" t="s">
        <v>155</v>
      </c>
      <c r="B13" s="9" t="s">
        <v>1</v>
      </c>
      <c r="C13" s="104" t="s">
        <v>8</v>
      </c>
      <c r="D13" s="102" t="s">
        <v>24</v>
      </c>
      <c r="E13" s="103">
        <v>35895</v>
      </c>
      <c r="F13" s="103">
        <v>380</v>
      </c>
      <c r="G13" s="103">
        <v>365</v>
      </c>
    </row>
    <row r="14" spans="1:7" x14ac:dyDescent="0.25">
      <c r="A14" s="9" t="s">
        <v>155</v>
      </c>
      <c r="B14" s="9" t="s">
        <v>1</v>
      </c>
      <c r="C14" s="104" t="s">
        <v>9</v>
      </c>
      <c r="D14" s="102" t="s">
        <v>25</v>
      </c>
      <c r="E14" s="103">
        <v>25685</v>
      </c>
      <c r="F14" s="103">
        <v>380</v>
      </c>
      <c r="G14" s="103">
        <v>374</v>
      </c>
    </row>
    <row r="15" spans="1:7" x14ac:dyDescent="0.25">
      <c r="A15" s="9" t="s">
        <v>155</v>
      </c>
      <c r="B15" s="9" t="s">
        <v>1</v>
      </c>
      <c r="C15" s="104" t="s">
        <v>10</v>
      </c>
      <c r="D15" s="102" t="s">
        <v>26</v>
      </c>
      <c r="E15" s="103">
        <v>3693</v>
      </c>
      <c r="F15" s="103">
        <v>380</v>
      </c>
      <c r="G15" s="103">
        <v>366</v>
      </c>
    </row>
    <row r="16" spans="1:7" x14ac:dyDescent="0.25">
      <c r="A16" s="9" t="s">
        <v>139</v>
      </c>
      <c r="B16" s="9" t="s">
        <v>0</v>
      </c>
      <c r="C16" s="104" t="s">
        <v>11</v>
      </c>
      <c r="D16" s="102" t="s">
        <v>142</v>
      </c>
      <c r="E16" s="103">
        <v>31038</v>
      </c>
      <c r="F16" s="103">
        <v>380</v>
      </c>
      <c r="G16" s="103">
        <v>372</v>
      </c>
    </row>
    <row r="17" spans="1:7" x14ac:dyDescent="0.25">
      <c r="A17" s="9" t="s">
        <v>139</v>
      </c>
      <c r="B17" s="9" t="s">
        <v>0</v>
      </c>
      <c r="C17" s="104" t="s">
        <v>12</v>
      </c>
      <c r="D17" s="102" t="s">
        <v>157</v>
      </c>
      <c r="E17" s="103">
        <v>13614</v>
      </c>
      <c r="F17" s="103">
        <v>380</v>
      </c>
      <c r="G17" s="103">
        <v>374</v>
      </c>
    </row>
    <row r="18" spans="1:7" x14ac:dyDescent="0.25">
      <c r="A18" s="9" t="s">
        <v>139</v>
      </c>
      <c r="B18" s="9" t="s">
        <v>0</v>
      </c>
      <c r="C18" s="104" t="s">
        <v>15</v>
      </c>
      <c r="D18" s="102" t="s">
        <v>158</v>
      </c>
      <c r="E18" s="103">
        <v>49447</v>
      </c>
      <c r="F18" s="103">
        <v>380</v>
      </c>
      <c r="G18" s="103">
        <v>374</v>
      </c>
    </row>
    <row r="19" spans="1:7" x14ac:dyDescent="0.25">
      <c r="A19" s="9" t="s">
        <v>139</v>
      </c>
      <c r="B19" s="9" t="s">
        <v>1</v>
      </c>
      <c r="C19" s="104" t="s">
        <v>11</v>
      </c>
      <c r="D19" s="102" t="s">
        <v>142</v>
      </c>
      <c r="E19" s="103">
        <v>1699</v>
      </c>
      <c r="F19" s="103">
        <v>380</v>
      </c>
      <c r="G19" s="103">
        <v>376</v>
      </c>
    </row>
    <row r="20" spans="1:7" x14ac:dyDescent="0.25">
      <c r="A20" s="9" t="s">
        <v>139</v>
      </c>
      <c r="B20" s="9" t="s">
        <v>1</v>
      </c>
      <c r="C20" s="104" t="s">
        <v>12</v>
      </c>
      <c r="D20" s="102" t="s">
        <v>157</v>
      </c>
      <c r="E20" s="103">
        <v>1295</v>
      </c>
      <c r="F20" s="103">
        <v>380</v>
      </c>
      <c r="G20" s="103">
        <v>370</v>
      </c>
    </row>
    <row r="21" spans="1:7" x14ac:dyDescent="0.25">
      <c r="A21" s="9" t="s">
        <v>139</v>
      </c>
      <c r="B21" s="9" t="s">
        <v>1</v>
      </c>
      <c r="C21" s="104" t="s">
        <v>15</v>
      </c>
      <c r="D21" s="102" t="s">
        <v>158</v>
      </c>
      <c r="E21" s="103">
        <v>2704</v>
      </c>
      <c r="F21" s="103">
        <v>380</v>
      </c>
      <c r="G21" s="103">
        <v>371</v>
      </c>
    </row>
    <row r="22" spans="1:7" x14ac:dyDescent="0.25">
      <c r="A22" s="9" t="s">
        <v>155</v>
      </c>
      <c r="B22" s="9" t="s">
        <v>0</v>
      </c>
      <c r="C22" s="104" t="s">
        <v>11</v>
      </c>
      <c r="D22" s="102" t="s">
        <v>142</v>
      </c>
      <c r="E22" s="120">
        <v>4411</v>
      </c>
      <c r="F22" s="120">
        <v>380</v>
      </c>
      <c r="G22" s="120">
        <v>373</v>
      </c>
    </row>
    <row r="23" spans="1:7" x14ac:dyDescent="0.25">
      <c r="A23" s="9" t="s">
        <v>155</v>
      </c>
      <c r="B23" s="9" t="s">
        <v>0</v>
      </c>
      <c r="C23" s="104" t="s">
        <v>12</v>
      </c>
      <c r="D23" s="102" t="s">
        <v>157</v>
      </c>
      <c r="E23" s="120">
        <v>7799</v>
      </c>
      <c r="F23" s="120">
        <v>380</v>
      </c>
      <c r="G23" s="120">
        <v>354</v>
      </c>
    </row>
    <row r="24" spans="1:7" x14ac:dyDescent="0.25">
      <c r="A24" s="9" t="s">
        <v>155</v>
      </c>
      <c r="B24" s="9" t="s">
        <v>0</v>
      </c>
      <c r="C24" s="104" t="s">
        <v>15</v>
      </c>
      <c r="D24" s="102" t="s">
        <v>158</v>
      </c>
      <c r="E24" s="120">
        <v>3350</v>
      </c>
      <c r="F24" s="120">
        <v>80</v>
      </c>
      <c r="G24" s="120">
        <v>79</v>
      </c>
    </row>
    <row r="25" spans="1:7" x14ac:dyDescent="0.25">
      <c r="A25" s="9" t="s">
        <v>155</v>
      </c>
      <c r="B25" s="9" t="s">
        <v>1</v>
      </c>
      <c r="C25" s="104" t="s">
        <v>11</v>
      </c>
      <c r="D25" s="102" t="s">
        <v>142</v>
      </c>
      <c r="E25" s="103">
        <v>278</v>
      </c>
      <c r="F25" s="103">
        <v>146</v>
      </c>
      <c r="G25" s="103">
        <v>135</v>
      </c>
    </row>
    <row r="26" spans="1:7" x14ac:dyDescent="0.25">
      <c r="A26" s="9" t="s">
        <v>155</v>
      </c>
      <c r="B26" s="9" t="s">
        <v>1</v>
      </c>
      <c r="C26" s="104" t="s">
        <v>12</v>
      </c>
      <c r="D26" s="102" t="s">
        <v>157</v>
      </c>
      <c r="E26" s="103">
        <v>1043</v>
      </c>
      <c r="F26" s="103">
        <v>320</v>
      </c>
      <c r="G26" s="103">
        <v>305</v>
      </c>
    </row>
    <row r="27" spans="1:7" x14ac:dyDescent="0.25">
      <c r="A27" s="10" t="s">
        <v>155</v>
      </c>
      <c r="B27" s="10" t="s">
        <v>1</v>
      </c>
      <c r="C27" s="105" t="s">
        <v>15</v>
      </c>
      <c r="D27" s="106" t="s">
        <v>158</v>
      </c>
      <c r="E27" s="107">
        <v>7996</v>
      </c>
      <c r="F27" s="107">
        <v>380</v>
      </c>
      <c r="G27" s="107">
        <v>351</v>
      </c>
    </row>
    <row r="28" spans="1:7" x14ac:dyDescent="0.25">
      <c r="A28" s="9" t="s">
        <v>29</v>
      </c>
      <c r="B28" s="9"/>
      <c r="C28" s="12"/>
      <c r="D28" s="12"/>
      <c r="E28" s="6">
        <f>SUM(E3:E27)</f>
        <v>575513</v>
      </c>
      <c r="F28" s="6">
        <f>SUM(F3:F27)</f>
        <v>8906</v>
      </c>
      <c r="G28" s="6">
        <f>SUM(G3:G27)</f>
        <v>8708</v>
      </c>
    </row>
  </sheetData>
  <mergeCells count="1">
    <mergeCell ref="A1:G1"/>
  </mergeCells>
  <pageMargins left="0.7" right="0.7" top="0.75" bottom="0.75" header="0.3" footer="0.3"/>
  <pageSetup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EC769-0DC1-496E-A15A-E058AB208EBC}">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1495</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12</v>
      </c>
      <c r="D7" s="208">
        <v>8.8235294117647065</v>
      </c>
      <c r="E7" s="213">
        <v>5.5662988808390743</v>
      </c>
      <c r="F7" s="208">
        <v>12.080759942690339</v>
      </c>
      <c r="G7" s="208">
        <v>1.7446866872586502</v>
      </c>
      <c r="I7" s="87">
        <v>12</v>
      </c>
      <c r="J7" s="209">
        <v>521.25</v>
      </c>
      <c r="K7" s="209">
        <v>509.53702668201748</v>
      </c>
      <c r="L7" s="209">
        <v>532.96297331798257</v>
      </c>
      <c r="M7" s="209">
        <v>24.510201957552287</v>
      </c>
    </row>
    <row r="8" spans="1:13" x14ac:dyDescent="0.25">
      <c r="A8" s="5">
        <v>0.3</v>
      </c>
      <c r="C8" s="2">
        <v>73</v>
      </c>
      <c r="D8" s="208">
        <v>53.67647058823529</v>
      </c>
      <c r="E8" s="208">
        <v>48.228802808457196</v>
      </c>
      <c r="F8" s="208">
        <v>59.124138368013391</v>
      </c>
      <c r="G8" s="208">
        <v>3.0672394856964873</v>
      </c>
      <c r="I8" s="87">
        <v>73</v>
      </c>
      <c r="J8" s="209">
        <v>557.06849315068496</v>
      </c>
      <c r="K8" s="209">
        <v>551.14400367493261</v>
      </c>
      <c r="L8" s="209">
        <v>562.99298262643731</v>
      </c>
      <c r="M8" s="209">
        <v>30.577464817121662</v>
      </c>
    </row>
    <row r="9" spans="1:13" x14ac:dyDescent="0.25">
      <c r="A9" s="5">
        <v>0.4</v>
      </c>
      <c r="C9" s="2">
        <v>48</v>
      </c>
      <c r="D9" s="208">
        <v>35.294117647058826</v>
      </c>
      <c r="E9" s="208">
        <v>30.057964317620055</v>
      </c>
      <c r="F9" s="208">
        <v>40.530270976497597</v>
      </c>
      <c r="G9" s="208">
        <v>2.9395302676611967</v>
      </c>
      <c r="I9" s="87">
        <v>48</v>
      </c>
      <c r="J9" s="209">
        <v>570.33333333333337</v>
      </c>
      <c r="K9" s="209">
        <v>563.33309421550609</v>
      </c>
      <c r="L9" s="209">
        <v>577.33357245116065</v>
      </c>
      <c r="M9" s="209">
        <v>29.296963268188541</v>
      </c>
    </row>
    <row r="10" spans="1:13" x14ac:dyDescent="0.25">
      <c r="A10" s="5">
        <v>0.5</v>
      </c>
      <c r="C10" s="2">
        <v>3</v>
      </c>
      <c r="D10" s="208">
        <v>2.2058823529411766</v>
      </c>
      <c r="E10" s="208">
        <v>0.34192995085392114</v>
      </c>
      <c r="F10" s="208">
        <v>4.0698347550284319</v>
      </c>
      <c r="G10" s="208">
        <v>0.90344647859127958</v>
      </c>
      <c r="I10" s="87">
        <v>3</v>
      </c>
      <c r="J10" s="209">
        <v>583.66666666666663</v>
      </c>
      <c r="K10" s="209">
        <v>565.47366310328596</v>
      </c>
      <c r="L10" s="209">
        <v>601.8596702300473</v>
      </c>
      <c r="M10" s="209">
        <v>19.03505538035898</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10</v>
      </c>
      <c r="J12" s="209">
        <v>550.29999999999995</v>
      </c>
      <c r="K12" s="209">
        <v>517.95992730100693</v>
      </c>
      <c r="L12" s="209">
        <v>582.64007269899298</v>
      </c>
      <c r="M12" s="209">
        <v>61.777468024803071</v>
      </c>
    </row>
    <row r="13" spans="1:13" x14ac:dyDescent="0.25">
      <c r="A13" s="88" t="s">
        <v>29</v>
      </c>
      <c r="B13" s="89"/>
      <c r="C13" s="89">
        <v>136</v>
      </c>
      <c r="D13" s="91"/>
      <c r="E13" s="92"/>
      <c r="F13" s="93"/>
      <c r="G13" s="93"/>
      <c r="H13" s="89"/>
      <c r="I13" s="90">
        <v>146</v>
      </c>
      <c r="J13" s="212">
        <v>558.56849315068496</v>
      </c>
      <c r="K13" s="212">
        <v>553.80300809265316</v>
      </c>
      <c r="L13" s="212">
        <v>563.33397820871676</v>
      </c>
      <c r="M13" s="212">
        <v>34.783449797032951</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29912-7CAA-4EB5-8523-360B75B20DA4}">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1496</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42</v>
      </c>
      <c r="D7" s="208">
        <v>14.334470989761092</v>
      </c>
      <c r="E7" s="213">
        <v>11.294375375092832</v>
      </c>
      <c r="F7" s="208">
        <v>17.374566604429354</v>
      </c>
      <c r="G7" s="208">
        <v>1.7389653854401295</v>
      </c>
      <c r="I7" s="87">
        <v>42</v>
      </c>
      <c r="J7" s="209">
        <v>516.21428571428567</v>
      </c>
      <c r="K7" s="209">
        <v>508.14297779845373</v>
      </c>
      <c r="L7" s="209">
        <v>524.28559363011755</v>
      </c>
      <c r="M7" s="209">
        <v>31.708685979562802</v>
      </c>
    </row>
    <row r="8" spans="1:13" x14ac:dyDescent="0.25">
      <c r="A8" s="5">
        <v>0.3</v>
      </c>
      <c r="C8" s="2">
        <v>170</v>
      </c>
      <c r="D8" s="208">
        <v>58.020477815699657</v>
      </c>
      <c r="E8" s="208">
        <v>53.808597746553133</v>
      </c>
      <c r="F8" s="208">
        <v>62.232357884846181</v>
      </c>
      <c r="G8" s="208">
        <v>2.4490996024708624</v>
      </c>
      <c r="I8" s="87">
        <v>170</v>
      </c>
      <c r="J8" s="209">
        <v>560.92352941176466</v>
      </c>
      <c r="K8" s="209">
        <v>556.43179210192204</v>
      </c>
      <c r="L8" s="209">
        <v>565.41526672160728</v>
      </c>
      <c r="M8" s="209">
        <v>35.501646422555496</v>
      </c>
    </row>
    <row r="9" spans="1:13" x14ac:dyDescent="0.25">
      <c r="A9" s="5">
        <v>0.4</v>
      </c>
      <c r="C9" s="2">
        <v>81</v>
      </c>
      <c r="D9" s="208">
        <v>27.645051194539249</v>
      </c>
      <c r="E9" s="208">
        <v>23.812159673751147</v>
      </c>
      <c r="F9" s="208">
        <v>31.477942715327352</v>
      </c>
      <c r="G9" s="208">
        <v>2.219421921542803</v>
      </c>
      <c r="I9" s="87">
        <v>81</v>
      </c>
      <c r="J9" s="209">
        <v>587.24691358024688</v>
      </c>
      <c r="K9" s="209">
        <v>581.33938135759729</v>
      </c>
      <c r="L9" s="209">
        <v>593.15444580289648</v>
      </c>
      <c r="M9" s="209">
        <v>32.229850629578443</v>
      </c>
    </row>
    <row r="10" spans="1:13" x14ac:dyDescent="0.25">
      <c r="A10" s="5">
        <v>0.5</v>
      </c>
      <c r="C10" s="2">
        <v>0</v>
      </c>
      <c r="D10" s="208">
        <v>0</v>
      </c>
      <c r="E10" s="208">
        <v>0</v>
      </c>
      <c r="F10" s="208">
        <v>0</v>
      </c>
      <c r="G10" s="208">
        <v>0</v>
      </c>
      <c r="I10" s="87">
        <v>0</v>
      </c>
      <c r="J10" s="209">
        <v>0</v>
      </c>
      <c r="K10" s="209">
        <v>0</v>
      </c>
      <c r="L10" s="209">
        <v>0</v>
      </c>
      <c r="M10" s="209">
        <v>0</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27</v>
      </c>
      <c r="J12" s="209">
        <v>548.92592592592598</v>
      </c>
      <c r="K12" s="209">
        <v>537.98911938262074</v>
      </c>
      <c r="L12" s="209">
        <v>559.86273246923122</v>
      </c>
      <c r="M12" s="209">
        <v>34.44943443314466</v>
      </c>
    </row>
    <row r="13" spans="1:13" x14ac:dyDescent="0.25">
      <c r="A13" s="88" t="s">
        <v>29</v>
      </c>
      <c r="B13" s="89"/>
      <c r="C13" s="89">
        <v>293</v>
      </c>
      <c r="D13" s="91"/>
      <c r="E13" s="92"/>
      <c r="F13" s="93"/>
      <c r="G13" s="93"/>
      <c r="H13" s="89"/>
      <c r="I13" s="90">
        <v>320</v>
      </c>
      <c r="J13" s="212">
        <v>560.70624999999995</v>
      </c>
      <c r="K13" s="212">
        <v>557.01127117404428</v>
      </c>
      <c r="L13" s="212">
        <v>564.40122882595563</v>
      </c>
      <c r="M13" s="212">
        <v>40.067904255284645</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A1E72-626D-4A03-8AFB-8015C2C013E6}">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1497</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93</v>
      </c>
      <c r="D7" s="208">
        <v>20.620842572062084</v>
      </c>
      <c r="E7" s="213">
        <v>17.456353121294342</v>
      </c>
      <c r="F7" s="208">
        <v>23.785332022829824</v>
      </c>
      <c r="G7" s="208">
        <v>1.8526501595151019</v>
      </c>
      <c r="I7" s="87">
        <v>93</v>
      </c>
      <c r="J7" s="209">
        <v>523.66666666666663</v>
      </c>
      <c r="K7" s="209">
        <v>519.16230886969629</v>
      </c>
      <c r="L7" s="209">
        <v>528.17102446363697</v>
      </c>
      <c r="M7" s="209">
        <v>26.357629591470467</v>
      </c>
    </row>
    <row r="8" spans="1:13" x14ac:dyDescent="0.25">
      <c r="A8" s="5">
        <v>0.3</v>
      </c>
      <c r="C8" s="2">
        <v>218</v>
      </c>
      <c r="D8" s="208">
        <v>48.337028824833709</v>
      </c>
      <c r="E8" s="208">
        <v>44.454448980505262</v>
      </c>
      <c r="F8" s="208">
        <v>52.219608669162156</v>
      </c>
      <c r="G8" s="208">
        <v>2.2883193757316529</v>
      </c>
      <c r="I8" s="87">
        <v>218</v>
      </c>
      <c r="J8" s="209">
        <v>562.97706422018348</v>
      </c>
      <c r="K8" s="209">
        <v>559.86325195926418</v>
      </c>
      <c r="L8" s="209">
        <v>566.09087648110278</v>
      </c>
      <c r="M8" s="209">
        <v>27.896689373067613</v>
      </c>
    </row>
    <row r="9" spans="1:13" x14ac:dyDescent="0.25">
      <c r="A9" s="5">
        <v>0.4</v>
      </c>
      <c r="C9" s="2">
        <v>135</v>
      </c>
      <c r="D9" s="208">
        <v>29.933481152993345</v>
      </c>
      <c r="E9" s="208">
        <v>26.366064377079102</v>
      </c>
      <c r="F9" s="208">
        <v>33.500897928907591</v>
      </c>
      <c r="G9" s="208">
        <v>2.0971082855573751</v>
      </c>
      <c r="I9" s="87">
        <v>135</v>
      </c>
      <c r="J9" s="209">
        <v>582.67407407407404</v>
      </c>
      <c r="K9" s="209">
        <v>578.98662779354845</v>
      </c>
      <c r="L9" s="209">
        <v>586.36152035459963</v>
      </c>
      <c r="M9" s="209">
        <v>25.997080671246685</v>
      </c>
    </row>
    <row r="10" spans="1:13" x14ac:dyDescent="0.25">
      <c r="A10" s="5">
        <v>0.5</v>
      </c>
      <c r="C10" s="2">
        <v>5</v>
      </c>
      <c r="D10" s="208">
        <v>1.1086474501108647</v>
      </c>
      <c r="E10" s="208">
        <v>0.20749521992604864</v>
      </c>
      <c r="F10" s="208">
        <v>2.0097996802956812</v>
      </c>
      <c r="G10" s="208">
        <v>0.47947157118219119</v>
      </c>
      <c r="I10" s="87">
        <v>5</v>
      </c>
      <c r="J10" s="209">
        <v>584.79999999999995</v>
      </c>
      <c r="K10" s="209">
        <v>563.65363699034845</v>
      </c>
      <c r="L10" s="209">
        <v>605.94636300965146</v>
      </c>
      <c r="M10" s="209">
        <v>28.691462144686874</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29</v>
      </c>
      <c r="J12" s="209">
        <v>552.9655172413793</v>
      </c>
      <c r="K12" s="209">
        <v>543.88986585466807</v>
      </c>
      <c r="L12" s="209">
        <v>562.04116862809053</v>
      </c>
      <c r="M12" s="209">
        <v>29.655742347599261</v>
      </c>
    </row>
    <row r="13" spans="1:13" x14ac:dyDescent="0.25">
      <c r="A13" s="88" t="s">
        <v>29</v>
      </c>
      <c r="B13" s="89"/>
      <c r="C13" s="89">
        <v>451</v>
      </c>
      <c r="D13" s="91"/>
      <c r="E13" s="92"/>
      <c r="F13" s="93"/>
      <c r="G13" s="93"/>
      <c r="H13" s="89"/>
      <c r="I13" s="90">
        <v>480</v>
      </c>
      <c r="J13" s="212">
        <v>560.52291666666667</v>
      </c>
      <c r="K13" s="212">
        <v>557.97453009173091</v>
      </c>
      <c r="L13" s="212">
        <v>563.07130324160244</v>
      </c>
      <c r="M13" s="212">
        <v>33.878012401141753</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1E90F-0352-4C6A-89FC-F6A0799716D7}">
  <sheetPr>
    <tabColor theme="9"/>
  </sheetPr>
  <dimension ref="A1:M22"/>
  <sheetViews>
    <sheetView zoomScale="140" zoomScaleNormal="140" workbookViewId="0">
      <selection activeCell="B5" sqref="B5"/>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7.33203125" style="7" bestFit="1" customWidth="1"/>
    <col min="11" max="11" width="8.33203125" style="7" bestFit="1" customWidth="1"/>
    <col min="12" max="12" width="5.5546875" style="7" bestFit="1" customWidth="1"/>
    <col min="13" max="16384" width="8.6640625" style="7"/>
  </cols>
  <sheetData>
    <row r="1" spans="1:12" ht="45" customHeight="1" x14ac:dyDescent="0.25">
      <c r="A1" s="333" t="s">
        <v>1498</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34.741637765540702</v>
      </c>
      <c r="C5" s="13">
        <v>30.682953886068301</v>
      </c>
      <c r="D5" s="13">
        <v>39.181464609215098</v>
      </c>
      <c r="E5" s="13">
        <v>34.808417680095999</v>
      </c>
      <c r="F5" s="13">
        <v>2.5764466237141002</v>
      </c>
      <c r="G5" s="7" t="s">
        <v>41</v>
      </c>
      <c r="H5" s="14">
        <v>5704.2295047241296</v>
      </c>
      <c r="I5" s="14">
        <v>5037.8341985535499</v>
      </c>
      <c r="J5" s="14">
        <v>6433.2046741870299</v>
      </c>
      <c r="K5" s="14">
        <v>5715.19409889496</v>
      </c>
      <c r="L5" s="14">
        <v>423.02677114761798</v>
      </c>
    </row>
    <row r="6" spans="1:12" x14ac:dyDescent="0.25">
      <c r="A6" s="7" t="s">
        <v>172</v>
      </c>
      <c r="B6" s="13">
        <v>29.9730938931663</v>
      </c>
      <c r="C6" s="13">
        <v>25.8677197069089</v>
      </c>
      <c r="D6" s="13">
        <v>34.167283440495503</v>
      </c>
      <c r="E6" s="13">
        <v>30.0077297691947</v>
      </c>
      <c r="F6" s="13">
        <v>2.5534096797422801</v>
      </c>
      <c r="G6" s="7" t="s">
        <v>41</v>
      </c>
      <c r="H6" s="14">
        <v>4921.2822863189804</v>
      </c>
      <c r="I6" s="14">
        <v>4247.2208986773703</v>
      </c>
      <c r="J6" s="14">
        <v>5609.9262680949596</v>
      </c>
      <c r="K6" s="14">
        <v>4926.9691508040796</v>
      </c>
      <c r="L6" s="14">
        <v>419.24433531688601</v>
      </c>
    </row>
    <row r="7" spans="1:12" x14ac:dyDescent="0.25">
      <c r="A7" s="7" t="s">
        <v>42</v>
      </c>
      <c r="B7" s="13">
        <v>0.61619468604807903</v>
      </c>
      <c r="C7" s="13">
        <v>3.1409130176903902E-11</v>
      </c>
      <c r="D7" s="13">
        <v>2.8465910324096102</v>
      </c>
      <c r="E7" s="13">
        <v>0.90234653155412303</v>
      </c>
      <c r="F7" s="13">
        <v>1.0045416071890501</v>
      </c>
      <c r="G7" s="7" t="s">
        <v>41</v>
      </c>
      <c r="H7" s="14">
        <v>101.17300550223401</v>
      </c>
      <c r="I7" s="14">
        <v>5.15706508374585E-9</v>
      </c>
      <c r="J7" s="14">
        <v>467.38178161133499</v>
      </c>
      <c r="K7" s="14">
        <v>148.15627701587101</v>
      </c>
      <c r="L7" s="14">
        <v>164.93568648437</v>
      </c>
    </row>
    <row r="8" spans="1:12" x14ac:dyDescent="0.25">
      <c r="A8" s="7" t="s">
        <v>173</v>
      </c>
      <c r="B8" s="13">
        <v>15.6764847951218</v>
      </c>
      <c r="C8" s="13">
        <v>12.3010815696374</v>
      </c>
      <c r="D8" s="13">
        <v>19.240211412283401</v>
      </c>
      <c r="E8" s="13">
        <v>15.709615047442</v>
      </c>
      <c r="F8" s="13">
        <v>2.10668599162309</v>
      </c>
      <c r="G8" s="7" t="s">
        <v>41</v>
      </c>
      <c r="H8" s="14">
        <v>2573.9220385110498</v>
      </c>
      <c r="I8" s="14">
        <v>2019.71458291877</v>
      </c>
      <c r="J8" s="14">
        <v>3159.0503117828198</v>
      </c>
      <c r="K8" s="14">
        <v>2579.36169463951</v>
      </c>
      <c r="L8" s="14">
        <v>345.89677296459502</v>
      </c>
    </row>
    <row r="9" spans="1:12" x14ac:dyDescent="0.25">
      <c r="A9" s="7" t="s">
        <v>90</v>
      </c>
      <c r="B9" s="13">
        <v>2.79841774285609E-5</v>
      </c>
      <c r="C9" s="13">
        <v>4.1380875048701402E-18</v>
      </c>
      <c r="D9" s="13">
        <v>0.20025087723441701</v>
      </c>
      <c r="E9" s="13">
        <v>3.1346853352155597E-2</v>
      </c>
      <c r="F9" s="13">
        <v>0.116928447954463</v>
      </c>
      <c r="G9" s="7" t="s">
        <v>41</v>
      </c>
      <c r="H9" s="14">
        <v>4.5947220919954103E-3</v>
      </c>
      <c r="I9" s="14">
        <v>6.7943258742462799E-16</v>
      </c>
      <c r="J9" s="14">
        <v>32.879191533118998</v>
      </c>
      <c r="K9" s="14">
        <v>5.1468398518904301</v>
      </c>
      <c r="L9" s="14">
        <v>19.198481869643398</v>
      </c>
    </row>
    <row r="10" spans="1:12" x14ac:dyDescent="0.25">
      <c r="A10" s="7" t="s">
        <v>174</v>
      </c>
      <c r="B10" s="13">
        <v>1.03589836418111E-4</v>
      </c>
      <c r="C10" s="13">
        <v>7.0169793784621998E-17</v>
      </c>
      <c r="D10" s="13">
        <v>0.498397584194953</v>
      </c>
      <c r="E10" s="13">
        <v>7.6735513550103399E-2</v>
      </c>
      <c r="F10" s="13">
        <v>0.22517233876099699</v>
      </c>
      <c r="G10" s="7" t="s">
        <v>41</v>
      </c>
      <c r="H10" s="14">
        <v>1.7008415241489699E-2</v>
      </c>
      <c r="I10" s="14">
        <v>1.1521178441497E-14</v>
      </c>
      <c r="J10" s="14">
        <v>81.831899348969401</v>
      </c>
      <c r="K10" s="14">
        <v>12.5992039697914</v>
      </c>
      <c r="L10" s="14">
        <v>36.971046301168101</v>
      </c>
    </row>
    <row r="11" spans="1:12" x14ac:dyDescent="0.25">
      <c r="A11" s="7" t="s">
        <v>175</v>
      </c>
      <c r="B11" s="13">
        <v>3.91468961656345E-5</v>
      </c>
      <c r="C11" s="13">
        <v>8.1775331438734602E-18</v>
      </c>
      <c r="D11" s="13">
        <v>0.32278606892057199</v>
      </c>
      <c r="E11" s="13">
        <v>5.3963462969755502E-2</v>
      </c>
      <c r="F11" s="13">
        <v>0.173400235778288</v>
      </c>
      <c r="G11" s="7" t="s">
        <v>41</v>
      </c>
      <c r="H11" s="14">
        <v>6.4275288814355297E-3</v>
      </c>
      <c r="I11" s="14">
        <v>1.34266916689258E-15</v>
      </c>
      <c r="J11" s="14">
        <v>52.998244656068699</v>
      </c>
      <c r="K11" s="14">
        <v>8.8602609850041603</v>
      </c>
      <c r="L11" s="14">
        <v>28.470584712437098</v>
      </c>
    </row>
    <row r="12" spans="1:12" x14ac:dyDescent="0.25">
      <c r="A12" s="7" t="s">
        <v>176</v>
      </c>
      <c r="B12" s="13">
        <v>1.0281956497015701</v>
      </c>
      <c r="C12" s="13">
        <v>3.5127730975215201E-11</v>
      </c>
      <c r="D12" s="13">
        <v>2.78262853853865</v>
      </c>
      <c r="E12" s="13">
        <v>1.10428002788332</v>
      </c>
      <c r="F12" s="13">
        <v>0.94602501497341895</v>
      </c>
      <c r="G12" s="7" t="s">
        <v>41</v>
      </c>
      <c r="H12" s="14">
        <v>168.81944372450201</v>
      </c>
      <c r="I12" s="14">
        <v>5.7676221488205896E-9</v>
      </c>
      <c r="J12" s="14">
        <v>456.87977974266101</v>
      </c>
      <c r="K12" s="14">
        <v>181.31173777816301</v>
      </c>
      <c r="L12" s="14">
        <v>155.327847208485</v>
      </c>
    </row>
    <row r="13" spans="1:12" x14ac:dyDescent="0.25">
      <c r="A13" s="7" t="s">
        <v>177</v>
      </c>
      <c r="B13" s="13">
        <v>0.13233272612278901</v>
      </c>
      <c r="C13" s="13">
        <v>5.7725470703070097E-15</v>
      </c>
      <c r="D13" s="13">
        <v>1.98339629310972</v>
      </c>
      <c r="E13" s="13">
        <v>0.50720517960577405</v>
      </c>
      <c r="F13" s="13">
        <v>0.69969733516235599</v>
      </c>
      <c r="G13" s="7" t="s">
        <v>41</v>
      </c>
      <c r="H13" s="14">
        <v>21.7277103021008</v>
      </c>
      <c r="I13" s="14">
        <v>9.4779450347370794E-13</v>
      </c>
      <c r="J13" s="14">
        <v>325.653837365686</v>
      </c>
      <c r="K13" s="14">
        <v>83.278018439472106</v>
      </c>
      <c r="L13" s="14">
        <v>114.883305460307</v>
      </c>
    </row>
    <row r="14" spans="1:12" x14ac:dyDescent="0.25">
      <c r="A14" s="7" t="s">
        <v>178</v>
      </c>
      <c r="B14" s="13">
        <v>1.2287152953284599E-5</v>
      </c>
      <c r="C14" s="13">
        <v>1.16528022274442E-18</v>
      </c>
      <c r="D14" s="13">
        <v>0.14136969885088299</v>
      </c>
      <c r="E14" s="13">
        <v>2.2090169531386102E-2</v>
      </c>
      <c r="F14" s="13">
        <v>7.5401911984234196E-2</v>
      </c>
      <c r="G14" s="7" t="s">
        <v>41</v>
      </c>
      <c r="H14" s="14">
        <v>2.01742764339981E-3</v>
      </c>
      <c r="I14" s="14">
        <v>1.91327359772407E-16</v>
      </c>
      <c r="J14" s="14">
        <v>23.211490854326598</v>
      </c>
      <c r="K14" s="14">
        <v>3.6269849353582799</v>
      </c>
      <c r="L14" s="14">
        <v>12.380239928691401</v>
      </c>
    </row>
    <row r="15" spans="1:12" x14ac:dyDescent="0.25">
      <c r="A15" s="7" t="s">
        <v>179</v>
      </c>
      <c r="B15" s="13">
        <v>5.4794451685304102</v>
      </c>
      <c r="C15" s="13">
        <v>3.5867512947338298</v>
      </c>
      <c r="D15" s="13">
        <v>7.97021161876446</v>
      </c>
      <c r="E15" s="13">
        <v>5.5672706599356001</v>
      </c>
      <c r="F15" s="13">
        <v>1.33960699875815</v>
      </c>
      <c r="G15" s="7" t="s">
        <v>41</v>
      </c>
      <c r="H15" s="14">
        <v>899.67010222100805</v>
      </c>
      <c r="I15" s="14">
        <v>588.90869508234698</v>
      </c>
      <c r="J15" s="14">
        <v>1308.6290456849299</v>
      </c>
      <c r="K15" s="14">
        <v>914.09016965482704</v>
      </c>
      <c r="L15" s="14">
        <v>219.95007312609999</v>
      </c>
    </row>
    <row r="16" spans="1:12" x14ac:dyDescent="0.25">
      <c r="A16" s="7" t="s">
        <v>180</v>
      </c>
      <c r="B16" s="13">
        <v>1.5512032389791099</v>
      </c>
      <c r="C16" s="13">
        <v>0.24954673906932101</v>
      </c>
      <c r="D16" s="13">
        <v>3.4476547876170001</v>
      </c>
      <c r="E16" s="13">
        <v>1.65178349343942</v>
      </c>
      <c r="F16" s="13">
        <v>0.96337693679048098</v>
      </c>
      <c r="G16" s="7" t="s">
        <v>41</v>
      </c>
      <c r="H16" s="14">
        <v>254.69205980798</v>
      </c>
      <c r="I16" s="14">
        <v>40.973079087791902</v>
      </c>
      <c r="J16" s="14">
        <v>566.07043957883502</v>
      </c>
      <c r="K16" s="14">
        <v>271.20633178781901</v>
      </c>
      <c r="L16" s="14">
        <v>158.176859251629</v>
      </c>
    </row>
    <row r="17" spans="1:13" x14ac:dyDescent="0.25">
      <c r="A17" s="7" t="s">
        <v>181</v>
      </c>
      <c r="B17" s="13">
        <v>9.4870352267570102</v>
      </c>
      <c r="C17" s="13">
        <v>7.1765294979628802</v>
      </c>
      <c r="D17" s="13">
        <v>12.257471374180801</v>
      </c>
      <c r="E17" s="13">
        <v>9.5572156114454607</v>
      </c>
      <c r="F17" s="13">
        <v>1.53472623337646</v>
      </c>
      <c r="G17" s="7" t="s">
        <v>41</v>
      </c>
      <c r="H17" s="14">
        <v>1557.67631388123</v>
      </c>
      <c r="I17" s="14">
        <v>1178.3143782705199</v>
      </c>
      <c r="J17" s="14">
        <v>2012.5542249267601</v>
      </c>
      <c r="K17" s="14">
        <v>1569.1992312432301</v>
      </c>
      <c r="L17" s="14">
        <v>251.98670025808099</v>
      </c>
    </row>
    <row r="18" spans="1:13" x14ac:dyDescent="0.25">
      <c r="B18" s="13"/>
      <c r="C18" s="13"/>
      <c r="D18" s="13"/>
      <c r="E18" s="13"/>
      <c r="F18" s="13"/>
      <c r="H18" s="14"/>
      <c r="I18" s="14"/>
      <c r="J18" s="15" t="s">
        <v>29</v>
      </c>
      <c r="K18" s="14">
        <f>SUM(K5:K17)</f>
        <v>16418.999999999975</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A77AC-10E5-45F5-8334-D45E8261BD24}">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8.33203125" style="7" bestFit="1" customWidth="1"/>
    <col min="12" max="12" width="7.33203125" style="7" bestFit="1" customWidth="1"/>
    <col min="13" max="16384" width="8.6640625" style="7"/>
  </cols>
  <sheetData>
    <row r="1" spans="1:12" ht="45" customHeight="1" x14ac:dyDescent="0.25">
      <c r="A1" s="333" t="s">
        <v>1499</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25.169325434835098</v>
      </c>
      <c r="C5" s="13">
        <v>21.4060688602457</v>
      </c>
      <c r="D5" s="13">
        <v>29.056300815835101</v>
      </c>
      <c r="E5" s="13">
        <v>25.176892426267599</v>
      </c>
      <c r="F5" s="13">
        <v>2.2928675110050301</v>
      </c>
      <c r="G5" s="7" t="s">
        <v>41</v>
      </c>
      <c r="H5" s="14">
        <v>10381.339968852</v>
      </c>
      <c r="I5" s="14">
        <v>8829.1471620969496</v>
      </c>
      <c r="J5" s="14">
        <v>11984.5618344993</v>
      </c>
      <c r="K5" s="14">
        <v>10384.461050138299</v>
      </c>
      <c r="L5" s="14">
        <v>945.71613358913805</v>
      </c>
    </row>
    <row r="6" spans="1:12" x14ac:dyDescent="0.25">
      <c r="A6" s="7" t="s">
        <v>172</v>
      </c>
      <c r="B6" s="13">
        <v>29.986513627740699</v>
      </c>
      <c r="C6" s="13">
        <v>25.824569939498801</v>
      </c>
      <c r="D6" s="13">
        <v>34.127788496515002</v>
      </c>
      <c r="E6" s="13">
        <v>29.930794099492001</v>
      </c>
      <c r="F6" s="13">
        <v>2.5452259517766702</v>
      </c>
      <c r="G6" s="7" t="s">
        <v>41</v>
      </c>
      <c r="H6" s="14">
        <v>12368.2374108979</v>
      </c>
      <c r="I6" s="14">
        <v>10651.6021172456</v>
      </c>
      <c r="J6" s="14">
        <v>14076.3476432726</v>
      </c>
      <c r="K6" s="14">
        <v>12345.2553342764</v>
      </c>
      <c r="L6" s="14">
        <v>1049.8038960698</v>
      </c>
    </row>
    <row r="7" spans="1:12" x14ac:dyDescent="0.25">
      <c r="A7" s="7" t="s">
        <v>42</v>
      </c>
      <c r="B7" s="13">
        <v>4.6084002948872396</v>
      </c>
      <c r="C7" s="13">
        <v>2.5864699812469598</v>
      </c>
      <c r="D7" s="13">
        <v>7.2741191289328802</v>
      </c>
      <c r="E7" s="13">
        <v>4.7199563484269502</v>
      </c>
      <c r="F7" s="13">
        <v>1.4377327274737299</v>
      </c>
      <c r="G7" s="7" t="s">
        <v>41</v>
      </c>
      <c r="H7" s="14">
        <v>1900.7807856291899</v>
      </c>
      <c r="I7" s="14">
        <v>1066.8154084651201</v>
      </c>
      <c r="J7" s="14">
        <v>3000.2831759196501</v>
      </c>
      <c r="K7" s="14">
        <v>1946.7931954721801</v>
      </c>
      <c r="L7" s="14">
        <v>593.00724077381597</v>
      </c>
    </row>
    <row r="8" spans="1:12" x14ac:dyDescent="0.25">
      <c r="A8" s="7" t="s">
        <v>173</v>
      </c>
      <c r="B8" s="13">
        <v>17.221461925647102</v>
      </c>
      <c r="C8" s="13">
        <v>13.823282024443399</v>
      </c>
      <c r="D8" s="13">
        <v>21.026015147805499</v>
      </c>
      <c r="E8" s="13">
        <v>17.300360053567299</v>
      </c>
      <c r="F8" s="13">
        <v>2.2399612808274498</v>
      </c>
      <c r="G8" s="7" t="s">
        <v>41</v>
      </c>
      <c r="H8" s="14">
        <v>7103.1641858524199</v>
      </c>
      <c r="I8" s="14">
        <v>5701.55090380195</v>
      </c>
      <c r="J8" s="14">
        <v>8672.3902078638803</v>
      </c>
      <c r="K8" s="14">
        <v>7135.70650769436</v>
      </c>
      <c r="L8" s="14">
        <v>923.89442989009103</v>
      </c>
    </row>
    <row r="9" spans="1:12" x14ac:dyDescent="0.25">
      <c r="A9" s="7" t="s">
        <v>90</v>
      </c>
      <c r="B9" s="13">
        <v>3.6014538253916303E-5</v>
      </c>
      <c r="C9" s="13">
        <v>2.09749612209525E-18</v>
      </c>
      <c r="D9" s="13">
        <v>0.23003740522393101</v>
      </c>
      <c r="E9" s="13">
        <v>4.0078982543858999E-2</v>
      </c>
      <c r="F9" s="13">
        <v>0.135838755100227</v>
      </c>
      <c r="G9" s="7" t="s">
        <v>41</v>
      </c>
      <c r="H9" s="14">
        <v>1.48545564482103E-2</v>
      </c>
      <c r="I9" s="14">
        <v>8.6513325051941001E-16</v>
      </c>
      <c r="J9" s="14">
        <v>94.881228158662594</v>
      </c>
      <c r="K9" s="14">
        <v>16.5309771400401</v>
      </c>
      <c r="L9" s="14">
        <v>56.028052928639802</v>
      </c>
    </row>
    <row r="10" spans="1:12" x14ac:dyDescent="0.25">
      <c r="A10" s="7" t="s">
        <v>174</v>
      </c>
      <c r="B10" s="13">
        <v>0.13119556842331001</v>
      </c>
      <c r="C10" s="13">
        <v>7.3206482996568499E-14</v>
      </c>
      <c r="D10" s="13">
        <v>1.4693199405706601</v>
      </c>
      <c r="E10" s="13">
        <v>0.38185584265915401</v>
      </c>
      <c r="F10" s="13">
        <v>0.53341590872767597</v>
      </c>
      <c r="G10" s="7" t="s">
        <v>41</v>
      </c>
      <c r="H10" s="14">
        <v>54.112924151878701</v>
      </c>
      <c r="I10" s="14">
        <v>3.0194745976764601E-11</v>
      </c>
      <c r="J10" s="14">
        <v>606.03570268777696</v>
      </c>
      <c r="K10" s="14">
        <v>157.500260863194</v>
      </c>
      <c r="L10" s="14">
        <v>220.01272571381699</v>
      </c>
    </row>
    <row r="11" spans="1:12" x14ac:dyDescent="0.25">
      <c r="A11" s="7" t="s">
        <v>175</v>
      </c>
      <c r="B11" s="13">
        <v>1.39208422702779E-3</v>
      </c>
      <c r="C11" s="13">
        <v>2.10172917119915E-16</v>
      </c>
      <c r="D11" s="13">
        <v>0.87831586973640896</v>
      </c>
      <c r="E11" s="13">
        <v>0.15992830320930401</v>
      </c>
      <c r="F11" s="13">
        <v>0.35447258985784103</v>
      </c>
      <c r="G11" s="7" t="s">
        <v>41</v>
      </c>
      <c r="H11" s="14">
        <v>0.57417906027988597</v>
      </c>
      <c r="I11" s="14">
        <v>8.66879213952805E-14</v>
      </c>
      <c r="J11" s="14">
        <v>362.27016363147902</v>
      </c>
      <c r="K11" s="14">
        <v>65.964027941709503</v>
      </c>
      <c r="L11" s="14">
        <v>146.20576441276501</v>
      </c>
    </row>
    <row r="12" spans="1:12" x14ac:dyDescent="0.25">
      <c r="A12" s="7" t="s">
        <v>176</v>
      </c>
      <c r="B12" s="13">
        <v>2.0737978308273899</v>
      </c>
      <c r="C12" s="13">
        <v>2.52557965810387E-8</v>
      </c>
      <c r="D12" s="13">
        <v>5.8491592617067996</v>
      </c>
      <c r="E12" s="13">
        <v>2.3126984189877202</v>
      </c>
      <c r="F12" s="13">
        <v>1.9031871217232901</v>
      </c>
      <c r="G12" s="7" t="s">
        <v>41</v>
      </c>
      <c r="H12" s="14">
        <v>855.35865330306899</v>
      </c>
      <c r="I12" s="14">
        <v>1.04170058578152E-5</v>
      </c>
      <c r="J12" s="14">
        <v>2412.5442290835799</v>
      </c>
      <c r="K12" s="14">
        <v>953.89558989567604</v>
      </c>
      <c r="L12" s="14">
        <v>784.98856022599102</v>
      </c>
    </row>
    <row r="13" spans="1:12" x14ac:dyDescent="0.25">
      <c r="A13" s="7" t="s">
        <v>177</v>
      </c>
      <c r="B13" s="13">
        <v>4.2587575698475097</v>
      </c>
      <c r="C13" s="13">
        <v>2.8914149252491202E-2</v>
      </c>
      <c r="D13" s="13">
        <v>7.7054044709386798</v>
      </c>
      <c r="E13" s="13">
        <v>4.2003174679075803</v>
      </c>
      <c r="F13" s="13">
        <v>2.1313212194567601</v>
      </c>
      <c r="G13" s="7" t="s">
        <v>41</v>
      </c>
      <c r="H13" s="14">
        <v>1756.5671472593001</v>
      </c>
      <c r="I13" s="14">
        <v>11.9259300006825</v>
      </c>
      <c r="J13" s="14">
        <v>3178.1711280833701</v>
      </c>
      <c r="K13" s="14">
        <v>1732.46294281316</v>
      </c>
      <c r="L13" s="14">
        <v>879.08475017713602</v>
      </c>
    </row>
    <row r="14" spans="1:12" x14ac:dyDescent="0.25">
      <c r="A14" s="7" t="s">
        <v>178</v>
      </c>
      <c r="B14" s="13">
        <v>0.20492044066757301</v>
      </c>
      <c r="C14" s="13">
        <v>2.0017383673000901E-2</v>
      </c>
      <c r="D14" s="13">
        <v>0.81774023110497496</v>
      </c>
      <c r="E14" s="13">
        <v>0.28829386534694501</v>
      </c>
      <c r="F14" s="13">
        <v>0.28040702936989897</v>
      </c>
      <c r="G14" s="7" t="s">
        <v>41</v>
      </c>
      <c r="H14" s="14">
        <v>84.521484957747305</v>
      </c>
      <c r="I14" s="14">
        <v>8.2563700697659801</v>
      </c>
      <c r="J14" s="14">
        <v>337.28513572155799</v>
      </c>
      <c r="K14" s="14">
        <v>118.909687701001</v>
      </c>
      <c r="L14" s="14">
        <v>115.65668333390801</v>
      </c>
    </row>
    <row r="15" spans="1:12" x14ac:dyDescent="0.25">
      <c r="A15" s="7" t="s">
        <v>179</v>
      </c>
      <c r="B15" s="13">
        <v>7.3764948392103804</v>
      </c>
      <c r="C15" s="13">
        <v>4.8951033791662404</v>
      </c>
      <c r="D15" s="13">
        <v>10.4074864654319</v>
      </c>
      <c r="E15" s="13">
        <v>7.4716736912448898</v>
      </c>
      <c r="F15" s="13">
        <v>1.6838446582303299</v>
      </c>
      <c r="G15" s="7" t="s">
        <v>41</v>
      </c>
      <c r="H15" s="14">
        <v>3042.5090613807101</v>
      </c>
      <c r="I15" s="14">
        <v>2019.0343397709</v>
      </c>
      <c r="J15" s="14">
        <v>4292.6718675320699</v>
      </c>
      <c r="K15" s="14">
        <v>3081.7665306908698</v>
      </c>
      <c r="L15" s="14">
        <v>694.51856773368297</v>
      </c>
    </row>
    <row r="16" spans="1:12" x14ac:dyDescent="0.25">
      <c r="A16" s="7" t="s">
        <v>180</v>
      </c>
      <c r="B16" s="13">
        <v>0.90545168733104497</v>
      </c>
      <c r="C16" s="13">
        <v>0.15363104277922099</v>
      </c>
      <c r="D16" s="13">
        <v>2.5737318282008199</v>
      </c>
      <c r="E16" s="13">
        <v>1.0696560459189299</v>
      </c>
      <c r="F16" s="13">
        <v>0.76036667309021599</v>
      </c>
      <c r="G16" s="7" t="s">
        <v>41</v>
      </c>
      <c r="H16" s="14">
        <v>373.46260295656299</v>
      </c>
      <c r="I16" s="14">
        <v>63.3666599047178</v>
      </c>
      <c r="J16" s="14">
        <v>1061.56142985971</v>
      </c>
      <c r="K16" s="14">
        <v>441.19033269972101</v>
      </c>
      <c r="L16" s="14">
        <v>313.62083798279002</v>
      </c>
    </row>
    <row r="17" spans="1:13" x14ac:dyDescent="0.25">
      <c r="A17" s="7" t="s">
        <v>181</v>
      </c>
      <c r="B17" s="13">
        <v>6.8872676507412098</v>
      </c>
      <c r="C17" s="13">
        <v>4.9712983785100997</v>
      </c>
      <c r="D17" s="13">
        <v>9.1242565555353501</v>
      </c>
      <c r="E17" s="13">
        <v>6.94749445442765</v>
      </c>
      <c r="F17" s="13">
        <v>1.2892613913372399</v>
      </c>
      <c r="G17" s="7" t="s">
        <v>41</v>
      </c>
      <c r="H17" s="14">
        <v>2840.72241522472</v>
      </c>
      <c r="I17" s="14">
        <v>2050.4617292002699</v>
      </c>
      <c r="J17" s="14">
        <v>3763.3908588961099</v>
      </c>
      <c r="K17" s="14">
        <v>2865.5635626732301</v>
      </c>
      <c r="L17" s="14">
        <v>531.76875347095904</v>
      </c>
    </row>
    <row r="18" spans="1:13" x14ac:dyDescent="0.25">
      <c r="B18" s="13"/>
      <c r="C18" s="13"/>
      <c r="D18" s="13"/>
      <c r="E18" s="13"/>
      <c r="F18" s="13"/>
      <c r="H18" s="14"/>
      <c r="I18" s="14"/>
      <c r="J18" s="15" t="s">
        <v>29</v>
      </c>
      <c r="K18" s="14">
        <f>SUM(K5:K17)</f>
        <v>41245.99999999984</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FD1E-8C4D-4CDB-A863-E12EEFC234F7}">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8" width="8.33203125" style="7" bestFit="1" customWidth="1"/>
    <col min="9" max="9" width="7.33203125" style="7" bestFit="1" customWidth="1"/>
    <col min="10" max="11" width="8.33203125" style="7" bestFit="1" customWidth="1"/>
    <col min="12" max="12" width="5.5546875" style="7" bestFit="1" customWidth="1"/>
    <col min="13" max="16384" width="8.6640625" style="7"/>
  </cols>
  <sheetData>
    <row r="1" spans="1:12" ht="45" customHeight="1" x14ac:dyDescent="0.25">
      <c r="A1" s="333" t="s">
        <v>1500</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29.093058152188998</v>
      </c>
      <c r="C5" s="13">
        <v>25.2124701266339</v>
      </c>
      <c r="D5" s="13">
        <v>33.010843247835503</v>
      </c>
      <c r="E5" s="13">
        <v>29.091368407556999</v>
      </c>
      <c r="F5" s="13">
        <v>2.3989117807927598</v>
      </c>
      <c r="G5" s="7" t="s">
        <v>41</v>
      </c>
      <c r="H5" s="14">
        <v>9973.3912651519295</v>
      </c>
      <c r="I5" s="14">
        <v>8643.0868841113806</v>
      </c>
      <c r="J5" s="14">
        <v>11316.4471737904</v>
      </c>
      <c r="K5" s="14">
        <v>9972.8120037946192</v>
      </c>
      <c r="L5" s="14">
        <v>822.37094757356704</v>
      </c>
    </row>
    <row r="6" spans="1:12" x14ac:dyDescent="0.25">
      <c r="A6" s="7" t="s">
        <v>172</v>
      </c>
      <c r="B6" s="13">
        <v>30.269568054323301</v>
      </c>
      <c r="C6" s="13">
        <v>26.305205239009599</v>
      </c>
      <c r="D6" s="13">
        <v>34.585469288373702</v>
      </c>
      <c r="E6" s="13">
        <v>30.340576940172099</v>
      </c>
      <c r="F6" s="13">
        <v>2.4957556682991999</v>
      </c>
      <c r="G6" s="7" t="s">
        <v>41</v>
      </c>
      <c r="H6" s="14">
        <v>10376.7106247025</v>
      </c>
      <c r="I6" s="14">
        <v>9017.6874079848894</v>
      </c>
      <c r="J6" s="14">
        <v>11856.2447267474</v>
      </c>
      <c r="K6" s="14">
        <v>10401.053180860399</v>
      </c>
      <c r="L6" s="14">
        <v>855.57000064964996</v>
      </c>
    </row>
    <row r="7" spans="1:12" x14ac:dyDescent="0.25">
      <c r="A7" s="7" t="s">
        <v>42</v>
      </c>
      <c r="B7" s="13">
        <v>6.1170504120275799</v>
      </c>
      <c r="C7" s="13">
        <v>3.80305578551893</v>
      </c>
      <c r="D7" s="13">
        <v>9.0947034931700301</v>
      </c>
      <c r="E7" s="13">
        <v>6.2248820374878404</v>
      </c>
      <c r="F7" s="13">
        <v>1.5957880896285499</v>
      </c>
      <c r="G7" s="7" t="s">
        <v>41</v>
      </c>
      <c r="H7" s="14">
        <v>2096.9860517471702</v>
      </c>
      <c r="I7" s="14">
        <v>1303.7255538337399</v>
      </c>
      <c r="J7" s="14">
        <v>3117.7553044936199</v>
      </c>
      <c r="K7" s="14">
        <v>2133.9518112711999</v>
      </c>
      <c r="L7" s="14">
        <v>547.052115005563</v>
      </c>
    </row>
    <row r="8" spans="1:12" x14ac:dyDescent="0.25">
      <c r="A8" s="7" t="s">
        <v>173</v>
      </c>
      <c r="B8" s="13">
        <v>9.7223203732040808</v>
      </c>
      <c r="C8" s="13">
        <v>6.6994039721315897</v>
      </c>
      <c r="D8" s="13">
        <v>12.778074240619</v>
      </c>
      <c r="E8" s="13">
        <v>9.7080782281513294</v>
      </c>
      <c r="F8" s="13">
        <v>1.85774978830895</v>
      </c>
      <c r="G8" s="7" t="s">
        <v>41</v>
      </c>
      <c r="H8" s="14">
        <v>3332.9086471380901</v>
      </c>
      <c r="I8" s="14">
        <v>2296.6226756864298</v>
      </c>
      <c r="J8" s="14">
        <v>4380.4516304266299</v>
      </c>
      <c r="K8" s="14">
        <v>3328.0262973925601</v>
      </c>
      <c r="L8" s="14">
        <v>636.85520493019396</v>
      </c>
    </row>
    <row r="9" spans="1:12" x14ac:dyDescent="0.25">
      <c r="A9" s="7" t="s">
        <v>90</v>
      </c>
      <c r="B9" s="13">
        <v>0.249284831991546</v>
      </c>
      <c r="C9" s="13">
        <v>1.4998487859194201E-3</v>
      </c>
      <c r="D9" s="13">
        <v>1.0456610309234</v>
      </c>
      <c r="E9" s="13">
        <v>0.34843708748695401</v>
      </c>
      <c r="F9" s="13">
        <v>0.35069406945070802</v>
      </c>
      <c r="G9" s="7" t="s">
        <v>41</v>
      </c>
      <c r="H9" s="14">
        <v>85.457333255021894</v>
      </c>
      <c r="I9" s="14">
        <v>0.51416316230103798</v>
      </c>
      <c r="J9" s="14">
        <v>358.46305801085299</v>
      </c>
      <c r="K9" s="14">
        <v>119.44771796140201</v>
      </c>
      <c r="L9" s="14">
        <v>120.22143394839701</v>
      </c>
    </row>
    <row r="10" spans="1:12" x14ac:dyDescent="0.25">
      <c r="A10" s="7" t="s">
        <v>174</v>
      </c>
      <c r="B10" s="13">
        <v>2.1480551014159101E-4</v>
      </c>
      <c r="C10" s="13">
        <v>1.0819163380297301E-17</v>
      </c>
      <c r="D10" s="13">
        <v>0.72684809986691601</v>
      </c>
      <c r="E10" s="13">
        <v>0.113777012522427</v>
      </c>
      <c r="F10" s="13">
        <v>0.29854141926613698</v>
      </c>
      <c r="G10" s="7" t="s">
        <v>41</v>
      </c>
      <c r="H10" s="14">
        <v>7.3637476931639106E-2</v>
      </c>
      <c r="I10" s="14">
        <v>3.7089173983997302E-15</v>
      </c>
      <c r="J10" s="14">
        <v>249.17079711537701</v>
      </c>
      <c r="K10" s="14">
        <v>39.003897662813401</v>
      </c>
      <c r="L10" s="14">
        <v>102.342983938624</v>
      </c>
    </row>
    <row r="11" spans="1:12" x14ac:dyDescent="0.25">
      <c r="A11" s="7" t="s">
        <v>175</v>
      </c>
      <c r="B11" s="13">
        <v>0.76628166746466098</v>
      </c>
      <c r="C11" s="13">
        <v>2.9275091537557199E-4</v>
      </c>
      <c r="D11" s="13">
        <v>1.9330012663474001</v>
      </c>
      <c r="E11" s="13">
        <v>0.84122831176170398</v>
      </c>
      <c r="F11" s="13">
        <v>0.61303583403110895</v>
      </c>
      <c r="G11" s="7" t="s">
        <v>41</v>
      </c>
      <c r="H11" s="14">
        <v>262.68901842356001</v>
      </c>
      <c r="I11" s="14">
        <v>0.1003579412999</v>
      </c>
      <c r="J11" s="14">
        <v>662.65216411655399</v>
      </c>
      <c r="K11" s="14">
        <v>288.38147755502899</v>
      </c>
      <c r="L11" s="14">
        <v>210.15481426420399</v>
      </c>
    </row>
    <row r="12" spans="1:12" x14ac:dyDescent="0.25">
      <c r="A12" s="7" t="s">
        <v>176</v>
      </c>
      <c r="B12" s="13">
        <v>0.995701517194853</v>
      </c>
      <c r="C12" s="13">
        <v>0.227434308570171</v>
      </c>
      <c r="D12" s="13">
        <v>2.7664872650160199</v>
      </c>
      <c r="E12" s="13">
        <v>1.17017649455713</v>
      </c>
      <c r="F12" s="13">
        <v>0.78977637167673298</v>
      </c>
      <c r="G12" s="7" t="s">
        <v>41</v>
      </c>
      <c r="H12" s="14">
        <v>341.33643710956699</v>
      </c>
      <c r="I12" s="14">
        <v>77.966755320940607</v>
      </c>
      <c r="J12" s="14">
        <v>948.37949932014203</v>
      </c>
      <c r="K12" s="14">
        <v>401.14820409913</v>
      </c>
      <c r="L12" s="14">
        <v>270.7432379745</v>
      </c>
    </row>
    <row r="13" spans="1:12" x14ac:dyDescent="0.25">
      <c r="A13" s="7" t="s">
        <v>177</v>
      </c>
      <c r="B13" s="13">
        <v>0.456115537901013</v>
      </c>
      <c r="C13" s="13">
        <v>3.3058261019282599E-13</v>
      </c>
      <c r="D13" s="13">
        <v>2.56953024374091</v>
      </c>
      <c r="E13" s="13">
        <v>0.76622717126554196</v>
      </c>
      <c r="F13" s="13">
        <v>0.90670382310061404</v>
      </c>
      <c r="G13" s="7" t="s">
        <v>41</v>
      </c>
      <c r="H13" s="14">
        <v>156.360967547846</v>
      </c>
      <c r="I13" s="14">
        <v>1.1332702460020201E-10</v>
      </c>
      <c r="J13" s="14">
        <v>880.86066285682296</v>
      </c>
      <c r="K13" s="14">
        <v>262.67033658154003</v>
      </c>
      <c r="L13" s="14">
        <v>310.82713759712101</v>
      </c>
    </row>
    <row r="14" spans="1:12" x14ac:dyDescent="0.25">
      <c r="A14" s="7" t="s">
        <v>178</v>
      </c>
      <c r="B14" s="13">
        <v>2.8790225465778399E-5</v>
      </c>
      <c r="C14" s="13">
        <v>5.5467322057337898E-18</v>
      </c>
      <c r="D14" s="13">
        <v>0.138419504988472</v>
      </c>
      <c r="E14" s="13">
        <v>2.3692974545961799E-2</v>
      </c>
      <c r="F14" s="13">
        <v>8.22294096328159E-2</v>
      </c>
      <c r="G14" s="7" t="s">
        <v>41</v>
      </c>
      <c r="H14" s="14">
        <v>9.8695771919235092E-3</v>
      </c>
      <c r="I14" s="14">
        <v>1.9014752674475999E-15</v>
      </c>
      <c r="J14" s="14">
        <v>47.451590505098203</v>
      </c>
      <c r="K14" s="14">
        <v>8.1221886041011704</v>
      </c>
      <c r="L14" s="14">
        <v>28.189063916225599</v>
      </c>
    </row>
    <row r="15" spans="1:12" x14ac:dyDescent="0.25">
      <c r="A15" s="7" t="s">
        <v>179</v>
      </c>
      <c r="B15" s="13">
        <v>4.1880966950583396</v>
      </c>
      <c r="C15" s="13">
        <v>2.5470713286245399</v>
      </c>
      <c r="D15" s="13">
        <v>6.2409316978235303</v>
      </c>
      <c r="E15" s="13">
        <v>4.2648964701848397</v>
      </c>
      <c r="F15" s="13">
        <v>1.11899074869568</v>
      </c>
      <c r="G15" s="7" t="s">
        <v>41</v>
      </c>
      <c r="H15" s="14">
        <v>1435.7214280329499</v>
      </c>
      <c r="I15" s="14">
        <v>873.16152216578098</v>
      </c>
      <c r="J15" s="14">
        <v>2139.45379533088</v>
      </c>
      <c r="K15" s="14">
        <v>1462.0491589440601</v>
      </c>
      <c r="L15" s="14">
        <v>383.60121856036801</v>
      </c>
    </row>
    <row r="16" spans="1:12" x14ac:dyDescent="0.25">
      <c r="A16" s="7" t="s">
        <v>180</v>
      </c>
      <c r="B16" s="13">
        <v>1.64631806588418E-5</v>
      </c>
      <c r="C16" s="13">
        <v>2.25280435378733E-18</v>
      </c>
      <c r="D16" s="13">
        <v>0.15214397626742099</v>
      </c>
      <c r="E16" s="13">
        <v>2.6848670080074698E-2</v>
      </c>
      <c r="F16" s="13">
        <v>9.5727586026515502E-2</v>
      </c>
      <c r="G16" s="7" t="s">
        <v>41</v>
      </c>
      <c r="H16" s="14">
        <v>5.6437429616575698E-3</v>
      </c>
      <c r="I16" s="14">
        <v>7.7228386052183602E-16</v>
      </c>
      <c r="J16" s="14">
        <v>52.156476504234803</v>
      </c>
      <c r="K16" s="14">
        <v>9.2039925901504294</v>
      </c>
      <c r="L16" s="14">
        <v>32.816373765749702</v>
      </c>
    </row>
    <row r="17" spans="1:13" x14ac:dyDescent="0.25">
      <c r="A17" s="7" t="s">
        <v>181</v>
      </c>
      <c r="B17" s="13">
        <v>16.983297267617701</v>
      </c>
      <c r="C17" s="13">
        <v>13.985435240225501</v>
      </c>
      <c r="D17" s="13">
        <v>20.5024399841129</v>
      </c>
      <c r="E17" s="13">
        <v>17.079810194227001</v>
      </c>
      <c r="F17" s="13">
        <v>1.9980186883266899</v>
      </c>
      <c r="G17" s="7" t="s">
        <v>41</v>
      </c>
      <c r="H17" s="14">
        <v>5822.0441363120299</v>
      </c>
      <c r="I17" s="14">
        <v>4794.3470547016996</v>
      </c>
      <c r="J17" s="14">
        <v>7028.4414509537501</v>
      </c>
      <c r="K17" s="14">
        <v>5855.1297326829599</v>
      </c>
      <c r="L17" s="14">
        <v>684.94078654527402</v>
      </c>
    </row>
    <row r="18" spans="1:13" x14ac:dyDescent="0.25">
      <c r="B18" s="13"/>
      <c r="C18" s="13"/>
      <c r="D18" s="13"/>
      <c r="E18" s="13"/>
      <c r="F18" s="13"/>
      <c r="H18" s="14"/>
      <c r="I18" s="14"/>
      <c r="J18" s="15" t="s">
        <v>29</v>
      </c>
      <c r="K18" s="14">
        <f>SUM(K5:K17)</f>
        <v>34280.999999999964</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58EFB-838C-4650-8BEB-841991B27BD2}">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8.33203125" style="7" bestFit="1" customWidth="1"/>
    <col min="12" max="12" width="7.33203125" style="7" bestFit="1" customWidth="1"/>
    <col min="13" max="16384" width="8.6640625" style="7"/>
  </cols>
  <sheetData>
    <row r="1" spans="1:12" ht="45" customHeight="1" x14ac:dyDescent="0.25">
      <c r="A1" s="333" t="s">
        <v>1501</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36.348258007745798</v>
      </c>
      <c r="C5" s="13">
        <v>32.200370807572099</v>
      </c>
      <c r="D5" s="13">
        <v>40.414925472309001</v>
      </c>
      <c r="E5" s="13">
        <v>36.359068135156498</v>
      </c>
      <c r="F5" s="13">
        <v>2.5468145287414399</v>
      </c>
      <c r="G5" s="7" t="s">
        <v>41</v>
      </c>
      <c r="H5" s="14">
        <v>27383.3236527154</v>
      </c>
      <c r="I5" s="14">
        <v>24258.4713515925</v>
      </c>
      <c r="J5" s="14">
        <v>30446.988253818701</v>
      </c>
      <c r="K5" s="14">
        <v>27391.467570301498</v>
      </c>
      <c r="L5" s="14">
        <v>1918.66819337265</v>
      </c>
    </row>
    <row r="6" spans="1:12" x14ac:dyDescent="0.25">
      <c r="A6" s="7" t="s">
        <v>172</v>
      </c>
      <c r="B6" s="13">
        <v>20.4484304606538</v>
      </c>
      <c r="C6" s="13">
        <v>16.842780389628999</v>
      </c>
      <c r="D6" s="13">
        <v>24.007769651607799</v>
      </c>
      <c r="E6" s="13">
        <v>20.4893439323919</v>
      </c>
      <c r="F6" s="13">
        <v>2.1937594134898801</v>
      </c>
      <c r="G6" s="7" t="s">
        <v>41</v>
      </c>
      <c r="H6" s="14">
        <v>15405.0295718381</v>
      </c>
      <c r="I6" s="14">
        <v>12688.6770343309</v>
      </c>
      <c r="J6" s="14">
        <v>18086.493344735201</v>
      </c>
      <c r="K6" s="14">
        <v>15435.852144906799</v>
      </c>
      <c r="L6" s="14">
        <v>1652.69059174674</v>
      </c>
    </row>
    <row r="7" spans="1:12" x14ac:dyDescent="0.25">
      <c r="A7" s="7" t="s">
        <v>42</v>
      </c>
      <c r="B7" s="13">
        <v>3.9609591073172701</v>
      </c>
      <c r="C7" s="13">
        <v>1.9120253364891899</v>
      </c>
      <c r="D7" s="13">
        <v>6.7146917390896101</v>
      </c>
      <c r="E7" s="13">
        <v>4.1002043810605802</v>
      </c>
      <c r="F7" s="13">
        <v>1.4804453928299</v>
      </c>
      <c r="G7" s="7" t="s">
        <v>41</v>
      </c>
      <c r="H7" s="14">
        <v>2984.02815308854</v>
      </c>
      <c r="I7" s="14">
        <v>1440.4434074974999</v>
      </c>
      <c r="J7" s="14">
        <v>5058.5801685605502</v>
      </c>
      <c r="K7" s="14">
        <v>3088.9299725157998</v>
      </c>
      <c r="L7" s="14">
        <v>1115.3083411423299</v>
      </c>
    </row>
    <row r="8" spans="1:12" x14ac:dyDescent="0.25">
      <c r="A8" s="7" t="s">
        <v>173</v>
      </c>
      <c r="B8" s="13">
        <v>12.288104529127001</v>
      </c>
      <c r="C8" s="13">
        <v>9.2749717059021801</v>
      </c>
      <c r="D8" s="13">
        <v>15.7263438822159</v>
      </c>
      <c r="E8" s="13">
        <v>12.3664114649615</v>
      </c>
      <c r="F8" s="13">
        <v>1.9922919978912501</v>
      </c>
      <c r="G8" s="7" t="s">
        <v>41</v>
      </c>
      <c r="H8" s="14">
        <v>9257.3664280631401</v>
      </c>
      <c r="I8" s="14">
        <v>6987.3926843584604</v>
      </c>
      <c r="J8" s="14">
        <v>11847.598427106201</v>
      </c>
      <c r="K8" s="14">
        <v>9316.3597412434192</v>
      </c>
      <c r="L8" s="14">
        <v>1500.9130995313501</v>
      </c>
    </row>
    <row r="9" spans="1:12" x14ac:dyDescent="0.25">
      <c r="A9" s="7" t="s">
        <v>90</v>
      </c>
      <c r="B9" s="13">
        <v>1.5506702426113901E-5</v>
      </c>
      <c r="C9" s="13">
        <v>3.4411591771972999E-19</v>
      </c>
      <c r="D9" s="13">
        <v>0.11531441406094201</v>
      </c>
      <c r="E9" s="13">
        <v>2.1979573511371898E-2</v>
      </c>
      <c r="F9" s="13">
        <v>8.5174832187823596E-2</v>
      </c>
      <c r="G9" s="7" t="s">
        <v>41</v>
      </c>
      <c r="H9" s="14">
        <v>1.16821293397372E-2</v>
      </c>
      <c r="I9" s="14">
        <v>2.5924316777333598E-16</v>
      </c>
      <c r="J9" s="14">
        <v>86.873266976951399</v>
      </c>
      <c r="K9" s="14">
        <v>16.558531500527099</v>
      </c>
      <c r="L9" s="14">
        <v>64.167311577018793</v>
      </c>
    </row>
    <row r="10" spans="1:12" x14ac:dyDescent="0.25">
      <c r="A10" s="7" t="s">
        <v>174</v>
      </c>
      <c r="B10" s="13">
        <v>3.69689702529381E-4</v>
      </c>
      <c r="C10" s="13">
        <v>3.2432806901985999E-17</v>
      </c>
      <c r="D10" s="13">
        <v>0.98035328281714496</v>
      </c>
      <c r="E10" s="13">
        <v>0.15837333269142201</v>
      </c>
      <c r="F10" s="13">
        <v>0.38623392022987302</v>
      </c>
      <c r="G10" s="7" t="s">
        <v>41</v>
      </c>
      <c r="H10" s="14">
        <v>0.278509434297534</v>
      </c>
      <c r="I10" s="14">
        <v>2.44335794076801E-14</v>
      </c>
      <c r="J10" s="14">
        <v>738.55894914312398</v>
      </c>
      <c r="K10" s="14">
        <v>119.31213391641</v>
      </c>
      <c r="L10" s="14">
        <v>290.973186144377</v>
      </c>
    </row>
    <row r="11" spans="1:12" x14ac:dyDescent="0.25">
      <c r="A11" s="7" t="s">
        <v>175</v>
      </c>
      <c r="B11" s="13">
        <v>0.39178464061104301</v>
      </c>
      <c r="C11" s="13">
        <v>3.8826500035956397E-2</v>
      </c>
      <c r="D11" s="13">
        <v>1.4434028979223399</v>
      </c>
      <c r="E11" s="13">
        <v>0.53000118878890701</v>
      </c>
      <c r="F11" s="13">
        <v>0.47424450754873199</v>
      </c>
      <c r="G11" s="7" t="s">
        <v>41</v>
      </c>
      <c r="H11" s="14">
        <v>295.15487685073498</v>
      </c>
      <c r="I11" s="14">
        <v>29.250332067088099</v>
      </c>
      <c r="J11" s="14">
        <v>1087.40200717877</v>
      </c>
      <c r="K11" s="14">
        <v>399.28169558601098</v>
      </c>
      <c r="L11" s="14">
        <v>357.27684220691299</v>
      </c>
    </row>
    <row r="12" spans="1:12" x14ac:dyDescent="0.25">
      <c r="A12" s="7" t="s">
        <v>176</v>
      </c>
      <c r="B12" s="13">
        <v>0.92508434351231295</v>
      </c>
      <c r="C12" s="13">
        <v>5.2368663010185097E-12</v>
      </c>
      <c r="D12" s="13">
        <v>4.2334815653944897</v>
      </c>
      <c r="E12" s="13">
        <v>1.33796913760366</v>
      </c>
      <c r="F12" s="13">
        <v>1.44776111751248</v>
      </c>
      <c r="G12" s="7" t="s">
        <v>41</v>
      </c>
      <c r="H12" s="14">
        <v>696.92154102843597</v>
      </c>
      <c r="I12" s="14">
        <v>3.9452455965352999E-9</v>
      </c>
      <c r="J12" s="14">
        <v>3189.3356721055902</v>
      </c>
      <c r="K12" s="14">
        <v>1007.97242950509</v>
      </c>
      <c r="L12" s="14">
        <v>1090.6853154892001</v>
      </c>
    </row>
    <row r="13" spans="1:12" x14ac:dyDescent="0.25">
      <c r="A13" s="7" t="s">
        <v>177</v>
      </c>
      <c r="B13" s="13">
        <v>5.6262629776292004</v>
      </c>
      <c r="C13" s="13">
        <v>2.4364264057620799</v>
      </c>
      <c r="D13" s="13">
        <v>8.7658308465699797</v>
      </c>
      <c r="E13" s="13">
        <v>5.6397776627873002</v>
      </c>
      <c r="F13" s="13">
        <v>1.9174864825437501</v>
      </c>
      <c r="G13" s="7" t="s">
        <v>41</v>
      </c>
      <c r="H13" s="14">
        <v>4238.6014768267296</v>
      </c>
      <c r="I13" s="14">
        <v>1835.5061970449201</v>
      </c>
      <c r="J13" s="14">
        <v>6603.8263265719597</v>
      </c>
      <c r="K13" s="14">
        <v>4248.7829000374404</v>
      </c>
      <c r="L13" s="14">
        <v>1444.55761648916</v>
      </c>
    </row>
    <row r="14" spans="1:12" x14ac:dyDescent="0.25">
      <c r="A14" s="7" t="s">
        <v>178</v>
      </c>
      <c r="B14" s="13">
        <v>2.30924474861081E-5</v>
      </c>
      <c r="C14" s="13">
        <v>2.4745641546371201E-18</v>
      </c>
      <c r="D14" s="13">
        <v>9.9019700858234694E-2</v>
      </c>
      <c r="E14" s="13">
        <v>1.9018994034497399E-2</v>
      </c>
      <c r="F14" s="13">
        <v>7.6192334533131206E-2</v>
      </c>
      <c r="G14" s="7" t="s">
        <v>41</v>
      </c>
      <c r="H14" s="14">
        <v>1.7396926238134401E-2</v>
      </c>
      <c r="I14" s="14">
        <v>1.8642376515374198E-15</v>
      </c>
      <c r="J14" s="14">
        <v>74.597481838559702</v>
      </c>
      <c r="K14" s="14">
        <v>14.3281493458289</v>
      </c>
      <c r="L14" s="14">
        <v>57.400257143879699</v>
      </c>
    </row>
    <row r="15" spans="1:12" x14ac:dyDescent="0.25">
      <c r="A15" s="7" t="s">
        <v>179</v>
      </c>
      <c r="B15" s="13">
        <v>2.2535646776926002</v>
      </c>
      <c r="C15" s="13">
        <v>0.91959396355278</v>
      </c>
      <c r="D15" s="13">
        <v>4.2179667791846498</v>
      </c>
      <c r="E15" s="13">
        <v>2.3771281573469598</v>
      </c>
      <c r="F15" s="13">
        <v>1.00692337788808</v>
      </c>
      <c r="G15" s="7" t="s">
        <v>41</v>
      </c>
      <c r="H15" s="14">
        <v>1697.7454855865001</v>
      </c>
      <c r="I15" s="14">
        <v>692.78530838212305</v>
      </c>
      <c r="J15" s="14">
        <v>3177.64745276655</v>
      </c>
      <c r="K15" s="14">
        <v>1790.8332686189001</v>
      </c>
      <c r="L15" s="14">
        <v>758.57579596577</v>
      </c>
    </row>
    <row r="16" spans="1:12" x14ac:dyDescent="0.25">
      <c r="A16" s="7" t="s">
        <v>180</v>
      </c>
      <c r="B16" s="13">
        <v>1.0050117947111199</v>
      </c>
      <c r="C16" s="13">
        <v>0.112872084562011</v>
      </c>
      <c r="D16" s="13">
        <v>2.9258497073190899</v>
      </c>
      <c r="E16" s="13">
        <v>1.19879777581707</v>
      </c>
      <c r="F16" s="13">
        <v>0.90072428733133503</v>
      </c>
      <c r="G16" s="7" t="s">
        <v>41</v>
      </c>
      <c r="H16" s="14">
        <v>757.13568566357003</v>
      </c>
      <c r="I16" s="14">
        <v>85.033313625637305</v>
      </c>
      <c r="J16" s="14">
        <v>2204.2181355059101</v>
      </c>
      <c r="K16" s="14">
        <v>903.12629238955503</v>
      </c>
      <c r="L16" s="14">
        <v>678.56964910393401</v>
      </c>
    </row>
    <row r="17" spans="1:13" x14ac:dyDescent="0.25">
      <c r="A17" s="7" t="s">
        <v>181</v>
      </c>
      <c r="B17" s="13">
        <v>15.384180087115499</v>
      </c>
      <c r="C17" s="13">
        <v>12.393990293405199</v>
      </c>
      <c r="D17" s="13">
        <v>18.477387100579701</v>
      </c>
      <c r="E17" s="13">
        <v>15.4019262638481</v>
      </c>
      <c r="F17" s="13">
        <v>1.8622062105013799</v>
      </c>
      <c r="G17" s="7" t="s">
        <v>41</v>
      </c>
      <c r="H17" s="14">
        <v>11589.825910429299</v>
      </c>
      <c r="I17" s="14">
        <v>9337.1365274397594</v>
      </c>
      <c r="J17" s="14">
        <v>13920.1243460927</v>
      </c>
      <c r="K17" s="14">
        <v>11603.1951701326</v>
      </c>
      <c r="L17" s="14">
        <v>1402.91167074332</v>
      </c>
    </row>
    <row r="18" spans="1:13" x14ac:dyDescent="0.25">
      <c r="B18" s="13"/>
      <c r="C18" s="13"/>
      <c r="D18" s="13"/>
      <c r="E18" s="13"/>
      <c r="F18" s="13"/>
      <c r="H18" s="14"/>
      <c r="I18" s="14"/>
      <c r="J18" s="15" t="s">
        <v>29</v>
      </c>
      <c r="K18" s="14">
        <f>SUM(K5:K17)</f>
        <v>75335.999999999884</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CB6D9-D91D-4576-AAB5-DD7A35C6B778}">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7.33203125" style="7" bestFit="1" customWidth="1"/>
    <col min="11" max="11" width="8.33203125" style="7" bestFit="1" customWidth="1"/>
    <col min="12" max="12" width="5.5546875" style="7" bestFit="1" customWidth="1"/>
    <col min="13" max="16384" width="8.6640625" style="7"/>
  </cols>
  <sheetData>
    <row r="1" spans="1:12" ht="45" customHeight="1" x14ac:dyDescent="0.25">
      <c r="A1" s="333" t="s">
        <v>1502</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2.7242330088625799</v>
      </c>
      <c r="C5" s="13">
        <v>1.48998427148474</v>
      </c>
      <c r="D5" s="13">
        <v>4.3558881376706102</v>
      </c>
      <c r="E5" s="13">
        <v>2.7933626758187802</v>
      </c>
      <c r="F5" s="13">
        <v>0.86715310908909804</v>
      </c>
      <c r="G5" s="7" t="s">
        <v>41</v>
      </c>
      <c r="H5" s="14">
        <v>292.28295952086597</v>
      </c>
      <c r="I5" s="14">
        <v>159.86041248759699</v>
      </c>
      <c r="J5" s="14">
        <v>467.34323829068001</v>
      </c>
      <c r="K5" s="14">
        <v>299.69988148859699</v>
      </c>
      <c r="L5" s="14">
        <v>93.036857074169404</v>
      </c>
    </row>
    <row r="6" spans="1:12" x14ac:dyDescent="0.25">
      <c r="A6" s="7" t="s">
        <v>172</v>
      </c>
      <c r="B6" s="13">
        <v>20.312532260211899</v>
      </c>
      <c r="C6" s="13">
        <v>16.864170297592999</v>
      </c>
      <c r="D6" s="13">
        <v>24.1480603116153</v>
      </c>
      <c r="E6" s="13">
        <v>20.390495637472899</v>
      </c>
      <c r="F6" s="13">
        <v>2.23090573029239</v>
      </c>
      <c r="G6" s="7" t="s">
        <v>41</v>
      </c>
      <c r="H6" s="14">
        <v>2179.33158619814</v>
      </c>
      <c r="I6" s="14">
        <v>1809.35683122876</v>
      </c>
      <c r="J6" s="14">
        <v>2590.8453908331999</v>
      </c>
      <c r="K6" s="14">
        <v>2187.6962769444699</v>
      </c>
      <c r="L6" s="14">
        <v>239.35387580307</v>
      </c>
    </row>
    <row r="7" spans="1:12" x14ac:dyDescent="0.25">
      <c r="A7" s="7" t="s">
        <v>42</v>
      </c>
      <c r="B7" s="13">
        <v>1.3974717952815401</v>
      </c>
      <c r="C7" s="13">
        <v>2.3320243567836001E-2</v>
      </c>
      <c r="D7" s="13">
        <v>3.6232252388481099</v>
      </c>
      <c r="E7" s="13">
        <v>1.5336554710431101</v>
      </c>
      <c r="F7" s="13">
        <v>1.13799539362693</v>
      </c>
      <c r="G7" s="7" t="s">
        <v>41</v>
      </c>
      <c r="H7" s="14">
        <v>149.93474891575599</v>
      </c>
      <c r="I7" s="14">
        <v>2.50202893239313</v>
      </c>
      <c r="J7" s="14">
        <v>388.73583587601399</v>
      </c>
      <c r="K7" s="14">
        <v>164.545895488215</v>
      </c>
      <c r="L7" s="14">
        <v>122.09552578223401</v>
      </c>
    </row>
    <row r="8" spans="1:12" x14ac:dyDescent="0.25">
      <c r="A8" s="7" t="s">
        <v>173</v>
      </c>
      <c r="B8" s="13">
        <v>14.740649276376301</v>
      </c>
      <c r="C8" s="13">
        <v>11.261641325879699</v>
      </c>
      <c r="D8" s="13">
        <v>18.355395480403001</v>
      </c>
      <c r="E8" s="13">
        <v>14.774890885201399</v>
      </c>
      <c r="F8" s="13">
        <v>2.1466307368743802</v>
      </c>
      <c r="G8" s="7" t="s">
        <v>41</v>
      </c>
      <c r="H8" s="14">
        <v>1581.5242608624201</v>
      </c>
      <c r="I8" s="14">
        <v>1208.2614978536301</v>
      </c>
      <c r="J8" s="14">
        <v>1969.3503810924401</v>
      </c>
      <c r="K8" s="14">
        <v>1585.1980430732599</v>
      </c>
      <c r="L8" s="14">
        <v>230.31201175925199</v>
      </c>
    </row>
    <row r="9" spans="1:12" x14ac:dyDescent="0.25">
      <c r="A9" s="7" t="s">
        <v>90</v>
      </c>
      <c r="B9" s="13">
        <v>2.5325431270807798E-5</v>
      </c>
      <c r="C9" s="13">
        <v>2.9775392655190599E-19</v>
      </c>
      <c r="D9" s="13">
        <v>0.15573663946719901</v>
      </c>
      <c r="E9" s="13">
        <v>3.0233320191037E-2</v>
      </c>
      <c r="F9" s="13">
        <v>0.11333645426817</v>
      </c>
      <c r="G9" s="7" t="s">
        <v>41</v>
      </c>
      <c r="H9" s="14">
        <v>2.7171655210449699E-3</v>
      </c>
      <c r="I9" s="14">
        <v>3.1946018779753999E-17</v>
      </c>
      <c r="J9" s="14">
        <v>16.708984048435699</v>
      </c>
      <c r="K9" s="14">
        <v>3.2437329232963599</v>
      </c>
      <c r="L9" s="14">
        <v>12.159868178431999</v>
      </c>
    </row>
    <row r="10" spans="1:12" x14ac:dyDescent="0.25">
      <c r="A10" s="7" t="s">
        <v>174</v>
      </c>
      <c r="B10" s="13">
        <v>7.1865349751002903E-5</v>
      </c>
      <c r="C10" s="13">
        <v>1.0457287006850199E-17</v>
      </c>
      <c r="D10" s="13">
        <v>0.37931183916884997</v>
      </c>
      <c r="E10" s="13">
        <v>6.8719878280251306E-2</v>
      </c>
      <c r="F10" s="13">
        <v>0.259897952600391</v>
      </c>
      <c r="G10" s="7" t="s">
        <v>41</v>
      </c>
      <c r="H10" s="14">
        <v>7.7104333747850997E-3</v>
      </c>
      <c r="I10" s="14">
        <v>1.1219623229649599E-15</v>
      </c>
      <c r="J10" s="14">
        <v>40.696367224425899</v>
      </c>
      <c r="K10" s="14">
        <v>7.3729557406881696</v>
      </c>
      <c r="L10" s="14">
        <v>27.8844513344959</v>
      </c>
    </row>
    <row r="11" spans="1:12" x14ac:dyDescent="0.25">
      <c r="A11" s="7" t="s">
        <v>175</v>
      </c>
      <c r="B11" s="13">
        <v>2.2567871589004799E-5</v>
      </c>
      <c r="C11" s="13">
        <v>2.3233735770879801E-18</v>
      </c>
      <c r="D11" s="13">
        <v>0.216348957480343</v>
      </c>
      <c r="E11" s="13">
        <v>3.9143463928677402E-2</v>
      </c>
      <c r="F11" s="13">
        <v>0.15006496594617399</v>
      </c>
      <c r="G11" s="7" t="s">
        <v>41</v>
      </c>
      <c r="H11" s="14">
        <v>2.42130694278432E-3</v>
      </c>
      <c r="I11" s="14">
        <v>2.4927475108576999E-16</v>
      </c>
      <c r="J11" s="14">
        <v>23.212079648065998</v>
      </c>
      <c r="K11" s="14">
        <v>4.1997022449078001</v>
      </c>
      <c r="L11" s="14">
        <v>16.100470196364999</v>
      </c>
    </row>
    <row r="12" spans="1:12" x14ac:dyDescent="0.25">
      <c r="A12" s="7" t="s">
        <v>176</v>
      </c>
      <c r="B12" s="13">
        <v>24.941716928748999</v>
      </c>
      <c r="C12" s="13">
        <v>18.619819046141501</v>
      </c>
      <c r="D12" s="13">
        <v>30.071621477141701</v>
      </c>
      <c r="E12" s="13">
        <v>24.761679081916601</v>
      </c>
      <c r="F12" s="13">
        <v>3.4711296355775798</v>
      </c>
      <c r="G12" s="7" t="s">
        <v>41</v>
      </c>
      <c r="H12" s="14">
        <v>2675.9968092854801</v>
      </c>
      <c r="I12" s="14">
        <v>1997.72038546052</v>
      </c>
      <c r="J12" s="14">
        <v>3226.3842682825298</v>
      </c>
      <c r="K12" s="14">
        <v>2656.6805486988301</v>
      </c>
      <c r="L12" s="14">
        <v>372.41749860111901</v>
      </c>
    </row>
    <row r="13" spans="1:12" x14ac:dyDescent="0.25">
      <c r="A13" s="7" t="s">
        <v>177</v>
      </c>
      <c r="B13" s="13">
        <v>1.9216006236387</v>
      </c>
      <c r="C13" s="13">
        <v>0.67642173492906599</v>
      </c>
      <c r="D13" s="13">
        <v>9.0640749618039997</v>
      </c>
      <c r="E13" s="13">
        <v>3.0611794068798002</v>
      </c>
      <c r="F13" s="13">
        <v>2.6960497503268099</v>
      </c>
      <c r="G13" s="7" t="s">
        <v>41</v>
      </c>
      <c r="H13" s="14">
        <v>206.16853091019601</v>
      </c>
      <c r="I13" s="14">
        <v>72.573287940539402</v>
      </c>
      <c r="J13" s="14">
        <v>972.48460265195195</v>
      </c>
      <c r="K13" s="14">
        <v>328.433938564134</v>
      </c>
      <c r="L13" s="14">
        <v>289.25917771256297</v>
      </c>
    </row>
    <row r="14" spans="1:12" x14ac:dyDescent="0.25">
      <c r="A14" s="7" t="s">
        <v>178</v>
      </c>
      <c r="B14" s="13">
        <v>0.22338842971461301</v>
      </c>
      <c r="C14" s="13">
        <v>1.9523193108742402E-2</v>
      </c>
      <c r="D14" s="13">
        <v>0.897009089739635</v>
      </c>
      <c r="E14" s="13">
        <v>0.30365030385029401</v>
      </c>
      <c r="F14" s="13">
        <v>0.28525432915725202</v>
      </c>
      <c r="G14" s="7" t="s">
        <v>41</v>
      </c>
      <c r="H14" s="14">
        <v>23.967344624080901</v>
      </c>
      <c r="I14" s="14">
        <v>2.0946433886369702</v>
      </c>
      <c r="J14" s="14">
        <v>96.240105238165498</v>
      </c>
      <c r="K14" s="14">
        <v>32.578641100098103</v>
      </c>
      <c r="L14" s="14">
        <v>30.6049369752816</v>
      </c>
    </row>
    <row r="15" spans="1:12" x14ac:dyDescent="0.25">
      <c r="A15" s="7" t="s">
        <v>179</v>
      </c>
      <c r="B15" s="13">
        <v>28.728276086285</v>
      </c>
      <c r="C15" s="13">
        <v>24.441433986857401</v>
      </c>
      <c r="D15" s="13">
        <v>33.218108265653903</v>
      </c>
      <c r="E15" s="13">
        <v>28.768352795490099</v>
      </c>
      <c r="F15" s="13">
        <v>2.7344406230283802</v>
      </c>
      <c r="G15" s="7" t="s">
        <v>41</v>
      </c>
      <c r="H15" s="14">
        <v>3082.25674129752</v>
      </c>
      <c r="I15" s="14">
        <v>2622.3214524499299</v>
      </c>
      <c r="J15" s="14">
        <v>3563.97083582201</v>
      </c>
      <c r="K15" s="14">
        <v>3086.5565714281302</v>
      </c>
      <c r="L15" s="14">
        <v>293.37813444471499</v>
      </c>
    </row>
    <row r="16" spans="1:12" x14ac:dyDescent="0.25">
      <c r="A16" s="7" t="s">
        <v>180</v>
      </c>
      <c r="B16" s="13">
        <v>1.31611273523158</v>
      </c>
      <c r="C16" s="13">
        <v>0.39949375784144098</v>
      </c>
      <c r="D16" s="13">
        <v>3.2019807812717298</v>
      </c>
      <c r="E16" s="13">
        <v>1.48685808910843</v>
      </c>
      <c r="F16" s="13">
        <v>0.87802702678903699</v>
      </c>
      <c r="G16" s="7" t="s">
        <v>41</v>
      </c>
      <c r="H16" s="14">
        <v>141.20573536299699</v>
      </c>
      <c r="I16" s="14">
        <v>42.861685278808203</v>
      </c>
      <c r="J16" s="14">
        <v>343.54051802264399</v>
      </c>
      <c r="K16" s="14">
        <v>159.52500438044399</v>
      </c>
      <c r="L16" s="14">
        <v>94.203519704195699</v>
      </c>
    </row>
    <row r="17" spans="1:13" x14ac:dyDescent="0.25">
      <c r="A17" s="7" t="s">
        <v>181</v>
      </c>
      <c r="B17" s="13">
        <v>1.9086827656979399</v>
      </c>
      <c r="C17" s="13">
        <v>0.89305237110567703</v>
      </c>
      <c r="D17" s="13">
        <v>3.3278686299717202</v>
      </c>
      <c r="E17" s="13">
        <v>1.9877789908183801</v>
      </c>
      <c r="F17" s="13">
        <v>0.76643598925640899</v>
      </c>
      <c r="G17" s="7" t="s">
        <v>41</v>
      </c>
      <c r="H17" s="14">
        <v>204.782573931732</v>
      </c>
      <c r="I17" s="14">
        <v>95.815588895928101</v>
      </c>
      <c r="J17" s="14">
        <v>357.04702530966603</v>
      </c>
      <c r="K17" s="14">
        <v>213.268807924904</v>
      </c>
      <c r="L17" s="14">
        <v>82.230917287320196</v>
      </c>
    </row>
    <row r="18" spans="1:13" x14ac:dyDescent="0.25">
      <c r="B18" s="13"/>
      <c r="C18" s="13"/>
      <c r="D18" s="13"/>
      <c r="E18" s="13"/>
      <c r="F18" s="13"/>
      <c r="H18" s="14"/>
      <c r="I18" s="14"/>
      <c r="J18" s="15" t="s">
        <v>29</v>
      </c>
      <c r="K18" s="14">
        <f>SUM(K5:K17)</f>
        <v>10728.999999999975</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0C2F4-A3F9-46A4-B67D-B97AAE4E1961}">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7.33203125" style="7" bestFit="1" customWidth="1"/>
    <col min="11" max="11" width="8.33203125" style="7" bestFit="1" customWidth="1"/>
    <col min="12" max="12" width="5.5546875" style="7" bestFit="1" customWidth="1"/>
    <col min="13" max="16384" width="8.6640625" style="7"/>
  </cols>
  <sheetData>
    <row r="1" spans="1:12" ht="45" customHeight="1" x14ac:dyDescent="0.25">
      <c r="A1" s="333" t="s">
        <v>1503</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19.066616204812799</v>
      </c>
      <c r="C5" s="13">
        <v>15.6396289504225</v>
      </c>
      <c r="D5" s="13">
        <v>22.585926955452098</v>
      </c>
      <c r="E5" s="13">
        <v>19.093585748077299</v>
      </c>
      <c r="F5" s="13">
        <v>2.1028755950097899</v>
      </c>
      <c r="G5" s="7" t="s">
        <v>41</v>
      </c>
      <c r="H5" s="14">
        <v>4624.4170943153104</v>
      </c>
      <c r="I5" s="14">
        <v>3793.2356056354902</v>
      </c>
      <c r="J5" s="14">
        <v>5477.9907237753496</v>
      </c>
      <c r="K5" s="14">
        <v>4630.9582873386698</v>
      </c>
      <c r="L5" s="14">
        <v>510.03144681367399</v>
      </c>
    </row>
    <row r="6" spans="1:12" x14ac:dyDescent="0.25">
      <c r="A6" s="7" t="s">
        <v>172</v>
      </c>
      <c r="B6" s="13">
        <v>29.7632093444691</v>
      </c>
      <c r="C6" s="13">
        <v>25.586907952150099</v>
      </c>
      <c r="D6" s="13">
        <v>34.083493568200801</v>
      </c>
      <c r="E6" s="13">
        <v>29.787601470125502</v>
      </c>
      <c r="F6" s="13">
        <v>2.6120887434436399</v>
      </c>
      <c r="G6" s="7" t="s">
        <v>41</v>
      </c>
      <c r="H6" s="14">
        <v>7218.7687944075496</v>
      </c>
      <c r="I6" s="14">
        <v>6205.8486547145003</v>
      </c>
      <c r="J6" s="14">
        <v>8266.6105300314193</v>
      </c>
      <c r="K6" s="14">
        <v>7224.6848605642499</v>
      </c>
      <c r="L6" s="14">
        <v>633.53600383482001</v>
      </c>
    </row>
    <row r="7" spans="1:12" x14ac:dyDescent="0.25">
      <c r="A7" s="7" t="s">
        <v>42</v>
      </c>
      <c r="B7" s="13">
        <v>2.02692260774193</v>
      </c>
      <c r="C7" s="13">
        <v>0.39461212480185598</v>
      </c>
      <c r="D7" s="13">
        <v>4.4009954108934402</v>
      </c>
      <c r="E7" s="13">
        <v>2.1730887036403499</v>
      </c>
      <c r="F7" s="13">
        <v>1.2607225259683901</v>
      </c>
      <c r="G7" s="7" t="s">
        <v>41</v>
      </c>
      <c r="H7" s="14">
        <v>491.60980928172802</v>
      </c>
      <c r="I7" s="14">
        <v>95.709224749442299</v>
      </c>
      <c r="J7" s="14">
        <v>1067.4174269580899</v>
      </c>
      <c r="K7" s="14">
        <v>527.06093418093201</v>
      </c>
      <c r="L7" s="14">
        <v>305.77564144837498</v>
      </c>
    </row>
    <row r="8" spans="1:12" x14ac:dyDescent="0.25">
      <c r="A8" s="7" t="s">
        <v>173</v>
      </c>
      <c r="B8" s="13">
        <v>24.383436935688099</v>
      </c>
      <c r="C8" s="13">
        <v>20.1077144422995</v>
      </c>
      <c r="D8" s="13">
        <v>28.851124417083099</v>
      </c>
      <c r="E8" s="13">
        <v>24.426433225764601</v>
      </c>
      <c r="F8" s="13">
        <v>2.6360317424534698</v>
      </c>
      <c r="G8" s="7" t="s">
        <v>41</v>
      </c>
      <c r="H8" s="14">
        <v>5913.9587943817996</v>
      </c>
      <c r="I8" s="14">
        <v>4876.9250608353204</v>
      </c>
      <c r="J8" s="14">
        <v>6997.5517161193302</v>
      </c>
      <c r="K8" s="14">
        <v>5924.3871145769499</v>
      </c>
      <c r="L8" s="14">
        <v>639.34313881466505</v>
      </c>
    </row>
    <row r="9" spans="1:12" x14ac:dyDescent="0.25">
      <c r="A9" s="7" t="s">
        <v>90</v>
      </c>
      <c r="B9" s="13">
        <v>0.21306291373969</v>
      </c>
      <c r="C9" s="13">
        <v>5.9752471011723498E-9</v>
      </c>
      <c r="D9" s="13">
        <v>1.0365632070261701</v>
      </c>
      <c r="E9" s="13">
        <v>0.32348846544333498</v>
      </c>
      <c r="F9" s="13">
        <v>0.36406880487276</v>
      </c>
      <c r="G9" s="7" t="s">
        <v>41</v>
      </c>
      <c r="H9" s="14">
        <v>51.676279098424601</v>
      </c>
      <c r="I9" s="14">
        <v>1.4492364319183399E-6</v>
      </c>
      <c r="J9" s="14">
        <v>251.408040232128</v>
      </c>
      <c r="K9" s="14">
        <v>78.458892408626497</v>
      </c>
      <c r="L9" s="14">
        <v>88.301247933839306</v>
      </c>
    </row>
    <row r="10" spans="1:12" x14ac:dyDescent="0.25">
      <c r="A10" s="7" t="s">
        <v>174</v>
      </c>
      <c r="B10" s="13">
        <v>7.7675173987989398E-5</v>
      </c>
      <c r="C10" s="13">
        <v>1.8508739651461401E-17</v>
      </c>
      <c r="D10" s="13">
        <v>0.45728494984906898</v>
      </c>
      <c r="E10" s="13">
        <v>7.5824919135954197E-2</v>
      </c>
      <c r="F10" s="13">
        <v>0.239647204222699</v>
      </c>
      <c r="G10" s="7" t="s">
        <v>41</v>
      </c>
      <c r="H10" s="14">
        <v>1.8839336699046898E-2</v>
      </c>
      <c r="I10" s="14">
        <v>4.4891097150654401E-15</v>
      </c>
      <c r="J10" s="14">
        <v>110.90989173639301</v>
      </c>
      <c r="K10" s="14">
        <v>18.390575887234299</v>
      </c>
      <c r="L10" s="14">
        <v>58.124032912173398</v>
      </c>
    </row>
    <row r="11" spans="1:12" x14ac:dyDescent="0.25">
      <c r="A11" s="7" t="s">
        <v>175</v>
      </c>
      <c r="B11" s="13">
        <v>7.0896898933574898E-2</v>
      </c>
      <c r="C11" s="13">
        <v>4.9261444185688202E-15</v>
      </c>
      <c r="D11" s="13">
        <v>1.17622835592992</v>
      </c>
      <c r="E11" s="13">
        <v>0.27188203551475898</v>
      </c>
      <c r="F11" s="13">
        <v>0.44288722002586001</v>
      </c>
      <c r="G11" s="7" t="s">
        <v>41</v>
      </c>
      <c r="H11" s="14">
        <v>17.195333867349198</v>
      </c>
      <c r="I11" s="14">
        <v>1.1947870672796799E-12</v>
      </c>
      <c r="J11" s="14">
        <v>285.28242544724299</v>
      </c>
      <c r="K11" s="14">
        <v>65.942268893749699</v>
      </c>
      <c r="L11" s="14">
        <v>107.417866345072</v>
      </c>
    </row>
    <row r="12" spans="1:12" x14ac:dyDescent="0.25">
      <c r="A12" s="7" t="s">
        <v>176</v>
      </c>
      <c r="B12" s="13">
        <v>3.4734360411001299</v>
      </c>
      <c r="C12" s="13">
        <v>1.21240253056854</v>
      </c>
      <c r="D12" s="13">
        <v>6.3149445152356201</v>
      </c>
      <c r="E12" s="13">
        <v>3.5612740143216302</v>
      </c>
      <c r="F12" s="13">
        <v>1.5558526288671899</v>
      </c>
      <c r="G12" s="7" t="s">
        <v>41</v>
      </c>
      <c r="H12" s="14">
        <v>842.447177408426</v>
      </c>
      <c r="I12" s="14">
        <v>294.05610976409503</v>
      </c>
      <c r="J12" s="14">
        <v>1531.6266427252399</v>
      </c>
      <c r="K12" s="14">
        <v>863.75139943356999</v>
      </c>
      <c r="L12" s="14">
        <v>377.356496605448</v>
      </c>
    </row>
    <row r="13" spans="1:12" x14ac:dyDescent="0.25">
      <c r="A13" s="7" t="s">
        <v>177</v>
      </c>
      <c r="B13" s="13">
        <v>2.06975900075021</v>
      </c>
      <c r="C13" s="13">
        <v>2.03468108584414E-10</v>
      </c>
      <c r="D13" s="13">
        <v>5.1238933657063299</v>
      </c>
      <c r="E13" s="13">
        <v>2.1478186733130098</v>
      </c>
      <c r="F13" s="13">
        <v>1.7266417714856099</v>
      </c>
      <c r="G13" s="7" t="s">
        <v>41</v>
      </c>
      <c r="H13" s="14">
        <v>501.99934804195698</v>
      </c>
      <c r="I13" s="14">
        <v>4.93491550560639E-8</v>
      </c>
      <c r="J13" s="14">
        <v>1242.74909691841</v>
      </c>
      <c r="K13" s="14">
        <v>520.93194102533698</v>
      </c>
      <c r="L13" s="14">
        <v>418.77969525612099</v>
      </c>
    </row>
    <row r="14" spans="1:12" x14ac:dyDescent="0.25">
      <c r="A14" s="7" t="s">
        <v>178</v>
      </c>
      <c r="B14" s="13">
        <v>0.49234775778163098</v>
      </c>
      <c r="C14" s="13">
        <v>0.11019838204039301</v>
      </c>
      <c r="D14" s="13">
        <v>1.4059024133767899</v>
      </c>
      <c r="E14" s="13">
        <v>0.59073928147296895</v>
      </c>
      <c r="F14" s="13">
        <v>0.40972353579190302</v>
      </c>
      <c r="G14" s="7" t="s">
        <v>41</v>
      </c>
      <c r="H14" s="14">
        <v>119.41402517235601</v>
      </c>
      <c r="I14" s="14">
        <v>26.727515580076901</v>
      </c>
      <c r="J14" s="14">
        <v>340.98757134040699</v>
      </c>
      <c r="K14" s="14">
        <v>143.27790532845401</v>
      </c>
      <c r="L14" s="14">
        <v>99.374346370968198</v>
      </c>
    </row>
    <row r="15" spans="1:12" x14ac:dyDescent="0.25">
      <c r="A15" s="7" t="s">
        <v>179</v>
      </c>
      <c r="B15" s="13">
        <v>8.7595978136368409</v>
      </c>
      <c r="C15" s="13">
        <v>6.1202854800748803</v>
      </c>
      <c r="D15" s="13">
        <v>11.997256005443599</v>
      </c>
      <c r="E15" s="13">
        <v>8.8664595402836497</v>
      </c>
      <c r="F15" s="13">
        <v>1.7833848717356799</v>
      </c>
      <c r="G15" s="7" t="s">
        <v>41</v>
      </c>
      <c r="H15" s="14">
        <v>2124.55285371948</v>
      </c>
      <c r="I15" s="14">
        <v>1484.4140403373599</v>
      </c>
      <c r="J15" s="14">
        <v>2909.8144715602898</v>
      </c>
      <c r="K15" s="14">
        <v>2150.47109690039</v>
      </c>
      <c r="L15" s="14">
        <v>432.542166790772</v>
      </c>
    </row>
    <row r="16" spans="1:12" x14ac:dyDescent="0.25">
      <c r="A16" s="7" t="s">
        <v>180</v>
      </c>
      <c r="B16" s="13">
        <v>2.7946607451004399</v>
      </c>
      <c r="C16" s="13">
        <v>1.2699859190643601</v>
      </c>
      <c r="D16" s="13">
        <v>4.9271101531064696</v>
      </c>
      <c r="E16" s="13">
        <v>2.9170065218558698</v>
      </c>
      <c r="F16" s="13">
        <v>1.1283214737398799</v>
      </c>
      <c r="G16" s="7" t="s">
        <v>41</v>
      </c>
      <c r="H16" s="14">
        <v>677.81701711666199</v>
      </c>
      <c r="I16" s="14">
        <v>308.02238480987103</v>
      </c>
      <c r="J16" s="14">
        <v>1195.0212965344399</v>
      </c>
      <c r="K16" s="14">
        <v>707.49076181092198</v>
      </c>
      <c r="L16" s="14">
        <v>273.66309024087201</v>
      </c>
    </row>
    <row r="17" spans="1:13" x14ac:dyDescent="0.25">
      <c r="A17" s="7" t="s">
        <v>181</v>
      </c>
      <c r="B17" s="13">
        <v>5.6799198615252697</v>
      </c>
      <c r="C17" s="13">
        <v>3.9446698056989198</v>
      </c>
      <c r="D17" s="13">
        <v>7.8827747705136799</v>
      </c>
      <c r="E17" s="13">
        <v>5.7647974010508696</v>
      </c>
      <c r="F17" s="13">
        <v>1.21510653137388</v>
      </c>
      <c r="G17" s="7" t="s">
        <v>41</v>
      </c>
      <c r="H17" s="14">
        <v>1377.6077632143399</v>
      </c>
      <c r="I17" s="14">
        <v>956.74021467421699</v>
      </c>
      <c r="J17" s="14">
        <v>1911.88819284039</v>
      </c>
      <c r="K17" s="14">
        <v>1398.1939616508801</v>
      </c>
      <c r="L17" s="14">
        <v>294.711938119423</v>
      </c>
    </row>
    <row r="18" spans="1:13" x14ac:dyDescent="0.25">
      <c r="B18" s="13"/>
      <c r="C18" s="13"/>
      <c r="D18" s="13"/>
      <c r="E18" s="13"/>
      <c r="F18" s="13"/>
      <c r="H18" s="14"/>
      <c r="I18" s="14"/>
      <c r="J18" s="15" t="s">
        <v>29</v>
      </c>
      <c r="K18" s="14">
        <f>SUM(K5:K17)</f>
        <v>24253.999999999967</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1BEB0-CDF1-4A86-8E3D-325933C0C1C7}">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8.33203125" style="7" bestFit="1" customWidth="1"/>
    <col min="11" max="11" width="9.33203125" style="7" bestFit="1" customWidth="1"/>
    <col min="12" max="12" width="7.33203125" style="7" bestFit="1" customWidth="1"/>
    <col min="13" max="16384" width="8.6640625" style="7"/>
  </cols>
  <sheetData>
    <row r="1" spans="1:12" ht="45" customHeight="1" x14ac:dyDescent="0.25">
      <c r="A1" s="333" t="s">
        <v>1504</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30.304017176275099</v>
      </c>
      <c r="C5" s="13">
        <v>26.3414963288363</v>
      </c>
      <c r="D5" s="13">
        <v>34.608227115888198</v>
      </c>
      <c r="E5" s="13">
        <v>30.340625468593601</v>
      </c>
      <c r="F5" s="13">
        <v>2.5125582485677298</v>
      </c>
      <c r="G5" s="7" t="s">
        <v>41</v>
      </c>
      <c r="H5" s="14">
        <v>37316.063710693401</v>
      </c>
      <c r="I5" s="14">
        <v>32436.655164365799</v>
      </c>
      <c r="J5" s="14">
        <v>42616.224788233601</v>
      </c>
      <c r="K5" s="14">
        <v>37361.142795771499</v>
      </c>
      <c r="L5" s="14">
        <v>3093.9391017038201</v>
      </c>
    </row>
    <row r="6" spans="1:12" x14ac:dyDescent="0.25">
      <c r="A6" s="7" t="s">
        <v>172</v>
      </c>
      <c r="B6" s="13">
        <v>27.994376513053599</v>
      </c>
      <c r="C6" s="13">
        <v>24.114469446480499</v>
      </c>
      <c r="D6" s="13">
        <v>32.255000246675898</v>
      </c>
      <c r="E6" s="13">
        <v>28.0671865258577</v>
      </c>
      <c r="F6" s="13">
        <v>2.5012622609347801</v>
      </c>
      <c r="G6" s="7" t="s">
        <v>41</v>
      </c>
      <c r="H6" s="14">
        <v>34471.995294409098</v>
      </c>
      <c r="I6" s="14">
        <v>29694.316531701599</v>
      </c>
      <c r="J6" s="14">
        <v>39718.484753754201</v>
      </c>
      <c r="K6" s="14">
        <v>34561.652816075897</v>
      </c>
      <c r="L6" s="14">
        <v>3080.0293354924802</v>
      </c>
    </row>
    <row r="7" spans="1:12" x14ac:dyDescent="0.25">
      <c r="A7" s="7" t="s">
        <v>42</v>
      </c>
      <c r="B7" s="13">
        <v>4.6805373725147996</v>
      </c>
      <c r="C7" s="13">
        <v>1.6724145930024601</v>
      </c>
      <c r="D7" s="13">
        <v>8.6069156525666397</v>
      </c>
      <c r="E7" s="13">
        <v>4.8670426882124103</v>
      </c>
      <c r="F7" s="13">
        <v>2.1399783894552402</v>
      </c>
      <c r="G7" s="7" t="s">
        <v>41</v>
      </c>
      <c r="H7" s="14">
        <v>5763.5669151410002</v>
      </c>
      <c r="I7" s="14">
        <v>2059.3946056773002</v>
      </c>
      <c r="J7" s="14">
        <v>10598.469865413999</v>
      </c>
      <c r="K7" s="14">
        <v>5993.2276958378798</v>
      </c>
      <c r="L7" s="14">
        <v>2635.1479889912898</v>
      </c>
    </row>
    <row r="8" spans="1:12" x14ac:dyDescent="0.25">
      <c r="A8" s="7" t="s">
        <v>173</v>
      </c>
      <c r="B8" s="13">
        <v>21.1886028677126</v>
      </c>
      <c r="C8" s="13">
        <v>16.4148991221223</v>
      </c>
      <c r="D8" s="13">
        <v>25.947749143216601</v>
      </c>
      <c r="E8" s="13">
        <v>21.179308645019798</v>
      </c>
      <c r="F8" s="13">
        <v>2.87245623643935</v>
      </c>
      <c r="G8" s="7" t="s">
        <v>41</v>
      </c>
      <c r="H8" s="14">
        <v>26091.433685272601</v>
      </c>
      <c r="I8" s="14">
        <v>20213.142629990201</v>
      </c>
      <c r="J8" s="14">
        <v>31951.7988174655</v>
      </c>
      <c r="K8" s="14">
        <v>26079.988872391001</v>
      </c>
      <c r="L8" s="14">
        <v>3537.1138849890499</v>
      </c>
    </row>
    <row r="9" spans="1:12" x14ac:dyDescent="0.25">
      <c r="A9" s="7" t="s">
        <v>90</v>
      </c>
      <c r="B9" s="13">
        <v>8.9483196410772597E-2</v>
      </c>
      <c r="C9" s="13">
        <v>1.70674741925732E-14</v>
      </c>
      <c r="D9" s="13">
        <v>0.98435151181404901</v>
      </c>
      <c r="E9" s="13">
        <v>0.25027438286944997</v>
      </c>
      <c r="F9" s="13">
        <v>0.36524963170355801</v>
      </c>
      <c r="G9" s="7" t="s">
        <v>41</v>
      </c>
      <c r="H9" s="14">
        <v>110.18871322826099</v>
      </c>
      <c r="I9" s="14">
        <v>2.10167170459927E-11</v>
      </c>
      <c r="J9" s="14">
        <v>1212.1206081327</v>
      </c>
      <c r="K9" s="14">
        <v>308.18537232161299</v>
      </c>
      <c r="L9" s="14">
        <v>449.76474398344402</v>
      </c>
    </row>
    <row r="10" spans="1:12" x14ac:dyDescent="0.25">
      <c r="A10" s="7" t="s">
        <v>174</v>
      </c>
      <c r="B10" s="13">
        <v>0.80501592956896795</v>
      </c>
      <c r="C10" s="13">
        <v>6.00032165385033E-10</v>
      </c>
      <c r="D10" s="13">
        <v>2.96587417121231</v>
      </c>
      <c r="E10" s="13">
        <v>1.03360460951633</v>
      </c>
      <c r="F10" s="13">
        <v>0.99245805449642299</v>
      </c>
      <c r="G10" s="7" t="s">
        <v>41</v>
      </c>
      <c r="H10" s="14">
        <v>991.28856551193201</v>
      </c>
      <c r="I10" s="14">
        <v>7.3887360813347599E-7</v>
      </c>
      <c r="J10" s="14">
        <v>3652.1477956891299</v>
      </c>
      <c r="K10" s="14">
        <v>1272.77038011231</v>
      </c>
      <c r="L10" s="14">
        <v>1222.1029237263499</v>
      </c>
    </row>
    <row r="11" spans="1:12" x14ac:dyDescent="0.25">
      <c r="A11" s="7" t="s">
        <v>175</v>
      </c>
      <c r="B11" s="13">
        <v>1.7819013518956099</v>
      </c>
      <c r="C11" s="13">
        <v>0.308631604823774</v>
      </c>
      <c r="D11" s="13">
        <v>3.5747191858401002</v>
      </c>
      <c r="E11" s="13">
        <v>1.8726137754376</v>
      </c>
      <c r="F11" s="13">
        <v>0.98258098712786701</v>
      </c>
      <c r="G11" s="7" t="s">
        <v>41</v>
      </c>
      <c r="H11" s="14">
        <v>2194.2155057107302</v>
      </c>
      <c r="I11" s="14">
        <v>380.04587186394701</v>
      </c>
      <c r="J11" s="14">
        <v>4401.8734582516399</v>
      </c>
      <c r="K11" s="14">
        <v>2305.9178769361001</v>
      </c>
      <c r="L11" s="14">
        <v>1209.9404017393799</v>
      </c>
    </row>
    <row r="12" spans="1:12" x14ac:dyDescent="0.25">
      <c r="A12" s="7" t="s">
        <v>176</v>
      </c>
      <c r="B12" s="13">
        <v>0.33478447658001098</v>
      </c>
      <c r="C12" s="13">
        <v>1.3766253269851899E-12</v>
      </c>
      <c r="D12" s="13">
        <v>4.4584955881571702</v>
      </c>
      <c r="E12" s="13">
        <v>1.29106294190412</v>
      </c>
      <c r="F12" s="13">
        <v>1.6191956759025801</v>
      </c>
      <c r="G12" s="7" t="s">
        <v>41</v>
      </c>
      <c r="H12" s="14">
        <v>412.25025661586</v>
      </c>
      <c r="I12" s="14">
        <v>1.69516266139629E-9</v>
      </c>
      <c r="J12" s="14">
        <v>5490.1468823008599</v>
      </c>
      <c r="K12" s="14">
        <v>1589.80199603131</v>
      </c>
      <c r="L12" s="14">
        <v>1993.86136334968</v>
      </c>
    </row>
    <row r="13" spans="1:12" x14ac:dyDescent="0.25">
      <c r="A13" s="7" t="s">
        <v>177</v>
      </c>
      <c r="B13" s="13">
        <v>1.3783500998337099</v>
      </c>
      <c r="C13" s="13">
        <v>1.51509865618855E-11</v>
      </c>
      <c r="D13" s="13">
        <v>3.6860160723084099</v>
      </c>
      <c r="E13" s="13">
        <v>1.4203117476952101</v>
      </c>
      <c r="F13" s="13">
        <v>1.2992667778418701</v>
      </c>
      <c r="G13" s="7" t="s">
        <v>41</v>
      </c>
      <c r="H13" s="14">
        <v>1697.28652943424</v>
      </c>
      <c r="I13" s="14">
        <v>1.8656773342440101E-8</v>
      </c>
      <c r="J13" s="14">
        <v>4538.9233312798497</v>
      </c>
      <c r="K13" s="14">
        <v>1748.9576829944101</v>
      </c>
      <c r="L13" s="14">
        <v>1599.9041175667001</v>
      </c>
    </row>
    <row r="14" spans="1:12" x14ac:dyDescent="0.25">
      <c r="A14" s="7" t="s">
        <v>178</v>
      </c>
      <c r="B14" s="13">
        <v>2.0595631320821601E-5</v>
      </c>
      <c r="C14" s="13">
        <v>1.37849025085617E-18</v>
      </c>
      <c r="D14" s="13">
        <v>0.151399638548706</v>
      </c>
      <c r="E14" s="13">
        <v>2.3008960443911802E-2</v>
      </c>
      <c r="F14" s="13">
        <v>7.2809866421252506E-2</v>
      </c>
      <c r="G14" s="7" t="s">
        <v>41</v>
      </c>
      <c r="H14" s="14">
        <v>2.5361254452146501E-2</v>
      </c>
      <c r="I14" s="14">
        <v>1.69745911000178E-15</v>
      </c>
      <c r="J14" s="14">
        <v>186.43200091249099</v>
      </c>
      <c r="K14" s="14">
        <v>28.3330038010286</v>
      </c>
      <c r="L14" s="14">
        <v>89.657341412466195</v>
      </c>
    </row>
    <row r="15" spans="1:12" x14ac:dyDescent="0.25">
      <c r="A15" s="7" t="s">
        <v>179</v>
      </c>
      <c r="B15" s="13">
        <v>0.82089794165624697</v>
      </c>
      <c r="C15" s="13">
        <v>0.13189356143352399</v>
      </c>
      <c r="D15" s="13">
        <v>2.195380922334</v>
      </c>
      <c r="E15" s="13">
        <v>0.93984397915018802</v>
      </c>
      <c r="F15" s="13">
        <v>0.64629878547562103</v>
      </c>
      <c r="G15" s="7" t="s">
        <v>41</v>
      </c>
      <c r="H15" s="14">
        <v>1010.84551637608</v>
      </c>
      <c r="I15" s="14">
        <v>162.412412613627</v>
      </c>
      <c r="J15" s="14">
        <v>2703.3701139528698</v>
      </c>
      <c r="K15" s="14">
        <v>1157.3144774857501</v>
      </c>
      <c r="L15" s="14">
        <v>795.84586144682601</v>
      </c>
    </row>
    <row r="16" spans="1:12" x14ac:dyDescent="0.25">
      <c r="A16" s="7" t="s">
        <v>180</v>
      </c>
      <c r="B16" s="13">
        <v>2.6370965732176299</v>
      </c>
      <c r="C16" s="13">
        <v>1.1284697217339601</v>
      </c>
      <c r="D16" s="13">
        <v>4.5371878739558102</v>
      </c>
      <c r="E16" s="13">
        <v>2.71637728292513</v>
      </c>
      <c r="F16" s="13">
        <v>1.0586734835164699</v>
      </c>
      <c r="G16" s="7" t="s">
        <v>41</v>
      </c>
      <c r="H16" s="14">
        <v>3247.2943492944501</v>
      </c>
      <c r="I16" s="14">
        <v>1389.5863306459801</v>
      </c>
      <c r="J16" s="14">
        <v>5587.0477761104403</v>
      </c>
      <c r="K16" s="14">
        <v>3344.91982242118</v>
      </c>
      <c r="L16" s="14">
        <v>1303.6399408673501</v>
      </c>
    </row>
    <row r="17" spans="1:13" x14ac:dyDescent="0.25">
      <c r="A17" s="7" t="s">
        <v>181</v>
      </c>
      <c r="B17" s="13">
        <v>5.8633715321280899</v>
      </c>
      <c r="C17" s="13">
        <v>4.01411130278776</v>
      </c>
      <c r="D17" s="13">
        <v>8.4304613991582702</v>
      </c>
      <c r="E17" s="13">
        <v>5.9987389923743804</v>
      </c>
      <c r="F17" s="13">
        <v>1.3719275946941201</v>
      </c>
      <c r="G17" s="7" t="s">
        <v>41</v>
      </c>
      <c r="H17" s="14">
        <v>7220.0970709472103</v>
      </c>
      <c r="I17" s="14">
        <v>4942.9365171398304</v>
      </c>
      <c r="J17" s="14">
        <v>10381.185862309499</v>
      </c>
      <c r="K17" s="14">
        <v>7386.7872078198898</v>
      </c>
      <c r="L17" s="14">
        <v>1689.3779208303899</v>
      </c>
    </row>
    <row r="18" spans="1:13" x14ac:dyDescent="0.25">
      <c r="B18" s="13"/>
      <c r="C18" s="13"/>
      <c r="D18" s="13"/>
      <c r="E18" s="13"/>
      <c r="F18" s="13"/>
      <c r="H18" s="14"/>
      <c r="I18" s="14"/>
      <c r="J18" s="15" t="s">
        <v>29</v>
      </c>
      <c r="K18" s="14">
        <f>SUM(K5:K17)</f>
        <v>123138.99999999988</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C0830-92B0-450F-818C-03B1579E3636}">
  <dimension ref="A1:M12"/>
  <sheetViews>
    <sheetView zoomScale="140" zoomScaleNormal="140" workbookViewId="0">
      <selection sqref="A1:M1"/>
    </sheetView>
  </sheetViews>
  <sheetFormatPr defaultRowHeight="14.4" x14ac:dyDescent="0.3"/>
  <cols>
    <col min="3" max="3" width="7.5546875" bestFit="1" customWidth="1"/>
    <col min="4" max="4" width="7.109375" bestFit="1" customWidth="1"/>
    <col min="5" max="6" width="5.88671875" bestFit="1" customWidth="1"/>
    <col min="7" max="7" width="4.88671875" bestFit="1" customWidth="1"/>
    <col min="8" max="8" width="2.6640625" customWidth="1"/>
    <col min="9" max="9" width="7.5546875" bestFit="1" customWidth="1"/>
    <col min="10" max="10" width="6.88671875" bestFit="1" customWidth="1"/>
    <col min="11" max="11" width="7.33203125" bestFit="1" customWidth="1"/>
    <col min="12" max="12" width="6.88671875" bestFit="1" customWidth="1"/>
    <col min="13" max="13" width="5.88671875" bestFit="1" customWidth="1"/>
  </cols>
  <sheetData>
    <row r="1" spans="1:13" x14ac:dyDescent="0.3">
      <c r="A1" s="311" t="s">
        <v>1394</v>
      </c>
      <c r="B1" s="312"/>
      <c r="C1" s="312"/>
      <c r="D1" s="312"/>
      <c r="E1" s="312"/>
      <c r="F1" s="312"/>
      <c r="G1" s="312"/>
      <c r="H1" s="312"/>
      <c r="I1" s="312"/>
      <c r="J1" s="312"/>
      <c r="K1" s="312"/>
      <c r="L1" s="312"/>
      <c r="M1" s="312"/>
    </row>
    <row r="2" spans="1:13" x14ac:dyDescent="0.3">
      <c r="A2" s="74"/>
      <c r="B2" s="74" t="s">
        <v>31</v>
      </c>
      <c r="C2" s="75" t="s">
        <v>113</v>
      </c>
      <c r="D2" s="75"/>
      <c r="E2" s="75"/>
      <c r="F2" s="75"/>
      <c r="G2" s="75"/>
      <c r="H2" s="74"/>
      <c r="I2" s="76"/>
      <c r="J2" s="314" t="s">
        <v>114</v>
      </c>
      <c r="K2" s="314"/>
      <c r="L2" s="314"/>
      <c r="M2" s="314"/>
    </row>
    <row r="3" spans="1:13" x14ac:dyDescent="0.3">
      <c r="A3" s="46" t="s">
        <v>115</v>
      </c>
      <c r="B3" s="74"/>
      <c r="C3" s="251"/>
      <c r="D3" s="80"/>
      <c r="E3" s="313" t="s">
        <v>33</v>
      </c>
      <c r="F3" s="313"/>
      <c r="G3" s="5"/>
      <c r="H3" s="5"/>
      <c r="I3" s="252"/>
      <c r="J3" s="215"/>
      <c r="K3" s="313" t="s">
        <v>33</v>
      </c>
      <c r="L3" s="313"/>
      <c r="M3" s="84"/>
    </row>
    <row r="4" spans="1:13" x14ac:dyDescent="0.3">
      <c r="A4" s="43" t="s">
        <v>116</v>
      </c>
      <c r="B4" s="3"/>
      <c r="C4" s="4" t="s">
        <v>117</v>
      </c>
      <c r="D4" s="85" t="s">
        <v>118</v>
      </c>
      <c r="E4" s="86">
        <v>0.05</v>
      </c>
      <c r="F4" s="86">
        <v>0.95</v>
      </c>
      <c r="G4" s="85" t="s">
        <v>119</v>
      </c>
      <c r="H4" s="5"/>
      <c r="I4" s="85" t="s">
        <v>117</v>
      </c>
      <c r="J4" s="4" t="s">
        <v>38</v>
      </c>
      <c r="K4" s="86">
        <v>0.05</v>
      </c>
      <c r="L4" s="86">
        <v>0.95</v>
      </c>
      <c r="M4" s="4" t="s">
        <v>39</v>
      </c>
    </row>
    <row r="5" spans="1:13" x14ac:dyDescent="0.3">
      <c r="A5" s="46">
        <v>0.1</v>
      </c>
      <c r="B5" s="2"/>
      <c r="C5" s="253">
        <v>1</v>
      </c>
      <c r="D5" s="254">
        <v>7.8064012490241998E-3</v>
      </c>
      <c r="E5" s="255">
        <v>0</v>
      </c>
      <c r="F5" s="254">
        <v>2.4550918004901941E-2</v>
      </c>
      <c r="G5" s="256">
        <v>7.8064012490241998E-3</v>
      </c>
      <c r="H5" s="5"/>
      <c r="I5" s="253">
        <v>1</v>
      </c>
      <c r="J5" s="257">
        <v>415</v>
      </c>
      <c r="K5" s="257">
        <v>415</v>
      </c>
      <c r="L5" s="257">
        <v>415</v>
      </c>
      <c r="M5" s="257">
        <v>0</v>
      </c>
    </row>
    <row r="6" spans="1:13" x14ac:dyDescent="0.3">
      <c r="A6" s="46">
        <v>0.2</v>
      </c>
      <c r="B6" s="2"/>
      <c r="C6" s="253">
        <v>806</v>
      </c>
      <c r="D6" s="254">
        <v>6.2919594067135058</v>
      </c>
      <c r="E6" s="254">
        <v>5.9351311932780915</v>
      </c>
      <c r="F6" s="254">
        <v>6.6487876201489184</v>
      </c>
      <c r="G6" s="256">
        <v>0.21454765482250515</v>
      </c>
      <c r="H6" s="5"/>
      <c r="I6" s="253">
        <v>806</v>
      </c>
      <c r="J6" s="257">
        <v>519.80769230769226</v>
      </c>
      <c r="K6" s="257">
        <v>517.5468025367162</v>
      </c>
      <c r="L6" s="257">
        <v>522.06858207866833</v>
      </c>
      <c r="M6" s="257">
        <v>39.020478654412891</v>
      </c>
    </row>
    <row r="7" spans="1:13" x14ac:dyDescent="0.3">
      <c r="A7" s="46">
        <v>0.3</v>
      </c>
      <c r="B7" s="2"/>
      <c r="C7" s="253">
        <v>8182</v>
      </c>
      <c r="D7" s="254">
        <v>63.871975019516</v>
      </c>
      <c r="E7" s="254">
        <v>63.169874241455183</v>
      </c>
      <c r="F7" s="254">
        <v>64.574075797576825</v>
      </c>
      <c r="G7" s="256">
        <v>0.42444328796263886</v>
      </c>
      <c r="H7" s="5"/>
      <c r="I7" s="253">
        <v>8182</v>
      </c>
      <c r="J7" s="257">
        <v>552.60474211684186</v>
      </c>
      <c r="K7" s="257">
        <v>551.94315597897582</v>
      </c>
      <c r="L7" s="257">
        <v>553.2663282547079</v>
      </c>
      <c r="M7" s="257">
        <v>36.379926483879615</v>
      </c>
    </row>
    <row r="8" spans="1:13" x14ac:dyDescent="0.3">
      <c r="A8" s="46">
        <v>0.4</v>
      </c>
      <c r="B8" s="2"/>
      <c r="C8" s="253">
        <v>3761</v>
      </c>
      <c r="D8" s="254">
        <v>29.359875097580019</v>
      </c>
      <c r="E8" s="254">
        <v>28.694054362779202</v>
      </c>
      <c r="F8" s="254">
        <v>30.025695832380833</v>
      </c>
      <c r="G8" s="256">
        <v>0.402388183009042</v>
      </c>
      <c r="H8" s="5"/>
      <c r="I8" s="253">
        <v>3761</v>
      </c>
      <c r="J8" s="257">
        <v>566.15687317202867</v>
      </c>
      <c r="K8" s="257">
        <v>565.18676751479518</v>
      </c>
      <c r="L8" s="257">
        <v>567.12697882926216</v>
      </c>
      <c r="M8" s="257">
        <v>36.167324814850453</v>
      </c>
    </row>
    <row r="9" spans="1:13" x14ac:dyDescent="0.3">
      <c r="A9" s="46">
        <v>0.5</v>
      </c>
      <c r="B9" s="2"/>
      <c r="C9" s="253">
        <v>59</v>
      </c>
      <c r="D9" s="254">
        <v>0.46057767369242786</v>
      </c>
      <c r="E9" s="255">
        <v>0.35826202085503772</v>
      </c>
      <c r="F9" s="254">
        <v>0.56289332652981794</v>
      </c>
      <c r="G9" s="256">
        <v>5.9826195540631392E-2</v>
      </c>
      <c r="H9" s="5"/>
      <c r="I9" s="253">
        <v>59</v>
      </c>
      <c r="J9" s="257">
        <v>592.15254237288138</v>
      </c>
      <c r="K9" s="257">
        <v>583.01154651534137</v>
      </c>
      <c r="L9" s="257">
        <v>601.2935382304214</v>
      </c>
      <c r="M9" s="257">
        <v>42.684008779563612</v>
      </c>
    </row>
    <row r="10" spans="1:13" x14ac:dyDescent="0.3">
      <c r="A10" s="46">
        <v>0.6</v>
      </c>
      <c r="B10" s="2"/>
      <c r="C10" s="253">
        <v>1</v>
      </c>
      <c r="D10" s="254">
        <v>7.8064012490241998E-3</v>
      </c>
      <c r="E10" s="255">
        <v>0</v>
      </c>
      <c r="F10" s="254">
        <v>2.4550918004901941E-2</v>
      </c>
      <c r="G10" s="256">
        <v>7.8064012490241998E-3</v>
      </c>
      <c r="H10" s="5"/>
      <c r="I10" s="253">
        <v>1</v>
      </c>
      <c r="J10" s="257">
        <v>587</v>
      </c>
      <c r="K10" s="257">
        <v>587</v>
      </c>
      <c r="L10" s="257">
        <v>587</v>
      </c>
      <c r="M10" s="257">
        <v>0</v>
      </c>
    </row>
    <row r="11" spans="1:13" x14ac:dyDescent="0.3">
      <c r="A11" s="46" t="s">
        <v>120</v>
      </c>
      <c r="B11" s="2"/>
      <c r="C11" s="253"/>
      <c r="D11" s="5"/>
      <c r="E11" s="5"/>
      <c r="F11" s="5"/>
      <c r="G11" s="5"/>
      <c r="H11" s="5"/>
      <c r="I11" s="253">
        <v>2059</v>
      </c>
      <c r="J11" s="257">
        <v>555.14024390243901</v>
      </c>
      <c r="K11" s="257">
        <v>553.8588234749509</v>
      </c>
      <c r="L11" s="257">
        <v>556.42166432992713</v>
      </c>
      <c r="M11" s="257">
        <v>35.348053109837977</v>
      </c>
    </row>
    <row r="12" spans="1:13" x14ac:dyDescent="0.3">
      <c r="A12" s="78" t="s">
        <v>29</v>
      </c>
      <c r="B12" s="89"/>
      <c r="C12" s="258">
        <v>12810</v>
      </c>
      <c r="D12" s="259"/>
      <c r="E12" s="260"/>
      <c r="F12" s="261"/>
      <c r="G12" s="261"/>
      <c r="H12" s="88"/>
      <c r="I12" s="258">
        <v>14869</v>
      </c>
      <c r="J12" s="262">
        <v>553.8753110498352</v>
      </c>
      <c r="K12" s="262">
        <v>553.35258815554414</v>
      </c>
      <c r="L12" s="262">
        <v>554.39803394412627</v>
      </c>
      <c r="M12" s="262">
        <v>38.748784620552421</v>
      </c>
    </row>
  </sheetData>
  <mergeCells count="4">
    <mergeCell ref="A1:M1"/>
    <mergeCell ref="E3:F3"/>
    <mergeCell ref="K3:L3"/>
    <mergeCell ref="J2:M2"/>
  </mergeCells>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7F744-922F-4E75-91AE-DFAF314D2214}">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8.33203125" style="7" bestFit="1" customWidth="1"/>
    <col min="11" max="11" width="9.33203125" style="7" bestFit="1" customWidth="1"/>
    <col min="12" max="12" width="7.33203125" style="7" bestFit="1" customWidth="1"/>
    <col min="13" max="16384" width="8.6640625" style="7"/>
  </cols>
  <sheetData>
    <row r="1" spans="1:12" ht="45" customHeight="1" x14ac:dyDescent="0.25">
      <c r="A1" s="333" t="s">
        <v>1505</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40.937407301869399</v>
      </c>
      <c r="C5" s="13">
        <v>36.479567638274297</v>
      </c>
      <c r="D5" s="13">
        <v>45.4388495599311</v>
      </c>
      <c r="E5" s="13">
        <v>40.940643789989998</v>
      </c>
      <c r="F5" s="13">
        <v>2.7939655021272198</v>
      </c>
      <c r="G5" s="7" t="s">
        <v>41</v>
      </c>
      <c r="H5" s="14">
        <v>49306.2414765906</v>
      </c>
      <c r="I5" s="14">
        <v>43937.085650566798</v>
      </c>
      <c r="J5" s="14">
        <v>54727.913575467901</v>
      </c>
      <c r="K5" s="14">
        <v>49310.139599977701</v>
      </c>
      <c r="L5" s="14">
        <v>3365.1358697270798</v>
      </c>
    </row>
    <row r="6" spans="1:12" x14ac:dyDescent="0.25">
      <c r="A6" s="7" t="s">
        <v>172</v>
      </c>
      <c r="B6" s="13">
        <v>27.5221242562552</v>
      </c>
      <c r="C6" s="13">
        <v>23.552644188773101</v>
      </c>
      <c r="D6" s="13">
        <v>32.224389016830102</v>
      </c>
      <c r="E6" s="13">
        <v>27.651765732241</v>
      </c>
      <c r="F6" s="13">
        <v>2.6431076396720501</v>
      </c>
      <c r="G6" s="7" t="s">
        <v>41</v>
      </c>
      <c r="H6" s="14">
        <v>33148.472117961399</v>
      </c>
      <c r="I6" s="14">
        <v>28367.511240283999</v>
      </c>
      <c r="J6" s="14">
        <v>38812.020863540703</v>
      </c>
      <c r="K6" s="14">
        <v>33304.616200883102</v>
      </c>
      <c r="L6" s="14">
        <v>3183.4381344502099</v>
      </c>
    </row>
    <row r="7" spans="1:12" x14ac:dyDescent="0.25">
      <c r="A7" s="7" t="s">
        <v>42</v>
      </c>
      <c r="B7" s="13">
        <v>1.9600043470656301</v>
      </c>
      <c r="C7" s="13">
        <v>1.1556262914596801E-6</v>
      </c>
      <c r="D7" s="13">
        <v>4.4585780342137999</v>
      </c>
      <c r="E7" s="13">
        <v>2.0189777361018399</v>
      </c>
      <c r="F7" s="13">
        <v>1.4113371698652499</v>
      </c>
      <c r="G7" s="7" t="s">
        <v>41</v>
      </c>
      <c r="H7" s="14">
        <v>2360.6880357362602</v>
      </c>
      <c r="I7" s="14">
        <v>1.3918709742227801E-3</v>
      </c>
      <c r="J7" s="14">
        <v>5370.0451417481299</v>
      </c>
      <c r="K7" s="14">
        <v>2431.7173546931399</v>
      </c>
      <c r="L7" s="14">
        <v>1699.8568275007999</v>
      </c>
    </row>
    <row r="8" spans="1:12" x14ac:dyDescent="0.25">
      <c r="A8" s="7" t="s">
        <v>173</v>
      </c>
      <c r="B8" s="13">
        <v>14.0583745761554</v>
      </c>
      <c r="C8" s="13">
        <v>10.566012344588099</v>
      </c>
      <c r="D8" s="13">
        <v>18.130251238280501</v>
      </c>
      <c r="E8" s="13">
        <v>14.1475617415303</v>
      </c>
      <c r="F8" s="13">
        <v>2.3179771411704202</v>
      </c>
      <c r="G8" s="7" t="s">
        <v>41</v>
      </c>
      <c r="H8" s="14">
        <v>16932.328090758801</v>
      </c>
      <c r="I8" s="14">
        <v>12726.022248192199</v>
      </c>
      <c r="J8" s="14">
        <v>21836.618498922198</v>
      </c>
      <c r="K8" s="14">
        <v>17039.7477883514</v>
      </c>
      <c r="L8" s="14">
        <v>2791.8412081398901</v>
      </c>
    </row>
    <row r="9" spans="1:12" x14ac:dyDescent="0.25">
      <c r="A9" s="7" t="s">
        <v>90</v>
      </c>
      <c r="B9" s="13">
        <v>2.3021749815113799E-5</v>
      </c>
      <c r="C9" s="13">
        <v>2.23135332626598E-17</v>
      </c>
      <c r="D9" s="13">
        <v>0.154418700908664</v>
      </c>
      <c r="E9" s="13">
        <v>2.9668701632269701E-2</v>
      </c>
      <c r="F9" s="13">
        <v>0.107072679630745</v>
      </c>
      <c r="G9" s="7" t="s">
        <v>41</v>
      </c>
      <c r="H9" s="14">
        <v>2.77280861298176E-2</v>
      </c>
      <c r="I9" s="14">
        <v>2.68750888675454E-14</v>
      </c>
      <c r="J9" s="14">
        <v>185.98651593542201</v>
      </c>
      <c r="K9" s="14">
        <v>35.733874306954696</v>
      </c>
      <c r="L9" s="14">
        <v>128.96154752765901</v>
      </c>
    </row>
    <row r="10" spans="1:12" x14ac:dyDescent="0.25">
      <c r="A10" s="7" t="s">
        <v>174</v>
      </c>
      <c r="B10" s="13">
        <v>0.76191446565968302</v>
      </c>
      <c r="C10" s="13">
        <v>0.132431408134245</v>
      </c>
      <c r="D10" s="13">
        <v>2.5387668486516599</v>
      </c>
      <c r="E10" s="13">
        <v>0.970340941538543</v>
      </c>
      <c r="F10" s="13">
        <v>0.76931404967142003</v>
      </c>
      <c r="G10" s="7" t="s">
        <v>41</v>
      </c>
      <c r="H10" s="14">
        <v>917.67263987449201</v>
      </c>
      <c r="I10" s="14">
        <v>159.50436089912901</v>
      </c>
      <c r="J10" s="14">
        <v>3057.7669555215198</v>
      </c>
      <c r="K10" s="14">
        <v>1168.7077402172599</v>
      </c>
      <c r="L10" s="14">
        <v>926.584920845748</v>
      </c>
    </row>
    <row r="11" spans="1:12" x14ac:dyDescent="0.25">
      <c r="A11" s="7" t="s">
        <v>175</v>
      </c>
      <c r="B11" s="13">
        <v>2.7573130586576</v>
      </c>
      <c r="C11" s="13">
        <v>1.1604384469240501</v>
      </c>
      <c r="D11" s="13">
        <v>4.9932332448652401</v>
      </c>
      <c r="E11" s="13">
        <v>2.88587722121069</v>
      </c>
      <c r="F11" s="13">
        <v>1.19964424834177</v>
      </c>
      <c r="G11" s="7" t="s">
        <v>41</v>
      </c>
      <c r="H11" s="14">
        <v>3320.99056723898</v>
      </c>
      <c r="I11" s="14">
        <v>1397.66687862873</v>
      </c>
      <c r="J11" s="14">
        <v>6013.9999171130403</v>
      </c>
      <c r="K11" s="14">
        <v>3475.8371015427902</v>
      </c>
      <c r="L11" s="14">
        <v>1444.88752203027</v>
      </c>
    </row>
    <row r="12" spans="1:12" x14ac:dyDescent="0.25">
      <c r="A12" s="7" t="s">
        <v>176</v>
      </c>
      <c r="B12" s="13">
        <v>2.5641269551932102</v>
      </c>
      <c r="C12" s="13">
        <v>1.8777064314071501E-3</v>
      </c>
      <c r="D12" s="13">
        <v>4.8894956716511002</v>
      </c>
      <c r="E12" s="13">
        <v>2.5790759625133601</v>
      </c>
      <c r="F12" s="13">
        <v>1.4145738508121399</v>
      </c>
      <c r="G12" s="7" t="s">
        <v>41</v>
      </c>
      <c r="H12" s="14">
        <v>3088.3114286433602</v>
      </c>
      <c r="I12" s="14">
        <v>2.26156595717972</v>
      </c>
      <c r="J12" s="14">
        <v>5889.0552718067302</v>
      </c>
      <c r="K12" s="14">
        <v>3106.3164615299702</v>
      </c>
      <c r="L12" s="14">
        <v>1703.75518313366</v>
      </c>
    </row>
    <row r="13" spans="1:12" x14ac:dyDescent="0.25">
      <c r="A13" s="7" t="s">
        <v>177</v>
      </c>
      <c r="B13" s="13">
        <v>4.2164849634063098E-4</v>
      </c>
      <c r="C13" s="13">
        <v>1.4215387342353499E-17</v>
      </c>
      <c r="D13" s="13">
        <v>1.3881252391688499</v>
      </c>
      <c r="E13" s="13">
        <v>0.21906325599187099</v>
      </c>
      <c r="F13" s="13">
        <v>0.53911132291872699</v>
      </c>
      <c r="G13" s="7" t="s">
        <v>41</v>
      </c>
      <c r="H13" s="14">
        <v>0.50784609844754602</v>
      </c>
      <c r="I13" s="14">
        <v>1.7121438976750799E-14</v>
      </c>
      <c r="J13" s="14">
        <v>1671.89968181214</v>
      </c>
      <c r="K13" s="14">
        <v>263.84635741429003</v>
      </c>
      <c r="L13" s="14">
        <v>649.32185066300201</v>
      </c>
    </row>
    <row r="14" spans="1:12" x14ac:dyDescent="0.25">
      <c r="A14" s="7" t="s">
        <v>178</v>
      </c>
      <c r="B14" s="13">
        <v>1.9366134082293602E-5</v>
      </c>
      <c r="C14" s="13">
        <v>1.30390551551073E-17</v>
      </c>
      <c r="D14" s="13">
        <v>0.124085078144016</v>
      </c>
      <c r="E14" s="13">
        <v>2.1275702397837399E-2</v>
      </c>
      <c r="F14" s="13">
        <v>7.4193495868198595E-2</v>
      </c>
      <c r="G14" s="7" t="s">
        <v>41</v>
      </c>
      <c r="H14" s="14">
        <v>2.3325152872736898E-2</v>
      </c>
      <c r="I14" s="14">
        <v>1.57046292004659E-14</v>
      </c>
      <c r="J14" s="14">
        <v>149.45179066899701</v>
      </c>
      <c r="K14" s="14">
        <v>25.625094239027302</v>
      </c>
      <c r="L14" s="14">
        <v>89.360872228534404</v>
      </c>
    </row>
    <row r="15" spans="1:12" x14ac:dyDescent="0.25">
      <c r="A15" s="7" t="s">
        <v>179</v>
      </c>
      <c r="B15" s="13">
        <v>3.5083145567453702</v>
      </c>
      <c r="C15" s="13">
        <v>1.9774496246462101</v>
      </c>
      <c r="D15" s="13">
        <v>5.6372945050396899</v>
      </c>
      <c r="E15" s="13">
        <v>3.6207300934752702</v>
      </c>
      <c r="F15" s="13">
        <v>1.10929488434679</v>
      </c>
      <c r="G15" s="7" t="s">
        <v>41</v>
      </c>
      <c r="H15" s="14">
        <v>4225.51930158082</v>
      </c>
      <c r="I15" s="14">
        <v>2381.6996514126299</v>
      </c>
      <c r="J15" s="14">
        <v>6789.7266207049597</v>
      </c>
      <c r="K15" s="14">
        <v>4360.9159464844197</v>
      </c>
      <c r="L15" s="14">
        <v>1336.0680375538</v>
      </c>
    </row>
    <row r="16" spans="1:12" x14ac:dyDescent="0.25">
      <c r="A16" s="7" t="s">
        <v>180</v>
      </c>
      <c r="B16" s="13">
        <v>0.23855251339348901</v>
      </c>
      <c r="C16" s="13">
        <v>5.5454709964546901E-12</v>
      </c>
      <c r="D16" s="13">
        <v>1.34226804719355</v>
      </c>
      <c r="E16" s="13">
        <v>0.39617719958921399</v>
      </c>
      <c r="F16" s="13">
        <v>0.47522116122901897</v>
      </c>
      <c r="G16" s="7" t="s">
        <v>41</v>
      </c>
      <c r="H16" s="14">
        <v>287.31980370652002</v>
      </c>
      <c r="I16" s="14">
        <v>6.6791316322599202E-9</v>
      </c>
      <c r="J16" s="14">
        <v>1616.6679040813301</v>
      </c>
      <c r="K16" s="14">
        <v>477.16770450123698</v>
      </c>
      <c r="L16" s="14">
        <v>572.37062321906706</v>
      </c>
    </row>
    <row r="17" spans="1:13" x14ac:dyDescent="0.25">
      <c r="A17" s="7" t="s">
        <v>181</v>
      </c>
      <c r="B17" s="13">
        <v>4.3820665174887097</v>
      </c>
      <c r="C17" s="13">
        <v>2.6946149884889099</v>
      </c>
      <c r="D17" s="13">
        <v>6.6286918798739096</v>
      </c>
      <c r="E17" s="13">
        <v>4.5188419217875797</v>
      </c>
      <c r="F17" s="13">
        <v>1.1778607114208299</v>
      </c>
      <c r="G17" s="7" t="s">
        <v>41</v>
      </c>
      <c r="H17" s="14">
        <v>5277.8923756589302</v>
      </c>
      <c r="I17" s="14">
        <v>3245.4751305856998</v>
      </c>
      <c r="J17" s="14">
        <v>7983.7953608765401</v>
      </c>
      <c r="K17" s="14">
        <v>5442.6287758586104</v>
      </c>
      <c r="L17" s="14">
        <v>1418.6507766565901</v>
      </c>
    </row>
    <row r="18" spans="1:13" x14ac:dyDescent="0.25">
      <c r="B18" s="13"/>
      <c r="C18" s="13"/>
      <c r="D18" s="13"/>
      <c r="E18" s="13"/>
      <c r="F18" s="13"/>
      <c r="H18" s="14"/>
      <c r="I18" s="14"/>
      <c r="J18" s="15" t="s">
        <v>29</v>
      </c>
      <c r="K18" s="14">
        <f>SUM(K5:K17)</f>
        <v>120442.99999999993</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D4F86-8EEF-4141-AB9D-A6C524DA5D71}">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8.33203125" style="7" bestFit="1" customWidth="1"/>
    <col min="12" max="12" width="7.33203125" style="7" bestFit="1" customWidth="1"/>
    <col min="13" max="16384" width="8.6640625" style="7"/>
  </cols>
  <sheetData>
    <row r="1" spans="1:12" ht="45" customHeight="1" x14ac:dyDescent="0.25">
      <c r="A1" s="333" t="s">
        <v>1506</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25.226801642092401</v>
      </c>
      <c r="C5" s="13">
        <v>21.425212861420398</v>
      </c>
      <c r="D5" s="13">
        <v>29.333390754268201</v>
      </c>
      <c r="E5" s="13">
        <v>25.259830870051101</v>
      </c>
      <c r="F5" s="13">
        <v>2.3995290070231401</v>
      </c>
      <c r="G5" s="7" t="s">
        <v>41</v>
      </c>
      <c r="H5" s="14">
        <v>13632.311339370301</v>
      </c>
      <c r="I5" s="14">
        <v>11577.9707781829</v>
      </c>
      <c r="J5" s="14">
        <v>15851.4710296989</v>
      </c>
      <c r="K5" s="14">
        <v>13650.1600038669</v>
      </c>
      <c r="L5" s="14">
        <v>1296.6814801052301</v>
      </c>
    </row>
    <row r="6" spans="1:12" x14ac:dyDescent="0.25">
      <c r="A6" s="7" t="s">
        <v>172</v>
      </c>
      <c r="B6" s="13">
        <v>35.894302462021599</v>
      </c>
      <c r="C6" s="13">
        <v>31.396858834505501</v>
      </c>
      <c r="D6" s="13">
        <v>40.5027343680527</v>
      </c>
      <c r="E6" s="13">
        <v>35.881985253119403</v>
      </c>
      <c r="F6" s="13">
        <v>2.8239910766807301</v>
      </c>
      <c r="G6" s="7" t="s">
        <v>41</v>
      </c>
      <c r="H6" s="14">
        <v>19396.922107451799</v>
      </c>
      <c r="I6" s="14">
        <v>16966.5485455784</v>
      </c>
      <c r="J6" s="14">
        <v>21887.272625152</v>
      </c>
      <c r="K6" s="14">
        <v>19390.266010933199</v>
      </c>
      <c r="L6" s="14">
        <v>1526.0565379274999</v>
      </c>
    </row>
    <row r="7" spans="1:12" x14ac:dyDescent="0.25">
      <c r="A7" s="7" t="s">
        <v>42</v>
      </c>
      <c r="B7" s="13">
        <v>2.3193816940638898</v>
      </c>
      <c r="C7" s="13">
        <v>0.81461430732619999</v>
      </c>
      <c r="D7" s="13">
        <v>4.5813339826881201</v>
      </c>
      <c r="E7" s="13">
        <v>2.4856983999909099</v>
      </c>
      <c r="F7" s="13">
        <v>1.1768642942468199</v>
      </c>
      <c r="G7" s="7" t="s">
        <v>41</v>
      </c>
      <c r="H7" s="14">
        <v>1253.3706736551801</v>
      </c>
      <c r="I7" s="14">
        <v>440.20942553600503</v>
      </c>
      <c r="J7" s="14">
        <v>2475.7070709048298</v>
      </c>
      <c r="K7" s="14">
        <v>1343.24655837108</v>
      </c>
      <c r="L7" s="14">
        <v>635.96569596804204</v>
      </c>
    </row>
    <row r="8" spans="1:12" x14ac:dyDescent="0.25">
      <c r="A8" s="7" t="s">
        <v>173</v>
      </c>
      <c r="B8" s="13">
        <v>12.1845026165806</v>
      </c>
      <c r="C8" s="13">
        <v>9.0534824204189501</v>
      </c>
      <c r="D8" s="13">
        <v>15.709762932397799</v>
      </c>
      <c r="E8" s="13">
        <v>12.2381702635753</v>
      </c>
      <c r="F8" s="13">
        <v>2.0656463903749702</v>
      </c>
      <c r="G8" s="7" t="s">
        <v>41</v>
      </c>
      <c r="H8" s="14">
        <v>6584.3833689740304</v>
      </c>
      <c r="I8" s="14">
        <v>4892.41136517019</v>
      </c>
      <c r="J8" s="14">
        <v>8489.3987910384494</v>
      </c>
      <c r="K8" s="14">
        <v>6613.3848287334604</v>
      </c>
      <c r="L8" s="14">
        <v>1116.25465289473</v>
      </c>
    </row>
    <row r="9" spans="1:12" x14ac:dyDescent="0.25">
      <c r="A9" s="7" t="s">
        <v>90</v>
      </c>
      <c r="B9" s="13">
        <v>4.1182890712202101E-5</v>
      </c>
      <c r="C9" s="13">
        <v>6.6837352294034799E-18</v>
      </c>
      <c r="D9" s="13">
        <v>0.19379698014080099</v>
      </c>
      <c r="E9" s="13">
        <v>3.0744364413157099E-2</v>
      </c>
      <c r="F9" s="13">
        <v>0.103330498305078</v>
      </c>
      <c r="G9" s="7" t="s">
        <v>41</v>
      </c>
      <c r="H9" s="14">
        <v>2.2254822311966901E-2</v>
      </c>
      <c r="I9" s="14">
        <v>3.6118236806173402E-15</v>
      </c>
      <c r="J9" s="14">
        <v>104.725950098287</v>
      </c>
      <c r="K9" s="14">
        <v>16.613947085225899</v>
      </c>
      <c r="L9" s="14">
        <v>55.838767979081197</v>
      </c>
    </row>
    <row r="10" spans="1:12" x14ac:dyDescent="0.25">
      <c r="A10" s="7" t="s">
        <v>174</v>
      </c>
      <c r="B10" s="13">
        <v>4.5409361242291597</v>
      </c>
      <c r="C10" s="13">
        <v>2.3720127161073199</v>
      </c>
      <c r="D10" s="13">
        <v>7.5076564814241404</v>
      </c>
      <c r="E10" s="13">
        <v>4.7059205092923904</v>
      </c>
      <c r="F10" s="13">
        <v>1.5988867938548199</v>
      </c>
      <c r="G10" s="7" t="s">
        <v>41</v>
      </c>
      <c r="H10" s="14">
        <v>2453.87647217219</v>
      </c>
      <c r="I10" s="14">
        <v>1281.8119516572301</v>
      </c>
      <c r="J10" s="14">
        <v>4057.0624859967902</v>
      </c>
      <c r="K10" s="14">
        <v>2543.0323840165102</v>
      </c>
      <c r="L10" s="14">
        <v>864.02243453120798</v>
      </c>
    </row>
    <row r="11" spans="1:12" x14ac:dyDescent="0.25">
      <c r="A11" s="7" t="s">
        <v>175</v>
      </c>
      <c r="B11" s="13">
        <v>3.59810903706656</v>
      </c>
      <c r="C11" s="13">
        <v>1.84200420912108</v>
      </c>
      <c r="D11" s="13">
        <v>5.8203100103965904</v>
      </c>
      <c r="E11" s="13">
        <v>3.6958678556596398</v>
      </c>
      <c r="F11" s="13">
        <v>1.2217899343822001</v>
      </c>
      <c r="G11" s="7" t="s">
        <v>41</v>
      </c>
      <c r="H11" s="14">
        <v>1944.3821425404001</v>
      </c>
      <c r="I11" s="14">
        <v>995.40065456694094</v>
      </c>
      <c r="J11" s="14">
        <v>3145.23732651821</v>
      </c>
      <c r="K11" s="14">
        <v>1997.2100305199101</v>
      </c>
      <c r="L11" s="14">
        <v>660.24306264079996</v>
      </c>
    </row>
    <row r="12" spans="1:12" x14ac:dyDescent="0.25">
      <c r="A12" s="7" t="s">
        <v>176</v>
      </c>
      <c r="B12" s="13">
        <v>2.69807533262798</v>
      </c>
      <c r="C12" s="13">
        <v>0.70007313998431797</v>
      </c>
      <c r="D12" s="13">
        <v>5.2500942503604504</v>
      </c>
      <c r="E12" s="13">
        <v>2.7999127527350098</v>
      </c>
      <c r="F12" s="13">
        <v>1.3672062536243299</v>
      </c>
      <c r="G12" s="7" t="s">
        <v>41</v>
      </c>
      <c r="H12" s="14">
        <v>1458.0129289988299</v>
      </c>
      <c r="I12" s="14">
        <v>378.31252411612599</v>
      </c>
      <c r="J12" s="14">
        <v>2837.09843195228</v>
      </c>
      <c r="K12" s="14">
        <v>1513.04485245047</v>
      </c>
      <c r="L12" s="14">
        <v>738.82458739605397</v>
      </c>
    </row>
    <row r="13" spans="1:12" x14ac:dyDescent="0.25">
      <c r="A13" s="7" t="s">
        <v>177</v>
      </c>
      <c r="B13" s="13">
        <v>1.20122003662588E-4</v>
      </c>
      <c r="C13" s="13">
        <v>1.8534213879135801E-18</v>
      </c>
      <c r="D13" s="13">
        <v>0.70304955244267198</v>
      </c>
      <c r="E13" s="13">
        <v>0.115441579868495</v>
      </c>
      <c r="F13" s="13">
        <v>0.361550311665636</v>
      </c>
      <c r="G13" s="7" t="s">
        <v>41</v>
      </c>
      <c r="H13" s="14">
        <v>6.4912729559226306E-2</v>
      </c>
      <c r="I13" s="14">
        <v>1.0015703838146201E-15</v>
      </c>
      <c r="J13" s="14">
        <v>379.92094764449598</v>
      </c>
      <c r="K13" s="14">
        <v>62.383475345136297</v>
      </c>
      <c r="L13" s="14">
        <v>195.37817292099299</v>
      </c>
    </row>
    <row r="14" spans="1:12" x14ac:dyDescent="0.25">
      <c r="A14" s="7" t="s">
        <v>178</v>
      </c>
      <c r="B14" s="13">
        <v>2.72975086238442E-5</v>
      </c>
      <c r="C14" s="13">
        <v>2.6638316840493501E-18</v>
      </c>
      <c r="D14" s="13">
        <v>0.17141210620276501</v>
      </c>
      <c r="E14" s="13">
        <v>2.788131804341E-2</v>
      </c>
      <c r="F14" s="13">
        <v>9.8143237690708901E-2</v>
      </c>
      <c r="G14" s="7" t="s">
        <v>41</v>
      </c>
      <c r="H14" s="14">
        <v>1.4751300685239201E-2</v>
      </c>
      <c r="I14" s="14">
        <v>1.4395080037434299E-15</v>
      </c>
      <c r="J14" s="14">
        <v>92.629388070912299</v>
      </c>
      <c r="K14" s="14">
        <v>15.0667854574783</v>
      </c>
      <c r="L14" s="14">
        <v>53.035624215682198</v>
      </c>
    </row>
    <row r="15" spans="1:12" x14ac:dyDescent="0.25">
      <c r="A15" s="7" t="s">
        <v>179</v>
      </c>
      <c r="B15" s="13">
        <v>4.4197432727228403</v>
      </c>
      <c r="C15" s="13">
        <v>2.5435139523588299</v>
      </c>
      <c r="D15" s="13">
        <v>7.0169627054862298</v>
      </c>
      <c r="E15" s="13">
        <v>4.5507506353185798</v>
      </c>
      <c r="F15" s="13">
        <v>1.3763191620719399</v>
      </c>
      <c r="G15" s="7" t="s">
        <v>41</v>
      </c>
      <c r="H15" s="14">
        <v>2388.3850671466998</v>
      </c>
      <c r="I15" s="14">
        <v>1374.4895047151799</v>
      </c>
      <c r="J15" s="14">
        <v>3791.8964764176999</v>
      </c>
      <c r="K15" s="14">
        <v>2459.1801358198099</v>
      </c>
      <c r="L15" s="14">
        <v>743.74911199205701</v>
      </c>
    </row>
    <row r="16" spans="1:12" x14ac:dyDescent="0.25">
      <c r="A16" s="7" t="s">
        <v>180</v>
      </c>
      <c r="B16" s="13">
        <v>3.9304392486260502</v>
      </c>
      <c r="C16" s="13">
        <v>2.17055625409317</v>
      </c>
      <c r="D16" s="13">
        <v>6.2623598934846703</v>
      </c>
      <c r="E16" s="13">
        <v>4.0469761867709302</v>
      </c>
      <c r="F16" s="13">
        <v>1.26581626313676</v>
      </c>
      <c r="G16" s="7" t="s">
        <v>41</v>
      </c>
      <c r="H16" s="14">
        <v>2123.9700655650299</v>
      </c>
      <c r="I16" s="14">
        <v>1172.9468941493999</v>
      </c>
      <c r="J16" s="14">
        <v>3384.1166628401802</v>
      </c>
      <c r="K16" s="14">
        <v>2186.9454615691402</v>
      </c>
      <c r="L16" s="14">
        <v>684.03445043647605</v>
      </c>
    </row>
    <row r="17" spans="1:13" x14ac:dyDescent="0.25">
      <c r="A17" s="7" t="s">
        <v>181</v>
      </c>
      <c r="B17" s="13">
        <v>4.1026324532683898</v>
      </c>
      <c r="C17" s="13">
        <v>2.5357370965824502</v>
      </c>
      <c r="D17" s="13">
        <v>5.9348891278533502</v>
      </c>
      <c r="E17" s="13">
        <v>4.1608200111615501</v>
      </c>
      <c r="F17" s="13">
        <v>1.0659450834590201</v>
      </c>
      <c r="G17" s="7" t="s">
        <v>41</v>
      </c>
      <c r="H17" s="14">
        <v>2217.0215514217002</v>
      </c>
      <c r="I17" s="14">
        <v>1370.2869696221901</v>
      </c>
      <c r="J17" s="14">
        <v>3207.1547358006701</v>
      </c>
      <c r="K17" s="14">
        <v>2248.4655258315902</v>
      </c>
      <c r="L17" s="14">
        <v>576.02606365042402</v>
      </c>
    </row>
    <row r="18" spans="1:13" x14ac:dyDescent="0.25">
      <c r="B18" s="13"/>
      <c r="C18" s="13"/>
      <c r="D18" s="13"/>
      <c r="E18" s="13"/>
      <c r="F18" s="13"/>
      <c r="H18" s="14"/>
      <c r="I18" s="14"/>
      <c r="J18" s="15" t="s">
        <v>29</v>
      </c>
      <c r="K18" s="14">
        <f>SUM(K5:K17)</f>
        <v>54038.99999999992</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CD9B6-807E-4E63-A415-60062A022613}">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7.33203125" style="7" bestFit="1" customWidth="1"/>
    <col min="11" max="11" width="8.33203125" style="7" bestFit="1" customWidth="1"/>
    <col min="12" max="12" width="5.5546875" style="7" bestFit="1" customWidth="1"/>
    <col min="13" max="16384" width="8.6640625" style="7"/>
  </cols>
  <sheetData>
    <row r="1" spans="1:12" ht="45" customHeight="1" x14ac:dyDescent="0.25">
      <c r="A1" s="333" t="s">
        <v>1507</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6.7757230250205804</v>
      </c>
      <c r="C5" s="13">
        <v>4.8002047577912199</v>
      </c>
      <c r="D5" s="13">
        <v>9.1416307448539396</v>
      </c>
      <c r="E5" s="13">
        <v>6.8479626660592201</v>
      </c>
      <c r="F5" s="13">
        <v>1.3332716641660001</v>
      </c>
      <c r="G5" s="7" t="s">
        <v>41</v>
      </c>
      <c r="H5" s="14">
        <v>731.57481501147197</v>
      </c>
      <c r="I5" s="14">
        <v>518.27810769871803</v>
      </c>
      <c r="J5" s="14">
        <v>987.02187152188003</v>
      </c>
      <c r="K5" s="14">
        <v>739.37452905441398</v>
      </c>
      <c r="L5" s="14">
        <v>143.95334158000301</v>
      </c>
    </row>
    <row r="6" spans="1:12" x14ac:dyDescent="0.25">
      <c r="A6" s="7" t="s">
        <v>172</v>
      </c>
      <c r="B6" s="13">
        <v>33.6869175732702</v>
      </c>
      <c r="C6" s="13">
        <v>29.2908749759739</v>
      </c>
      <c r="D6" s="13">
        <v>38.041986027878799</v>
      </c>
      <c r="E6" s="13">
        <v>33.674311556412498</v>
      </c>
      <c r="F6" s="13">
        <v>2.6401892446477802</v>
      </c>
      <c r="G6" s="7" t="s">
        <v>41</v>
      </c>
      <c r="H6" s="14">
        <v>3637.1764903859898</v>
      </c>
      <c r="I6" s="14">
        <v>3162.5357711559</v>
      </c>
      <c r="J6" s="14">
        <v>4107.39323143007</v>
      </c>
      <c r="K6" s="14">
        <v>3635.8154187458599</v>
      </c>
      <c r="L6" s="14">
        <v>285.06123274462101</v>
      </c>
    </row>
    <row r="7" spans="1:12" x14ac:dyDescent="0.25">
      <c r="A7" s="7" t="s">
        <v>42</v>
      </c>
      <c r="B7" s="13">
        <v>4.1315099735240199</v>
      </c>
      <c r="C7" s="13">
        <v>1.7768975109954901</v>
      </c>
      <c r="D7" s="13">
        <v>7.4273520642326796</v>
      </c>
      <c r="E7" s="13">
        <v>4.3112603467070301</v>
      </c>
      <c r="F7" s="13">
        <v>1.74071101099067</v>
      </c>
      <c r="G7" s="7" t="s">
        <v>41</v>
      </c>
      <c r="H7" s="14">
        <v>446.07913184138903</v>
      </c>
      <c r="I7" s="14">
        <v>191.85162426218301</v>
      </c>
      <c r="J7" s="14">
        <v>801.93120237520202</v>
      </c>
      <c r="K7" s="14">
        <v>465.48677963395801</v>
      </c>
      <c r="L7" s="14">
        <v>187.94456785666301</v>
      </c>
    </row>
    <row r="8" spans="1:12" x14ac:dyDescent="0.25">
      <c r="A8" s="7" t="s">
        <v>173</v>
      </c>
      <c r="B8" s="13">
        <v>33.189180500816299</v>
      </c>
      <c r="C8" s="13">
        <v>28.491369317301501</v>
      </c>
      <c r="D8" s="13">
        <v>38.133888730214998</v>
      </c>
      <c r="E8" s="13">
        <v>33.293904936465601</v>
      </c>
      <c r="F8" s="13">
        <v>2.9551567058815</v>
      </c>
      <c r="G8" s="7" t="s">
        <v>41</v>
      </c>
      <c r="H8" s="14">
        <v>3583.4358186731401</v>
      </c>
      <c r="I8" s="14">
        <v>3076.21314518904</v>
      </c>
      <c r="J8" s="14">
        <v>4117.3159662013104</v>
      </c>
      <c r="K8" s="14">
        <v>3594.7429159901899</v>
      </c>
      <c r="L8" s="14">
        <v>319.068269534026</v>
      </c>
    </row>
    <row r="9" spans="1:12" x14ac:dyDescent="0.25">
      <c r="A9" s="7" t="s">
        <v>90</v>
      </c>
      <c r="B9" s="13">
        <v>8.2334387179279402E-5</v>
      </c>
      <c r="C9" s="13">
        <v>1.1795652431259E-17</v>
      </c>
      <c r="D9" s="13">
        <v>0.42861046516679502</v>
      </c>
      <c r="E9" s="13">
        <v>6.7930204097975594E-2</v>
      </c>
      <c r="F9" s="13">
        <v>0.19730179193783701</v>
      </c>
      <c r="G9" s="7" t="s">
        <v>41</v>
      </c>
      <c r="H9" s="14">
        <v>8.8896437837467993E-3</v>
      </c>
      <c r="I9" s="14">
        <v>1.2735765930030301E-15</v>
      </c>
      <c r="J9" s="14">
        <v>46.277071924058902</v>
      </c>
      <c r="K9" s="14">
        <v>7.33442413645842</v>
      </c>
      <c r="L9" s="14">
        <v>21.3026744755282</v>
      </c>
    </row>
    <row r="10" spans="1:12" x14ac:dyDescent="0.25">
      <c r="A10" s="7" t="s">
        <v>174</v>
      </c>
      <c r="B10" s="13">
        <v>3.0796554994311198</v>
      </c>
      <c r="C10" s="13">
        <v>1.2666430059534299</v>
      </c>
      <c r="D10" s="13">
        <v>5.8391124909468504</v>
      </c>
      <c r="E10" s="13">
        <v>3.2717068322533902</v>
      </c>
      <c r="F10" s="13">
        <v>1.4012088683417701</v>
      </c>
      <c r="G10" s="7" t="s">
        <v>41</v>
      </c>
      <c r="H10" s="14">
        <v>332.51040427357799</v>
      </c>
      <c r="I10" s="14">
        <v>136.759445352792</v>
      </c>
      <c r="J10" s="14">
        <v>630.44897564753205</v>
      </c>
      <c r="K10" s="14">
        <v>353.24618667839798</v>
      </c>
      <c r="L10" s="14">
        <v>151.288521514861</v>
      </c>
    </row>
    <row r="11" spans="1:12" x14ac:dyDescent="0.25">
      <c r="A11" s="7" t="s">
        <v>175</v>
      </c>
      <c r="B11" s="13">
        <v>0.39057303057048098</v>
      </c>
      <c r="C11" s="13">
        <v>2.5179745588805002E-6</v>
      </c>
      <c r="D11" s="13">
        <v>1.65430251516519</v>
      </c>
      <c r="E11" s="13">
        <v>0.54541494642506105</v>
      </c>
      <c r="F11" s="13">
        <v>0.54099928747081105</v>
      </c>
      <c r="G11" s="7" t="s">
        <v>41</v>
      </c>
      <c r="H11" s="14">
        <v>42.170170110694897</v>
      </c>
      <c r="I11" s="14">
        <v>2.7186571312232799E-4</v>
      </c>
      <c r="J11" s="14">
        <v>178.61504256238601</v>
      </c>
      <c r="K11" s="14">
        <v>58.888451765513899</v>
      </c>
      <c r="L11" s="14">
        <v>58.411693068223499</v>
      </c>
    </row>
    <row r="12" spans="1:12" x14ac:dyDescent="0.25">
      <c r="A12" s="7" t="s">
        <v>176</v>
      </c>
      <c r="B12" s="13">
        <v>6.0560528955870803</v>
      </c>
      <c r="C12" s="13">
        <v>3.5894941464077399</v>
      </c>
      <c r="D12" s="13">
        <v>9.2989873691612495</v>
      </c>
      <c r="E12" s="13">
        <v>6.2120804690616298</v>
      </c>
      <c r="F12" s="13">
        <v>1.7196730458062</v>
      </c>
      <c r="G12" s="7" t="s">
        <v>41</v>
      </c>
      <c r="H12" s="14">
        <v>653.872031136538</v>
      </c>
      <c r="I12" s="14">
        <v>387.557682987644</v>
      </c>
      <c r="J12" s="14">
        <v>1004.01166624834</v>
      </c>
      <c r="K12" s="14">
        <v>670.71832824458397</v>
      </c>
      <c r="L12" s="14">
        <v>185.673098755696</v>
      </c>
    </row>
    <row r="13" spans="1:12" x14ac:dyDescent="0.25">
      <c r="A13" s="7" t="s">
        <v>177</v>
      </c>
      <c r="B13" s="13">
        <v>5.2538757490412495E-4</v>
      </c>
      <c r="C13" s="13">
        <v>3.68941967898657E-16</v>
      </c>
      <c r="D13" s="13">
        <v>1.4122981136846</v>
      </c>
      <c r="E13" s="13">
        <v>0.22676192939743001</v>
      </c>
      <c r="F13" s="13">
        <v>0.58454189982294202</v>
      </c>
      <c r="G13" s="7" t="s">
        <v>41</v>
      </c>
      <c r="H13" s="14">
        <v>5.6726096462398297E-2</v>
      </c>
      <c r="I13" s="14">
        <v>3.9834664274017997E-14</v>
      </c>
      <c r="J13" s="14">
        <v>152.48582733452599</v>
      </c>
      <c r="K13" s="14">
        <v>24.483485517040599</v>
      </c>
      <c r="L13" s="14">
        <v>63.112988923883002</v>
      </c>
    </row>
    <row r="14" spans="1:12" x14ac:dyDescent="0.25">
      <c r="A14" s="7" t="s">
        <v>178</v>
      </c>
      <c r="B14" s="13">
        <v>4.02379375093682E-5</v>
      </c>
      <c r="C14" s="13">
        <v>1.52509330167979E-17</v>
      </c>
      <c r="D14" s="13">
        <v>0.133612843742968</v>
      </c>
      <c r="E14" s="13">
        <v>2.2732529052168798E-2</v>
      </c>
      <c r="F14" s="13">
        <v>7.5902530058443607E-2</v>
      </c>
      <c r="G14" s="7" t="s">
        <v>41</v>
      </c>
      <c r="H14" s="14">
        <v>4.3444901128864904E-3</v>
      </c>
      <c r="I14" s="14">
        <v>1.6466432378236699E-15</v>
      </c>
      <c r="J14" s="14">
        <v>14.4261787389283</v>
      </c>
      <c r="K14" s="14">
        <v>2.4544311617626602</v>
      </c>
      <c r="L14" s="14">
        <v>8.1951961704101599</v>
      </c>
    </row>
    <row r="15" spans="1:12" x14ac:dyDescent="0.25">
      <c r="A15" s="7" t="s">
        <v>179</v>
      </c>
      <c r="B15" s="13">
        <v>3.8588279297390198</v>
      </c>
      <c r="C15" s="13">
        <v>1.8580920081918999</v>
      </c>
      <c r="D15" s="13">
        <v>6.5332056900056799</v>
      </c>
      <c r="E15" s="13">
        <v>3.9911187158312802</v>
      </c>
      <c r="F15" s="13">
        <v>1.4269312264928999</v>
      </c>
      <c r="G15" s="7" t="s">
        <v>41</v>
      </c>
      <c r="H15" s="14">
        <v>416.63765157392203</v>
      </c>
      <c r="I15" s="14">
        <v>200.618194124479</v>
      </c>
      <c r="J15" s="14">
        <v>705.39021834991297</v>
      </c>
      <c r="K15" s="14">
        <v>430.92108774830302</v>
      </c>
      <c r="L15" s="14">
        <v>154.065764524439</v>
      </c>
    </row>
    <row r="16" spans="1:12" x14ac:dyDescent="0.25">
      <c r="A16" s="7" t="s">
        <v>180</v>
      </c>
      <c r="B16" s="13">
        <v>3.4150550672975002</v>
      </c>
      <c r="C16" s="13">
        <v>1.5318040680556499</v>
      </c>
      <c r="D16" s="13">
        <v>5.7097952541502996</v>
      </c>
      <c r="E16" s="13">
        <v>3.4802484472476301</v>
      </c>
      <c r="F16" s="13">
        <v>1.2760475674231999</v>
      </c>
      <c r="G16" s="7" t="s">
        <v>41</v>
      </c>
      <c r="H16" s="14">
        <v>368.72349561611202</v>
      </c>
      <c r="I16" s="14">
        <v>165.38888522796901</v>
      </c>
      <c r="J16" s="14">
        <v>616.48659359060798</v>
      </c>
      <c r="K16" s="14">
        <v>375.76242484932698</v>
      </c>
      <c r="L16" s="14">
        <v>137.77485585468301</v>
      </c>
    </row>
    <row r="17" spans="1:13" x14ac:dyDescent="0.25">
      <c r="A17" s="7" t="s">
        <v>181</v>
      </c>
      <c r="B17" s="13">
        <v>3.9642950709993499</v>
      </c>
      <c r="C17" s="13">
        <v>2.4621438528735502</v>
      </c>
      <c r="D17" s="13">
        <v>5.84234278662555</v>
      </c>
      <c r="E17" s="13">
        <v>4.05456642098894</v>
      </c>
      <c r="F17" s="13">
        <v>1.0508364528201299</v>
      </c>
      <c r="G17" s="7" t="s">
        <v>41</v>
      </c>
      <c r="H17" s="14">
        <v>428.0249388158</v>
      </c>
      <c r="I17" s="14">
        <v>265.837671794757</v>
      </c>
      <c r="J17" s="14">
        <v>630.79775067195999</v>
      </c>
      <c r="K17" s="14">
        <v>437.771536474176</v>
      </c>
      <c r="L17" s="14">
        <v>113.45881181099</v>
      </c>
    </row>
    <row r="18" spans="1:13" x14ac:dyDescent="0.25">
      <c r="B18" s="13"/>
      <c r="C18" s="13"/>
      <c r="D18" s="13"/>
      <c r="E18" s="13"/>
      <c r="F18" s="13"/>
      <c r="H18" s="14"/>
      <c r="I18" s="14"/>
      <c r="J18" s="15" t="s">
        <v>29</v>
      </c>
      <c r="K18" s="14">
        <f>SUM(K5:K17)</f>
        <v>10796.999999999985</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C630F-896A-45FE-B3F1-4AC219A2302F}">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7.33203125" style="7" bestFit="1" customWidth="1"/>
    <col min="11" max="11" width="8.33203125" style="7" bestFit="1" customWidth="1"/>
    <col min="12" max="12" width="5.5546875" style="7" bestFit="1" customWidth="1"/>
    <col min="13" max="16384" width="8.6640625" style="7"/>
  </cols>
  <sheetData>
    <row r="1" spans="1:12" ht="45" customHeight="1" x14ac:dyDescent="0.25">
      <c r="A1" s="333" t="s">
        <v>1508</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10.5652940598029</v>
      </c>
      <c r="C5" s="13">
        <v>7.9799859285166104</v>
      </c>
      <c r="D5" s="13">
        <v>13.5466082709814</v>
      </c>
      <c r="E5" s="13">
        <v>10.6709385558453</v>
      </c>
      <c r="F5" s="13">
        <v>1.70152588212348</v>
      </c>
      <c r="G5" s="7" t="s">
        <v>41</v>
      </c>
      <c r="H5" s="14">
        <v>1655.0533144681301</v>
      </c>
      <c r="I5" s="14">
        <v>1250.0647957021199</v>
      </c>
      <c r="J5" s="14">
        <v>2122.07618564924</v>
      </c>
      <c r="K5" s="14">
        <v>1671.60252477317</v>
      </c>
      <c r="L5" s="14">
        <v>266.54402943464299</v>
      </c>
    </row>
    <row r="6" spans="1:12" x14ac:dyDescent="0.25">
      <c r="A6" s="7" t="s">
        <v>172</v>
      </c>
      <c r="B6" s="13">
        <v>24.4027655315884</v>
      </c>
      <c r="C6" s="13">
        <v>20.358080047417499</v>
      </c>
      <c r="D6" s="13">
        <v>28.729044600317302</v>
      </c>
      <c r="E6" s="13">
        <v>24.451398764827299</v>
      </c>
      <c r="F6" s="13">
        <v>2.5172473742078001</v>
      </c>
      <c r="G6" s="7" t="s">
        <v>41</v>
      </c>
      <c r="H6" s="14">
        <v>3822.6932205233202</v>
      </c>
      <c r="I6" s="14">
        <v>3189.0932394279598</v>
      </c>
      <c r="J6" s="14">
        <v>4500.4048366397001</v>
      </c>
      <c r="K6" s="14">
        <v>3830.3116165102001</v>
      </c>
      <c r="L6" s="14">
        <v>394.32680116965201</v>
      </c>
    </row>
    <row r="7" spans="1:12" x14ac:dyDescent="0.25">
      <c r="A7" s="7" t="s">
        <v>42</v>
      </c>
      <c r="B7" s="13">
        <v>3.9751063716281898</v>
      </c>
      <c r="C7" s="13">
        <v>2.0065081604434898</v>
      </c>
      <c r="D7" s="13">
        <v>6.6547514584714103</v>
      </c>
      <c r="E7" s="13">
        <v>4.1249278364487498</v>
      </c>
      <c r="F7" s="13">
        <v>1.4741714559050501</v>
      </c>
      <c r="G7" s="7" t="s">
        <v>41</v>
      </c>
      <c r="H7" s="14">
        <v>622.70041311555599</v>
      </c>
      <c r="I7" s="14">
        <v>314.31950333347299</v>
      </c>
      <c r="J7" s="14">
        <v>1042.46681596954</v>
      </c>
      <c r="K7" s="14">
        <v>646.16994557969701</v>
      </c>
      <c r="L7" s="14">
        <v>230.928958567526</v>
      </c>
    </row>
    <row r="8" spans="1:12" x14ac:dyDescent="0.25">
      <c r="A8" s="7" t="s">
        <v>173</v>
      </c>
      <c r="B8" s="13">
        <v>39.707833178271898</v>
      </c>
      <c r="C8" s="13">
        <v>35.066325352938797</v>
      </c>
      <c r="D8" s="13">
        <v>44.727792252376403</v>
      </c>
      <c r="E8" s="13">
        <v>39.743917373972799</v>
      </c>
      <c r="F8" s="13">
        <v>2.9984984944478299</v>
      </c>
      <c r="G8" s="7" t="s">
        <v>41</v>
      </c>
      <c r="H8" s="14">
        <v>6220.2320673762997</v>
      </c>
      <c r="I8" s="14">
        <v>5493.1398665378701</v>
      </c>
      <c r="J8" s="14">
        <v>7006.6086563347699</v>
      </c>
      <c r="K8" s="14">
        <v>6225.8846566328402</v>
      </c>
      <c r="L8" s="14">
        <v>469.71478915525302</v>
      </c>
    </row>
    <row r="9" spans="1:12" x14ac:dyDescent="0.25">
      <c r="A9" s="7" t="s">
        <v>90</v>
      </c>
      <c r="B9" s="13">
        <v>3.24636014672414E-2</v>
      </c>
      <c r="C9" s="13">
        <v>2.1550689563819399E-15</v>
      </c>
      <c r="D9" s="13">
        <v>1.1583471576090301</v>
      </c>
      <c r="E9" s="13">
        <v>0.26412481004898303</v>
      </c>
      <c r="F9" s="13">
        <v>0.43870186560482899</v>
      </c>
      <c r="G9" s="7" t="s">
        <v>41</v>
      </c>
      <c r="H9" s="14">
        <v>5.0854231698433701</v>
      </c>
      <c r="I9" s="14">
        <v>3.37591552017231E-13</v>
      </c>
      <c r="J9" s="14">
        <v>181.45508223945501</v>
      </c>
      <c r="K9" s="14">
        <v>41.375151494173302</v>
      </c>
      <c r="L9" s="14">
        <v>68.722647246996502</v>
      </c>
    </row>
    <row r="10" spans="1:12" x14ac:dyDescent="0.25">
      <c r="A10" s="7" t="s">
        <v>174</v>
      </c>
      <c r="B10" s="13">
        <v>3.6364271190443298</v>
      </c>
      <c r="C10" s="13">
        <v>1.7605656442389199</v>
      </c>
      <c r="D10" s="13">
        <v>6.0199849387395501</v>
      </c>
      <c r="E10" s="13">
        <v>3.74579760020768</v>
      </c>
      <c r="F10" s="13">
        <v>1.2760454691806</v>
      </c>
      <c r="G10" s="7" t="s">
        <v>41</v>
      </c>
      <c r="H10" s="14">
        <v>569.64630819829495</v>
      </c>
      <c r="I10" s="14">
        <v>275.79260817002802</v>
      </c>
      <c r="J10" s="14">
        <v>943.03064065354999</v>
      </c>
      <c r="K10" s="14">
        <v>586.77919407253398</v>
      </c>
      <c r="L10" s="14">
        <v>199.89252274714201</v>
      </c>
    </row>
    <row r="11" spans="1:12" x14ac:dyDescent="0.25">
      <c r="A11" s="7" t="s">
        <v>175</v>
      </c>
      <c r="B11" s="13">
        <v>9.2277992693888704E-5</v>
      </c>
      <c r="C11" s="13">
        <v>3.5396103796596097E-18</v>
      </c>
      <c r="D11" s="13">
        <v>0.33548245183250602</v>
      </c>
      <c r="E11" s="13">
        <v>5.4538270035826897E-2</v>
      </c>
      <c r="F11" s="13">
        <v>0.173699599916326</v>
      </c>
      <c r="G11" s="7" t="s">
        <v>41</v>
      </c>
      <c r="H11" s="14">
        <v>1.44553475554976E-2</v>
      </c>
      <c r="I11" s="14">
        <v>5.5447996597367799E-16</v>
      </c>
      <c r="J11" s="14">
        <v>52.553326079561998</v>
      </c>
      <c r="K11" s="14">
        <v>8.5434200011122794</v>
      </c>
      <c r="L11" s="14">
        <v>27.210042326892601</v>
      </c>
    </row>
    <row r="12" spans="1:12" x14ac:dyDescent="0.25">
      <c r="A12" s="7" t="s">
        <v>176</v>
      </c>
      <c r="B12" s="13">
        <v>4.3628847172646399</v>
      </c>
      <c r="C12" s="13">
        <v>2.1188210220134902</v>
      </c>
      <c r="D12" s="13">
        <v>7.1829074215583502</v>
      </c>
      <c r="E12" s="13">
        <v>4.4628402648100201</v>
      </c>
      <c r="F12" s="13">
        <v>1.53695128534867</v>
      </c>
      <c r="G12" s="7" t="s">
        <v>41</v>
      </c>
      <c r="H12" s="14">
        <v>683.44589095950505</v>
      </c>
      <c r="I12" s="14">
        <v>331.91331309841303</v>
      </c>
      <c r="J12" s="14">
        <v>1125.2024475871101</v>
      </c>
      <c r="K12" s="14">
        <v>699.10392748248898</v>
      </c>
      <c r="L12" s="14">
        <v>240.763418849869</v>
      </c>
    </row>
    <row r="13" spans="1:12" x14ac:dyDescent="0.25">
      <c r="A13" s="7" t="s">
        <v>177</v>
      </c>
      <c r="B13" s="13">
        <v>0.103670735479131</v>
      </c>
      <c r="C13" s="13">
        <v>1.08321779605971E-14</v>
      </c>
      <c r="D13" s="13">
        <v>2.2700471132167199</v>
      </c>
      <c r="E13" s="13">
        <v>0.57043242533949101</v>
      </c>
      <c r="F13" s="13">
        <v>0.830312950553451</v>
      </c>
      <c r="G13" s="7" t="s">
        <v>41</v>
      </c>
      <c r="H13" s="14">
        <v>16.240020712805901</v>
      </c>
      <c r="I13" s="14">
        <v>1.6968606775275399E-12</v>
      </c>
      <c r="J13" s="14">
        <v>355.60288028539901</v>
      </c>
      <c r="K13" s="14">
        <v>89.358239429431293</v>
      </c>
      <c r="L13" s="14">
        <v>130.06852370419799</v>
      </c>
    </row>
    <row r="14" spans="1:12" x14ac:dyDescent="0.25">
      <c r="A14" s="7" t="s">
        <v>178</v>
      </c>
      <c r="B14" s="13">
        <v>2.74504761000027E-5</v>
      </c>
      <c r="C14" s="13">
        <v>1.9377833960832899E-18</v>
      </c>
      <c r="D14" s="13">
        <v>0.13175797386615701</v>
      </c>
      <c r="E14" s="13">
        <v>2.3248069926208301E-2</v>
      </c>
      <c r="F14" s="13">
        <v>8.3103729350549604E-2</v>
      </c>
      <c r="G14" s="7" t="s">
        <v>41</v>
      </c>
      <c r="H14" s="14">
        <v>4.30011708106542E-3</v>
      </c>
      <c r="I14" s="14">
        <v>3.0355376899644802E-16</v>
      </c>
      <c r="J14" s="14">
        <v>20.639886606133601</v>
      </c>
      <c r="K14" s="14">
        <v>3.6418101539405301</v>
      </c>
      <c r="L14" s="14">
        <v>13.018199202763601</v>
      </c>
    </row>
    <row r="15" spans="1:12" x14ac:dyDescent="0.25">
      <c r="A15" s="7" t="s">
        <v>179</v>
      </c>
      <c r="B15" s="13">
        <v>5.7173079065823798</v>
      </c>
      <c r="C15" s="13">
        <v>3.5718923998510799</v>
      </c>
      <c r="D15" s="13">
        <v>8.2800346407736001</v>
      </c>
      <c r="E15" s="13">
        <v>5.8253861018407802</v>
      </c>
      <c r="F15" s="13">
        <v>1.4010667943834001</v>
      </c>
      <c r="G15" s="7" t="s">
        <v>41</v>
      </c>
      <c r="H15" s="14">
        <v>895.61628356613005</v>
      </c>
      <c r="I15" s="14">
        <v>559.53694443667098</v>
      </c>
      <c r="J15" s="14">
        <v>1297.0674264771801</v>
      </c>
      <c r="K15" s="14">
        <v>912.54673285335798</v>
      </c>
      <c r="L15" s="14">
        <v>219.477113340161</v>
      </c>
    </row>
    <row r="16" spans="1:12" x14ac:dyDescent="0.25">
      <c r="A16" s="7" t="s">
        <v>180</v>
      </c>
      <c r="B16" s="13">
        <v>3.4975365620310801</v>
      </c>
      <c r="C16" s="13">
        <v>1.77011276228047</v>
      </c>
      <c r="D16" s="13">
        <v>5.8947050698591603</v>
      </c>
      <c r="E16" s="13">
        <v>3.6364175364768001</v>
      </c>
      <c r="F16" s="13">
        <v>1.2411667537412501</v>
      </c>
      <c r="G16" s="7" t="s">
        <v>41</v>
      </c>
      <c r="H16" s="14">
        <v>547.88910244216902</v>
      </c>
      <c r="I16" s="14">
        <v>277.28816421123599</v>
      </c>
      <c r="J16" s="14">
        <v>923.40554919343799</v>
      </c>
      <c r="K16" s="14">
        <v>569.64480708909105</v>
      </c>
      <c r="L16" s="14">
        <v>194.428771973567</v>
      </c>
    </row>
    <row r="17" spans="1:13" x14ac:dyDescent="0.25">
      <c r="A17" s="7" t="s">
        <v>181</v>
      </c>
      <c r="B17" s="13">
        <v>2.2802413162558799</v>
      </c>
      <c r="C17" s="13">
        <v>1.2495741773658</v>
      </c>
      <c r="D17" s="13">
        <v>4.0264379624875</v>
      </c>
      <c r="E17" s="13">
        <v>2.4260323902198602</v>
      </c>
      <c r="F17" s="13">
        <v>0.87574562411465695</v>
      </c>
      <c r="G17" s="7" t="s">
        <v>41</v>
      </c>
      <c r="H17" s="14">
        <v>357.19980219148403</v>
      </c>
      <c r="I17" s="14">
        <v>195.74579488435401</v>
      </c>
      <c r="J17" s="14">
        <v>630.74150682366701</v>
      </c>
      <c r="K17" s="14">
        <v>380.03797392794098</v>
      </c>
      <c r="L17" s="14">
        <v>137.18555201756101</v>
      </c>
    </row>
    <row r="18" spans="1:13" x14ac:dyDescent="0.25">
      <c r="B18" s="13"/>
      <c r="C18" s="13"/>
      <c r="D18" s="13"/>
      <c r="E18" s="13"/>
      <c r="F18" s="13"/>
      <c r="H18" s="14"/>
      <c r="I18" s="14"/>
      <c r="J18" s="15" t="s">
        <v>29</v>
      </c>
      <c r="K18" s="14">
        <f>SUM(K5:K17)</f>
        <v>15664.99999999998</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5F15E-B91B-4D3C-B62A-1823C0CF935D}">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7.33203125" style="7" bestFit="1" customWidth="1"/>
    <col min="11" max="11" width="8.33203125" style="7" bestFit="1" customWidth="1"/>
    <col min="12" max="12" width="5.5546875" style="7" bestFit="1" customWidth="1"/>
    <col min="13" max="16384" width="8.6640625" style="7"/>
  </cols>
  <sheetData>
    <row r="1" spans="1:12" ht="45" customHeight="1" x14ac:dyDescent="0.25">
      <c r="A1" s="333" t="s">
        <v>1509</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10.6028409653588</v>
      </c>
      <c r="C5" s="13">
        <v>8.0291732348972005</v>
      </c>
      <c r="D5" s="13">
        <v>13.484122898258899</v>
      </c>
      <c r="E5" s="13">
        <v>10.670996015789401</v>
      </c>
      <c r="F5" s="13">
        <v>1.66784790957594</v>
      </c>
      <c r="G5" s="7" t="s">
        <v>41</v>
      </c>
      <c r="H5" s="14">
        <v>1728.4751341727999</v>
      </c>
      <c r="I5" s="14">
        <v>1308.9158207529399</v>
      </c>
      <c r="J5" s="14">
        <v>2198.1817148741602</v>
      </c>
      <c r="K5" s="14">
        <v>1739.5857704939899</v>
      </c>
      <c r="L5" s="14">
        <v>271.892566219071</v>
      </c>
    </row>
    <row r="6" spans="1:12" x14ac:dyDescent="0.25">
      <c r="A6" s="7" t="s">
        <v>172</v>
      </c>
      <c r="B6" s="13">
        <v>29.831610754881201</v>
      </c>
      <c r="C6" s="13">
        <v>25.807385037192599</v>
      </c>
      <c r="D6" s="13">
        <v>34.140062501765598</v>
      </c>
      <c r="E6" s="13">
        <v>29.826585018148101</v>
      </c>
      <c r="F6" s="13">
        <v>2.50782467108619</v>
      </c>
      <c r="G6" s="7" t="s">
        <v>41</v>
      </c>
      <c r="H6" s="14">
        <v>4863.1491852607396</v>
      </c>
      <c r="I6" s="14">
        <v>4207.1199087631303</v>
      </c>
      <c r="J6" s="14">
        <v>5565.5129890378303</v>
      </c>
      <c r="K6" s="14">
        <v>4862.3298896585102</v>
      </c>
      <c r="L6" s="14">
        <v>408.82557788047097</v>
      </c>
    </row>
    <row r="7" spans="1:12" x14ac:dyDescent="0.25">
      <c r="A7" s="7" t="s">
        <v>42</v>
      </c>
      <c r="B7" s="13">
        <v>7.4090211201764999</v>
      </c>
      <c r="C7" s="13">
        <v>3.1965805639450702</v>
      </c>
      <c r="D7" s="13">
        <v>12.978305876237</v>
      </c>
      <c r="E7" s="13">
        <v>7.6380478982817301</v>
      </c>
      <c r="F7" s="13">
        <v>3.0971361363782099</v>
      </c>
      <c r="G7" s="7" t="s">
        <v>41</v>
      </c>
      <c r="H7" s="14">
        <v>1207.8186230111701</v>
      </c>
      <c r="I7" s="14">
        <v>521.10656353432603</v>
      </c>
      <c r="J7" s="14">
        <v>2115.72342394416</v>
      </c>
      <c r="K7" s="14">
        <v>1245.15456837788</v>
      </c>
      <c r="L7" s="14">
        <v>504.895132952376</v>
      </c>
    </row>
    <row r="8" spans="1:12" x14ac:dyDescent="0.25">
      <c r="A8" s="7" t="s">
        <v>173</v>
      </c>
      <c r="B8" s="13">
        <v>35.530701678061703</v>
      </c>
      <c r="C8" s="13">
        <v>29.251293722576101</v>
      </c>
      <c r="D8" s="13">
        <v>41.808993802120497</v>
      </c>
      <c r="E8" s="13">
        <v>35.5208264857621</v>
      </c>
      <c r="F8" s="13">
        <v>3.76603645369351</v>
      </c>
      <c r="G8" s="7" t="s">
        <v>41</v>
      </c>
      <c r="H8" s="14">
        <v>5792.2149875576197</v>
      </c>
      <c r="I8" s="14">
        <v>4768.5459026543604</v>
      </c>
      <c r="J8" s="14">
        <v>6815.7021696216898</v>
      </c>
      <c r="K8" s="14">
        <v>5790.6051337089502</v>
      </c>
      <c r="L8" s="14">
        <v>613.93926268111704</v>
      </c>
    </row>
    <row r="9" spans="1:12" x14ac:dyDescent="0.25">
      <c r="A9" s="7" t="s">
        <v>90</v>
      </c>
      <c r="B9" s="13">
        <v>0.59737957976280298</v>
      </c>
      <c r="C9" s="13">
        <v>2.4121224745472299E-2</v>
      </c>
      <c r="D9" s="13">
        <v>1.90885330828178</v>
      </c>
      <c r="E9" s="13">
        <v>0.73644019419080697</v>
      </c>
      <c r="F9" s="13">
        <v>0.59014627324149604</v>
      </c>
      <c r="G9" s="7" t="s">
        <v>41</v>
      </c>
      <c r="H9" s="14">
        <v>97.384819092932204</v>
      </c>
      <c r="I9" s="14">
        <v>3.9322420580069002</v>
      </c>
      <c r="J9" s="14">
        <v>311.18126631609601</v>
      </c>
      <c r="K9" s="14">
        <v>120.054480456985</v>
      </c>
      <c r="L9" s="14">
        <v>96.205645463828802</v>
      </c>
    </row>
    <row r="10" spans="1:12" x14ac:dyDescent="0.25">
      <c r="A10" s="7" t="s">
        <v>174</v>
      </c>
      <c r="B10" s="13">
        <v>0.44001768680369002</v>
      </c>
      <c r="C10" s="13">
        <v>1.69055120033656E-6</v>
      </c>
      <c r="D10" s="13">
        <v>1.7290990787135401</v>
      </c>
      <c r="E10" s="13">
        <v>0.59391534235751198</v>
      </c>
      <c r="F10" s="13">
        <v>0.57130448529226996</v>
      </c>
      <c r="G10" s="7" t="s">
        <v>41</v>
      </c>
      <c r="H10" s="14">
        <v>71.731683302737594</v>
      </c>
      <c r="I10" s="14">
        <v>2.7559365667886599E-4</v>
      </c>
      <c r="J10" s="14">
        <v>281.87773181188197</v>
      </c>
      <c r="K10" s="14">
        <v>96.8200791111217</v>
      </c>
      <c r="L10" s="14">
        <v>93.134057192345793</v>
      </c>
    </row>
    <row r="11" spans="1:12" x14ac:dyDescent="0.25">
      <c r="A11" s="7" t="s">
        <v>175</v>
      </c>
      <c r="B11" s="13">
        <v>1.42781473156671</v>
      </c>
      <c r="C11" s="13">
        <v>0.49548744773381098</v>
      </c>
      <c r="D11" s="13">
        <v>2.9364591057619598</v>
      </c>
      <c r="E11" s="13">
        <v>1.54502045073562</v>
      </c>
      <c r="F11" s="13">
        <v>0.78103136231432202</v>
      </c>
      <c r="G11" s="7" t="s">
        <v>41</v>
      </c>
      <c r="H11" s="14">
        <v>232.76235754000501</v>
      </c>
      <c r="I11" s="14">
        <v>80.774363729565806</v>
      </c>
      <c r="J11" s="14">
        <v>478.70156342131497</v>
      </c>
      <c r="K11" s="14">
        <v>251.86923387892099</v>
      </c>
      <c r="L11" s="14">
        <v>127.32373268448001</v>
      </c>
    </row>
    <row r="12" spans="1:12" x14ac:dyDescent="0.25">
      <c r="A12" s="7" t="s">
        <v>176</v>
      </c>
      <c r="B12" s="13">
        <v>0.43020388988962699</v>
      </c>
      <c r="C12" s="13">
        <v>9.1089707714292497E-12</v>
      </c>
      <c r="D12" s="13">
        <v>2.9452497767011598</v>
      </c>
      <c r="E12" s="13">
        <v>0.88674723739393801</v>
      </c>
      <c r="F12" s="13">
        <v>1.06934041506093</v>
      </c>
      <c r="G12" s="7" t="s">
        <v>41</v>
      </c>
      <c r="H12" s="14">
        <v>70.131838129806994</v>
      </c>
      <c r="I12" s="14">
        <v>1.48494441515839E-9</v>
      </c>
      <c r="J12" s="14">
        <v>480.13461859782399</v>
      </c>
      <c r="K12" s="14">
        <v>144.55753463995899</v>
      </c>
      <c r="L12" s="14">
        <v>174.32387446323301</v>
      </c>
    </row>
    <row r="13" spans="1:12" x14ac:dyDescent="0.25">
      <c r="A13" s="7" t="s">
        <v>177</v>
      </c>
      <c r="B13" s="13">
        <v>1.4496354687747399</v>
      </c>
      <c r="C13" s="13">
        <v>7.2512199728419399E-10</v>
      </c>
      <c r="D13" s="13">
        <v>4.1415198093722401</v>
      </c>
      <c r="E13" s="13">
        <v>1.59409885697127</v>
      </c>
      <c r="F13" s="13">
        <v>1.3947016340098499</v>
      </c>
      <c r="G13" s="7" t="s">
        <v>41</v>
      </c>
      <c r="H13" s="14">
        <v>236.31957411965899</v>
      </c>
      <c r="I13" s="14">
        <v>1.1820938799726899E-7</v>
      </c>
      <c r="J13" s="14">
        <v>675.15055932386201</v>
      </c>
      <c r="K13" s="14">
        <v>259.86999566345702</v>
      </c>
      <c r="L13" s="14">
        <v>227.36426037628601</v>
      </c>
    </row>
    <row r="14" spans="1:12" x14ac:dyDescent="0.25">
      <c r="A14" s="7" t="s">
        <v>178</v>
      </c>
      <c r="B14" s="13">
        <v>0.229224758023615</v>
      </c>
      <c r="C14" s="13">
        <v>1.92818471523701E-2</v>
      </c>
      <c r="D14" s="13">
        <v>0.91356596252334299</v>
      </c>
      <c r="E14" s="13">
        <v>0.31834318399088701</v>
      </c>
      <c r="F14" s="13">
        <v>0.314861032652059</v>
      </c>
      <c r="G14" s="7" t="s">
        <v>41</v>
      </c>
      <c r="H14" s="14">
        <v>37.368220053009701</v>
      </c>
      <c r="I14" s="14">
        <v>3.1433267227793702</v>
      </c>
      <c r="J14" s="14">
        <v>148.929523210555</v>
      </c>
      <c r="K14" s="14">
        <v>51.896305854194502</v>
      </c>
      <c r="L14" s="14">
        <v>51.328645542938702</v>
      </c>
    </row>
    <row r="15" spans="1:12" x14ac:dyDescent="0.25">
      <c r="A15" s="7" t="s">
        <v>179</v>
      </c>
      <c r="B15" s="13">
        <v>4.3854309324382399</v>
      </c>
      <c r="C15" s="13">
        <v>2.52717855765925</v>
      </c>
      <c r="D15" s="13">
        <v>6.6949296165565997</v>
      </c>
      <c r="E15" s="13">
        <v>4.4794342028871901</v>
      </c>
      <c r="F15" s="13">
        <v>1.28706481650475</v>
      </c>
      <c r="G15" s="7" t="s">
        <v>41</v>
      </c>
      <c r="H15" s="14">
        <v>714.91295060608297</v>
      </c>
      <c r="I15" s="14">
        <v>411.98064846961199</v>
      </c>
      <c r="J15" s="14">
        <v>1091.40742609105</v>
      </c>
      <c r="K15" s="14">
        <v>730.23736375466899</v>
      </c>
      <c r="L15" s="14">
        <v>209.817306386605</v>
      </c>
    </row>
    <row r="16" spans="1:12" x14ac:dyDescent="0.25">
      <c r="A16" s="7" t="s">
        <v>180</v>
      </c>
      <c r="B16" s="13">
        <v>2.5457963443933398</v>
      </c>
      <c r="C16" s="13">
        <v>1.21611069583535</v>
      </c>
      <c r="D16" s="13">
        <v>4.3511481300176396</v>
      </c>
      <c r="E16" s="13">
        <v>2.62662302423914</v>
      </c>
      <c r="F16" s="13">
        <v>0.96705686523252499</v>
      </c>
      <c r="G16" s="7" t="s">
        <v>41</v>
      </c>
      <c r="H16" s="14">
        <v>415.01572006300199</v>
      </c>
      <c r="I16" s="14">
        <v>198.25036563507899</v>
      </c>
      <c r="J16" s="14">
        <v>709.32416815547504</v>
      </c>
      <c r="K16" s="14">
        <v>428.192085411466</v>
      </c>
      <c r="L16" s="14">
        <v>157.64961017020599</v>
      </c>
    </row>
    <row r="17" spans="1:13" x14ac:dyDescent="0.25">
      <c r="A17" s="7" t="s">
        <v>181</v>
      </c>
      <c r="B17" s="13">
        <v>3.4649153322549999</v>
      </c>
      <c r="C17" s="13">
        <v>2.07764463281559</v>
      </c>
      <c r="D17" s="13">
        <v>5.3993625765510904</v>
      </c>
      <c r="E17" s="13">
        <v>3.5629220892520599</v>
      </c>
      <c r="F17" s="13">
        <v>1.0106563805144999</v>
      </c>
      <c r="G17" s="7" t="s">
        <v>41</v>
      </c>
      <c r="H17" s="14">
        <v>564.850497464211</v>
      </c>
      <c r="I17" s="14">
        <v>338.697628041597</v>
      </c>
      <c r="J17" s="14">
        <v>880.20408722935895</v>
      </c>
      <c r="K17" s="14">
        <v>580.82755898987102</v>
      </c>
      <c r="L17" s="14">
        <v>164.75720315147399</v>
      </c>
    </row>
    <row r="18" spans="1:13" x14ac:dyDescent="0.25">
      <c r="B18" s="13"/>
      <c r="C18" s="13"/>
      <c r="D18" s="13"/>
      <c r="E18" s="13"/>
      <c r="F18" s="13"/>
      <c r="H18" s="14"/>
      <c r="I18" s="14"/>
      <c r="J18" s="15" t="s">
        <v>29</v>
      </c>
      <c r="K18" s="14">
        <f>SUM(K5:K17)</f>
        <v>16301.999999999973</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22553-ED69-457E-BF8F-12160D7739A6}">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8" width="7.109375" style="7" bestFit="1" customWidth="1"/>
    <col min="9" max="9" width="5.5546875" style="7" bestFit="1" customWidth="1"/>
    <col min="10" max="10" width="6.6640625" style="7" bestFit="1" customWidth="1"/>
    <col min="11" max="11" width="7.33203125" style="7" bestFit="1" customWidth="1"/>
    <col min="12" max="12" width="4.44140625" style="7" bestFit="1" customWidth="1"/>
    <col min="13" max="16384" width="8.6640625" style="7"/>
  </cols>
  <sheetData>
    <row r="1" spans="1:12" ht="45" customHeight="1" x14ac:dyDescent="0.25">
      <c r="A1" s="333" t="s">
        <v>1510</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11.1636080256536</v>
      </c>
      <c r="C5" s="13">
        <v>7.9436280172562004</v>
      </c>
      <c r="D5" s="13">
        <v>14.917603740254799</v>
      </c>
      <c r="E5" s="13">
        <v>11.3065582943042</v>
      </c>
      <c r="F5" s="13">
        <v>2.1631999974070499</v>
      </c>
      <c r="G5" s="7" t="s">
        <v>41</v>
      </c>
      <c r="H5" s="14">
        <v>166.00285134146901</v>
      </c>
      <c r="I5" s="14">
        <v>118.12174861659901</v>
      </c>
      <c r="J5" s="14">
        <v>221.824767617589</v>
      </c>
      <c r="K5" s="14">
        <v>168.12852183630301</v>
      </c>
      <c r="L5" s="14">
        <v>32.166783961442803</v>
      </c>
    </row>
    <row r="6" spans="1:12" x14ac:dyDescent="0.25">
      <c r="A6" s="7" t="s">
        <v>172</v>
      </c>
      <c r="B6" s="13">
        <v>24.449479074071998</v>
      </c>
      <c r="C6" s="13">
        <v>19.502422070852901</v>
      </c>
      <c r="D6" s="13">
        <v>29.914895681361699</v>
      </c>
      <c r="E6" s="13">
        <v>24.5154965991855</v>
      </c>
      <c r="F6" s="13">
        <v>3.1322434620573398</v>
      </c>
      <c r="G6" s="7" t="s">
        <v>41</v>
      </c>
      <c r="H6" s="14">
        <v>363.56375383145001</v>
      </c>
      <c r="I6" s="14">
        <v>290.00101619358298</v>
      </c>
      <c r="J6" s="14">
        <v>444.83449878184899</v>
      </c>
      <c r="K6" s="14">
        <v>364.54543442988899</v>
      </c>
      <c r="L6" s="14">
        <v>46.576460280792702</v>
      </c>
    </row>
    <row r="7" spans="1:12" x14ac:dyDescent="0.25">
      <c r="A7" s="7" t="s">
        <v>42</v>
      </c>
      <c r="B7" s="13">
        <v>4.8974860450944702</v>
      </c>
      <c r="C7" s="13">
        <v>2.3348625727713399</v>
      </c>
      <c r="D7" s="13">
        <v>8.3719205894207995</v>
      </c>
      <c r="E7" s="13">
        <v>5.0474222326878104</v>
      </c>
      <c r="F7" s="13">
        <v>1.86114116765588</v>
      </c>
      <c r="G7" s="7" t="s">
        <v>41</v>
      </c>
      <c r="H7" s="14">
        <v>72.825617490554805</v>
      </c>
      <c r="I7" s="14">
        <v>34.719406457109798</v>
      </c>
      <c r="J7" s="14">
        <v>124.490459164687</v>
      </c>
      <c r="K7" s="14">
        <v>75.055168600067702</v>
      </c>
      <c r="L7" s="14">
        <v>27.675169163042899</v>
      </c>
    </row>
    <row r="8" spans="1:12" x14ac:dyDescent="0.25">
      <c r="A8" s="7" t="s">
        <v>173</v>
      </c>
      <c r="B8" s="13">
        <v>19.3063376323258</v>
      </c>
      <c r="C8" s="13">
        <v>14.223190989074199</v>
      </c>
      <c r="D8" s="13">
        <v>25.270673403882299</v>
      </c>
      <c r="E8" s="13">
        <v>19.425688515087</v>
      </c>
      <c r="F8" s="13">
        <v>3.3741190076984999</v>
      </c>
      <c r="G8" s="7" t="s">
        <v>41</v>
      </c>
      <c r="H8" s="14">
        <v>287.08524059268501</v>
      </c>
      <c r="I8" s="14">
        <v>211.49885000753301</v>
      </c>
      <c r="J8" s="14">
        <v>375.77491351573099</v>
      </c>
      <c r="K8" s="14">
        <v>288.85998821934402</v>
      </c>
      <c r="L8" s="14">
        <v>50.173149644476702</v>
      </c>
    </row>
    <row r="9" spans="1:12" x14ac:dyDescent="0.25">
      <c r="A9" s="7" t="s">
        <v>90</v>
      </c>
      <c r="B9" s="13">
        <v>3.7449715558893998E-5</v>
      </c>
      <c r="C9" s="13">
        <v>5.7116444495531998E-18</v>
      </c>
      <c r="D9" s="13">
        <v>0.26150613006145101</v>
      </c>
      <c r="E9" s="13">
        <v>4.4212211436102801E-2</v>
      </c>
      <c r="F9" s="13">
        <v>0.16454914518122599</v>
      </c>
      <c r="G9" s="7" t="s">
        <v>41</v>
      </c>
      <c r="H9" s="14">
        <v>5.5687727036075397E-4</v>
      </c>
      <c r="I9" s="14">
        <v>8.4932152964856097E-17</v>
      </c>
      <c r="J9" s="14">
        <v>3.8885961540137801</v>
      </c>
      <c r="K9" s="14">
        <v>0.65743558405484803</v>
      </c>
      <c r="L9" s="14">
        <v>2.4468457888448301</v>
      </c>
    </row>
    <row r="10" spans="1:12" x14ac:dyDescent="0.25">
      <c r="A10" s="7" t="s">
        <v>174</v>
      </c>
      <c r="B10" s="13">
        <v>7.15570167559697</v>
      </c>
      <c r="C10" s="13">
        <v>2.8662408596293099</v>
      </c>
      <c r="D10" s="13">
        <v>11.8441872332769</v>
      </c>
      <c r="E10" s="13">
        <v>7.2376471502204804</v>
      </c>
      <c r="F10" s="13">
        <v>2.69251056833955</v>
      </c>
      <c r="G10" s="7" t="s">
        <v>41</v>
      </c>
      <c r="H10" s="14">
        <v>106.405283916127</v>
      </c>
      <c r="I10" s="14">
        <v>42.621001582687803</v>
      </c>
      <c r="J10" s="14">
        <v>176.12306415882799</v>
      </c>
      <c r="K10" s="14">
        <v>107.62381312377801</v>
      </c>
      <c r="L10" s="14">
        <v>40.037632151209202</v>
      </c>
    </row>
    <row r="11" spans="1:12" x14ac:dyDescent="0.25">
      <c r="A11" s="7" t="s">
        <v>175</v>
      </c>
      <c r="B11" s="13">
        <v>5.4773135241200404</v>
      </c>
      <c r="C11" s="13">
        <v>2.5052500487309</v>
      </c>
      <c r="D11" s="13">
        <v>9.5386098005611508</v>
      </c>
      <c r="E11" s="13">
        <v>5.6544719381277702</v>
      </c>
      <c r="F11" s="13">
        <v>2.1245509935518299</v>
      </c>
      <c r="G11" s="7" t="s">
        <v>41</v>
      </c>
      <c r="H11" s="14">
        <v>81.447652103665007</v>
      </c>
      <c r="I11" s="14">
        <v>37.2530682246285</v>
      </c>
      <c r="J11" s="14">
        <v>141.839127734344</v>
      </c>
      <c r="K11" s="14">
        <v>84.081997719959901</v>
      </c>
      <c r="L11" s="14">
        <v>31.592073274115801</v>
      </c>
    </row>
    <row r="12" spans="1:12" x14ac:dyDescent="0.25">
      <c r="A12" s="7" t="s">
        <v>176</v>
      </c>
      <c r="B12" s="13">
        <v>5.6796500743909597</v>
      </c>
      <c r="C12" s="13">
        <v>0.49714047593345101</v>
      </c>
      <c r="D12" s="13">
        <v>10.1534271886991</v>
      </c>
      <c r="E12" s="13">
        <v>5.6486552579096898</v>
      </c>
      <c r="F12" s="13">
        <v>2.8069524677213402</v>
      </c>
      <c r="G12" s="7" t="s">
        <v>41</v>
      </c>
      <c r="H12" s="14">
        <v>84.456396606193593</v>
      </c>
      <c r="I12" s="14">
        <v>7.3924788771304097</v>
      </c>
      <c r="J12" s="14">
        <v>150.98146229595599</v>
      </c>
      <c r="K12" s="14">
        <v>83.9955036851171</v>
      </c>
      <c r="L12" s="14">
        <v>41.739383195016302</v>
      </c>
    </row>
    <row r="13" spans="1:12" x14ac:dyDescent="0.25">
      <c r="A13" s="7" t="s">
        <v>177</v>
      </c>
      <c r="B13" s="13">
        <v>0.48134559447871</v>
      </c>
      <c r="C13" s="13">
        <v>3.6244506567061803E-2</v>
      </c>
      <c r="D13" s="13">
        <v>3.2140450359041299</v>
      </c>
      <c r="E13" s="13">
        <v>0.87690464035646598</v>
      </c>
      <c r="F13" s="13">
        <v>1.15882895879693</v>
      </c>
      <c r="G13" s="7" t="s">
        <v>41</v>
      </c>
      <c r="H13" s="14">
        <v>7.1576089898984296</v>
      </c>
      <c r="I13" s="14">
        <v>0.53895581265220904</v>
      </c>
      <c r="J13" s="14">
        <v>47.792849683894403</v>
      </c>
      <c r="K13" s="14">
        <v>13.0395720021006</v>
      </c>
      <c r="L13" s="14">
        <v>17.231786617310402</v>
      </c>
    </row>
    <row r="14" spans="1:12" x14ac:dyDescent="0.25">
      <c r="A14" s="7" t="s">
        <v>178</v>
      </c>
      <c r="B14" s="13">
        <v>3.2202519751684997E-5</v>
      </c>
      <c r="C14" s="13">
        <v>2.7278522026649E-19</v>
      </c>
      <c r="D14" s="13">
        <v>0.210680328762964</v>
      </c>
      <c r="E14" s="13">
        <v>3.24895146841091E-2</v>
      </c>
      <c r="F14" s="13">
        <v>0.10645244431199299</v>
      </c>
      <c r="G14" s="7" t="s">
        <v>41</v>
      </c>
      <c r="H14" s="14">
        <v>4.7885146870755598E-4</v>
      </c>
      <c r="I14" s="14">
        <v>4.0563162253627198E-18</v>
      </c>
      <c r="J14" s="14">
        <v>3.1328164887052798</v>
      </c>
      <c r="K14" s="14">
        <v>0.48311908335270298</v>
      </c>
      <c r="L14" s="14">
        <v>1.5829478469193401</v>
      </c>
    </row>
    <row r="15" spans="1:12" x14ac:dyDescent="0.25">
      <c r="A15" s="7" t="s">
        <v>179</v>
      </c>
      <c r="B15" s="13">
        <v>16.632612607774998</v>
      </c>
      <c r="C15" s="13">
        <v>12.1548720684636</v>
      </c>
      <c r="D15" s="13">
        <v>21.732618984215801</v>
      </c>
      <c r="E15" s="13">
        <v>16.6955504918785</v>
      </c>
      <c r="F15" s="13">
        <v>2.91244055244566</v>
      </c>
      <c r="G15" s="7" t="s">
        <v>41</v>
      </c>
      <c r="H15" s="14">
        <v>247.32694947761499</v>
      </c>
      <c r="I15" s="14">
        <v>180.742947658053</v>
      </c>
      <c r="J15" s="14">
        <v>323.16404429529001</v>
      </c>
      <c r="K15" s="14">
        <v>248.262835814233</v>
      </c>
      <c r="L15" s="14">
        <v>43.3079910148669</v>
      </c>
    </row>
    <row r="16" spans="1:12" x14ac:dyDescent="0.25">
      <c r="A16" s="7" t="s">
        <v>180</v>
      </c>
      <c r="B16" s="13">
        <v>0.335020452847413</v>
      </c>
      <c r="C16" s="13">
        <v>1.1268656394246501E-12</v>
      </c>
      <c r="D16" s="13">
        <v>2.8767926001220401</v>
      </c>
      <c r="E16" s="13">
        <v>0.77119653564983404</v>
      </c>
      <c r="F16" s="13">
        <v>1.03827238445706</v>
      </c>
      <c r="G16" s="7" t="s">
        <v>41</v>
      </c>
      <c r="H16" s="14">
        <v>4.98175413384104</v>
      </c>
      <c r="I16" s="14">
        <v>1.6756492058244501E-11</v>
      </c>
      <c r="J16" s="14">
        <v>42.777905963814803</v>
      </c>
      <c r="K16" s="14">
        <v>11.467692485113</v>
      </c>
      <c r="L16" s="14">
        <v>15.439110356876499</v>
      </c>
    </row>
    <row r="17" spans="1:13" x14ac:dyDescent="0.25">
      <c r="A17" s="7" t="s">
        <v>181</v>
      </c>
      <c r="B17" s="13">
        <v>2.5191585730558899</v>
      </c>
      <c r="C17" s="13">
        <v>1.0745234005139599</v>
      </c>
      <c r="D17" s="13">
        <v>5.0705068558577802</v>
      </c>
      <c r="E17" s="13">
        <v>2.7437066184723502</v>
      </c>
      <c r="F17" s="13">
        <v>1.2533499667660299</v>
      </c>
      <c r="G17" s="7" t="s">
        <v>41</v>
      </c>
      <c r="H17" s="14">
        <v>37.459887981341097</v>
      </c>
      <c r="I17" s="14">
        <v>15.9781629656426</v>
      </c>
      <c r="J17" s="14">
        <v>75.398436946605202</v>
      </c>
      <c r="K17" s="14">
        <v>40.798917416683899</v>
      </c>
      <c r="L17" s="14">
        <v>18.637314005810801</v>
      </c>
    </row>
    <row r="18" spans="1:13" x14ac:dyDescent="0.25">
      <c r="B18" s="13"/>
      <c r="C18" s="13"/>
      <c r="D18" s="13"/>
      <c r="E18" s="13"/>
      <c r="F18" s="13"/>
      <c r="H18" s="14"/>
      <c r="I18" s="14"/>
      <c r="J18" s="15" t="s">
        <v>29</v>
      </c>
      <c r="K18" s="14">
        <f>SUM(K5:K17)</f>
        <v>1486.9999999999968</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7631A-2C8B-49EB-8D7B-D727720CEB58}">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9" width="7.33203125" style="7" bestFit="1" customWidth="1"/>
    <col min="10" max="11" width="8.33203125" style="7" bestFit="1" customWidth="1"/>
    <col min="12" max="12" width="7.33203125" style="7" bestFit="1" customWidth="1"/>
    <col min="13" max="16384" width="8.6640625" style="7"/>
  </cols>
  <sheetData>
    <row r="1" spans="1:12" ht="45" customHeight="1" x14ac:dyDescent="0.25">
      <c r="A1" s="333" t="s">
        <v>1511</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14.3821571170373</v>
      </c>
      <c r="C5" s="13">
        <v>11.5275542147448</v>
      </c>
      <c r="D5" s="13">
        <v>17.389880433500998</v>
      </c>
      <c r="E5" s="13">
        <v>14.398882206589899</v>
      </c>
      <c r="F5" s="13">
        <v>1.8016787476974301</v>
      </c>
      <c r="G5" s="7" t="s">
        <v>41</v>
      </c>
      <c r="H5" s="14">
        <v>4703.5406635558802</v>
      </c>
      <c r="I5" s="14">
        <v>3769.9713303901299</v>
      </c>
      <c r="J5" s="14">
        <v>5687.1864969721701</v>
      </c>
      <c r="K5" s="14">
        <v>4709.0104368431703</v>
      </c>
      <c r="L5" s="14">
        <v>589.22101764696799</v>
      </c>
    </row>
    <row r="6" spans="1:12" x14ac:dyDescent="0.25">
      <c r="A6" s="7" t="s">
        <v>172</v>
      </c>
      <c r="B6" s="13">
        <v>7.90246112635141</v>
      </c>
      <c r="C6" s="13">
        <v>5.6194440549484099</v>
      </c>
      <c r="D6" s="13">
        <v>10.5761292389207</v>
      </c>
      <c r="E6" s="13">
        <v>7.97653376066165</v>
      </c>
      <c r="F6" s="13">
        <v>1.4738394591397601</v>
      </c>
      <c r="G6" s="7" t="s">
        <v>41</v>
      </c>
      <c r="H6" s="14">
        <v>2584.42088676196</v>
      </c>
      <c r="I6" s="14">
        <v>1837.78298373032</v>
      </c>
      <c r="J6" s="14">
        <v>3458.8173062966498</v>
      </c>
      <c r="K6" s="14">
        <v>2608.6456010867801</v>
      </c>
      <c r="L6" s="14">
        <v>482.00445671706802</v>
      </c>
    </row>
    <row r="7" spans="1:12" x14ac:dyDescent="0.25">
      <c r="A7" s="7" t="s">
        <v>42</v>
      </c>
      <c r="B7" s="13">
        <v>8.1338416394746997E-5</v>
      </c>
      <c r="C7" s="13">
        <v>4.2096955561573202E-19</v>
      </c>
      <c r="D7" s="13">
        <v>0.42765867767735699</v>
      </c>
      <c r="E7" s="13">
        <v>6.5253760942513006E-2</v>
      </c>
      <c r="F7" s="13">
        <v>0.18242793745373601</v>
      </c>
      <c r="G7" s="7" t="s">
        <v>41</v>
      </c>
      <c r="H7" s="14">
        <v>2.6600915697737999E-2</v>
      </c>
      <c r="I7" s="14">
        <v>1.3767388346856901E-16</v>
      </c>
      <c r="J7" s="14">
        <v>139.86149394760201</v>
      </c>
      <c r="K7" s="14">
        <v>21.3405899786394</v>
      </c>
      <c r="L7" s="14">
        <v>59.6612326648698</v>
      </c>
    </row>
    <row r="8" spans="1:12" x14ac:dyDescent="0.25">
      <c r="A8" s="7" t="s">
        <v>173</v>
      </c>
      <c r="B8" s="13">
        <v>3.90155187831928</v>
      </c>
      <c r="C8" s="13">
        <v>2.3958618253801802</v>
      </c>
      <c r="D8" s="13">
        <v>5.9096139163302102</v>
      </c>
      <c r="E8" s="13">
        <v>4.0047650116863496</v>
      </c>
      <c r="F8" s="13">
        <v>1.0690267828397799</v>
      </c>
      <c r="G8" s="7" t="s">
        <v>41</v>
      </c>
      <c r="H8" s="14">
        <v>1275.96352628554</v>
      </c>
      <c r="I8" s="14">
        <v>783.54265137233403</v>
      </c>
      <c r="J8" s="14">
        <v>1932.6801351966301</v>
      </c>
      <c r="K8" s="14">
        <v>1309.7183494219</v>
      </c>
      <c r="L8" s="14">
        <v>349.61451905992197</v>
      </c>
    </row>
    <row r="9" spans="1:12" x14ac:dyDescent="0.25">
      <c r="A9" s="7" t="s">
        <v>90</v>
      </c>
      <c r="B9" s="13">
        <v>3.1643845612334903E-5</v>
      </c>
      <c r="C9" s="13">
        <v>2.3650318199157598E-18</v>
      </c>
      <c r="D9" s="13">
        <v>0.16197809255179599</v>
      </c>
      <c r="E9" s="13">
        <v>2.53845875905147E-2</v>
      </c>
      <c r="F9" s="13">
        <v>8.6630175156281602E-2</v>
      </c>
      <c r="G9" s="7" t="s">
        <v>41</v>
      </c>
      <c r="H9" s="14">
        <v>1.0348803269058E-2</v>
      </c>
      <c r="I9" s="14">
        <v>7.7346000638525203E-16</v>
      </c>
      <c r="J9" s="14">
        <v>52.973315388139397</v>
      </c>
      <c r="K9" s="14">
        <v>8.3017755256019399</v>
      </c>
      <c r="L9" s="14">
        <v>28.331532483110301</v>
      </c>
    </row>
    <row r="10" spans="1:12" x14ac:dyDescent="0.25">
      <c r="A10" s="7" t="s">
        <v>174</v>
      </c>
      <c r="B10" s="13">
        <v>0.66000202625256199</v>
      </c>
      <c r="C10" s="13">
        <v>9.3270184841935694E-2</v>
      </c>
      <c r="D10" s="13">
        <v>1.9289616233292</v>
      </c>
      <c r="E10" s="13">
        <v>0.77898068711462798</v>
      </c>
      <c r="F10" s="13">
        <v>0.57715108288664396</v>
      </c>
      <c r="G10" s="7" t="s">
        <v>41</v>
      </c>
      <c r="H10" s="14">
        <v>215.84706266563799</v>
      </c>
      <c r="I10" s="14">
        <v>30.5030812507066</v>
      </c>
      <c r="J10" s="14">
        <v>630.84760929358299</v>
      </c>
      <c r="K10" s="14">
        <v>254.757843913968</v>
      </c>
      <c r="L10" s="14">
        <v>188.75149014724801</v>
      </c>
    </row>
    <row r="11" spans="1:12" x14ac:dyDescent="0.25">
      <c r="A11" s="7" t="s">
        <v>175</v>
      </c>
      <c r="B11" s="13">
        <v>1.0903900231071399</v>
      </c>
      <c r="C11" s="13">
        <v>4.2002293746689803E-2</v>
      </c>
      <c r="D11" s="13">
        <v>2.7014965294739399</v>
      </c>
      <c r="E11" s="13">
        <v>1.21772551887387</v>
      </c>
      <c r="F11" s="13">
        <v>0.78593642182255896</v>
      </c>
      <c r="G11" s="7" t="s">
        <v>41</v>
      </c>
      <c r="H11" s="14">
        <v>356.601153156961</v>
      </c>
      <c r="I11" s="14">
        <v>13.736430146917399</v>
      </c>
      <c r="J11" s="14">
        <v>883.49742499915999</v>
      </c>
      <c r="K11" s="14">
        <v>398.24495369251099</v>
      </c>
      <c r="L11" s="14">
        <v>257.03264739284901</v>
      </c>
    </row>
    <row r="12" spans="1:12" x14ac:dyDescent="0.25">
      <c r="A12" s="7" t="s">
        <v>176</v>
      </c>
      <c r="B12" s="13">
        <v>29.975438182342501</v>
      </c>
      <c r="C12" s="13">
        <v>24.1761767876846</v>
      </c>
      <c r="D12" s="13">
        <v>36.449455423931603</v>
      </c>
      <c r="E12" s="13">
        <v>30.0610899388607</v>
      </c>
      <c r="F12" s="13">
        <v>3.8241736439578098</v>
      </c>
      <c r="G12" s="7" t="s">
        <v>41</v>
      </c>
      <c r="H12" s="14">
        <v>9803.16730315329</v>
      </c>
      <c r="I12" s="14">
        <v>7906.5768566443703</v>
      </c>
      <c r="J12" s="14">
        <v>11920.429901842501</v>
      </c>
      <c r="K12" s="14">
        <v>9831.1788536050208</v>
      </c>
      <c r="L12" s="14">
        <v>1250.65774851996</v>
      </c>
    </row>
    <row r="13" spans="1:12" x14ac:dyDescent="0.25">
      <c r="A13" s="7" t="s">
        <v>177</v>
      </c>
      <c r="B13" s="13">
        <v>11.260788703752</v>
      </c>
      <c r="C13" s="13">
        <v>5.7287453247076803</v>
      </c>
      <c r="D13" s="13">
        <v>17.1621008218202</v>
      </c>
      <c r="E13" s="13">
        <v>11.328802703431201</v>
      </c>
      <c r="F13" s="13">
        <v>3.4573335363645099</v>
      </c>
      <c r="G13" s="7" t="s">
        <v>41</v>
      </c>
      <c r="H13" s="14">
        <v>3682.7283376750602</v>
      </c>
      <c r="I13" s="14">
        <v>1873.5288709924</v>
      </c>
      <c r="J13" s="14">
        <v>5612.6934527680796</v>
      </c>
      <c r="K13" s="14">
        <v>3704.9716361301598</v>
      </c>
      <c r="L13" s="14">
        <v>1130.6863597326401</v>
      </c>
    </row>
    <row r="14" spans="1:12" x14ac:dyDescent="0.25">
      <c r="A14" s="7" t="s">
        <v>178</v>
      </c>
      <c r="B14" s="13">
        <v>1.29871112172305</v>
      </c>
      <c r="C14" s="13">
        <v>0.52861145732787496</v>
      </c>
      <c r="D14" s="13">
        <v>2.5084632716772801</v>
      </c>
      <c r="E14" s="13">
        <v>1.38741194329595</v>
      </c>
      <c r="F14" s="13">
        <v>0.60806201099117296</v>
      </c>
      <c r="G14" s="7" t="s">
        <v>41</v>
      </c>
      <c r="H14" s="14">
        <v>424.73048524830699</v>
      </c>
      <c r="I14" s="14">
        <v>172.877091004508</v>
      </c>
      <c r="J14" s="14">
        <v>820.36782836933799</v>
      </c>
      <c r="K14" s="14">
        <v>453.73920193550998</v>
      </c>
      <c r="L14" s="14">
        <v>198.86060007455299</v>
      </c>
    </row>
    <row r="15" spans="1:12" x14ac:dyDescent="0.25">
      <c r="A15" s="7" t="s">
        <v>179</v>
      </c>
      <c r="B15" s="13">
        <v>0.94627340981244501</v>
      </c>
      <c r="C15" s="13">
        <v>1.4703466914455499E-10</v>
      </c>
      <c r="D15" s="13">
        <v>2.9586018164521799</v>
      </c>
      <c r="E15" s="13">
        <v>1.1263274013854501</v>
      </c>
      <c r="F15" s="13">
        <v>1.0114054955638001</v>
      </c>
      <c r="G15" s="7" t="s">
        <v>41</v>
      </c>
      <c r="H15" s="14">
        <v>309.469255945062</v>
      </c>
      <c r="I15" s="14">
        <v>4.8086218197035502E-8</v>
      </c>
      <c r="J15" s="14">
        <v>967.58113805252299</v>
      </c>
      <c r="K15" s="14">
        <v>368.35411334909799</v>
      </c>
      <c r="L15" s="14">
        <v>330.77005326918697</v>
      </c>
    </row>
    <row r="16" spans="1:12" x14ac:dyDescent="0.25">
      <c r="A16" s="7" t="s">
        <v>180</v>
      </c>
      <c r="B16" s="13">
        <v>6.0186671924779897E-5</v>
      </c>
      <c r="C16" s="13">
        <v>9.1660074018722706E-18</v>
      </c>
      <c r="D16" s="13">
        <v>0.38956196406808702</v>
      </c>
      <c r="E16" s="13">
        <v>6.3120903401456499E-2</v>
      </c>
      <c r="F16" s="13">
        <v>0.20656812411301201</v>
      </c>
      <c r="G16" s="7" t="s">
        <v>41</v>
      </c>
      <c r="H16" s="14">
        <v>1.9683449186280001E-2</v>
      </c>
      <c r="I16" s="14">
        <v>2.9976510607083098E-15</v>
      </c>
      <c r="J16" s="14">
        <v>127.402344728827</v>
      </c>
      <c r="K16" s="14">
        <v>20.643060248412301</v>
      </c>
      <c r="L16" s="14">
        <v>67.556039309919498</v>
      </c>
    </row>
    <row r="17" spans="1:13" x14ac:dyDescent="0.25">
      <c r="A17" s="7" t="s">
        <v>181</v>
      </c>
      <c r="B17" s="13">
        <v>27.505464633625099</v>
      </c>
      <c r="C17" s="13">
        <v>23.888807128427999</v>
      </c>
      <c r="D17" s="13">
        <v>31.385498104128398</v>
      </c>
      <c r="E17" s="13">
        <v>27.5657215761656</v>
      </c>
      <c r="F17" s="13">
        <v>2.2689712815677598</v>
      </c>
      <c r="G17" s="7" t="s">
        <v>41</v>
      </c>
      <c r="H17" s="14">
        <v>8995.3871537807699</v>
      </c>
      <c r="I17" s="14">
        <v>7812.5954832811003</v>
      </c>
      <c r="J17" s="14">
        <v>10264.313299974099</v>
      </c>
      <c r="K17" s="14">
        <v>9015.0935842691997</v>
      </c>
      <c r="L17" s="14">
        <v>742.04436792392005</v>
      </c>
    </row>
    <row r="18" spans="1:13" x14ac:dyDescent="0.25">
      <c r="B18" s="13"/>
      <c r="C18" s="13"/>
      <c r="D18" s="13"/>
      <c r="E18" s="13"/>
      <c r="F18" s="13"/>
      <c r="H18" s="14"/>
      <c r="I18" s="14"/>
      <c r="J18" s="15" t="s">
        <v>29</v>
      </c>
      <c r="K18" s="14">
        <f>SUM(K5:K17)</f>
        <v>32703.999999999971</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567B1-7E38-4AC4-99E0-4CC61829ECF5}">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8.33203125" style="7" bestFit="1" customWidth="1"/>
    <col min="12" max="12" width="7.33203125" style="7" bestFit="1" customWidth="1"/>
    <col min="13" max="16384" width="8.6640625" style="7"/>
  </cols>
  <sheetData>
    <row r="1" spans="1:12" ht="45" customHeight="1" x14ac:dyDescent="0.25">
      <c r="A1" s="333" t="s">
        <v>1512</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8.9777809950874605</v>
      </c>
      <c r="C5" s="13">
        <v>6.5323446960476304</v>
      </c>
      <c r="D5" s="13">
        <v>11.752817650406801</v>
      </c>
      <c r="E5" s="13">
        <v>9.0572796557028106</v>
      </c>
      <c r="F5" s="13">
        <v>1.5498336773108401</v>
      </c>
      <c r="G5" s="7" t="s">
        <v>41</v>
      </c>
      <c r="H5" s="14">
        <v>3293.2296246179799</v>
      </c>
      <c r="I5" s="14">
        <v>2396.1946814041899</v>
      </c>
      <c r="J5" s="14">
        <v>4311.1685705222499</v>
      </c>
      <c r="K5" s="14">
        <v>3322.3913233049002</v>
      </c>
      <c r="L5" s="14">
        <v>568.50998951116298</v>
      </c>
    </row>
    <row r="6" spans="1:12" x14ac:dyDescent="0.25">
      <c r="A6" s="7" t="s">
        <v>172</v>
      </c>
      <c r="B6" s="13">
        <v>5.5280234398603296</v>
      </c>
      <c r="C6" s="13">
        <v>3.63870226206721</v>
      </c>
      <c r="D6" s="13">
        <v>7.9534966919310701</v>
      </c>
      <c r="E6" s="13">
        <v>5.61034197735093</v>
      </c>
      <c r="F6" s="13">
        <v>1.3181957866529299</v>
      </c>
      <c r="G6" s="7" t="s">
        <v>41</v>
      </c>
      <c r="H6" s="14">
        <v>2027.78955820956</v>
      </c>
      <c r="I6" s="14">
        <v>1334.7487637714901</v>
      </c>
      <c r="J6" s="14">
        <v>2917.5016565341498</v>
      </c>
      <c r="K6" s="14">
        <v>2057.9856441318698</v>
      </c>
      <c r="L6" s="14">
        <v>483.54057846002797</v>
      </c>
    </row>
    <row r="7" spans="1:12" x14ac:dyDescent="0.25">
      <c r="A7" s="7" t="s">
        <v>42</v>
      </c>
      <c r="B7" s="13">
        <v>1.8771590924121102E-5</v>
      </c>
      <c r="C7" s="13">
        <v>9.2010117572806494E-19</v>
      </c>
      <c r="D7" s="13">
        <v>0.156281506225906</v>
      </c>
      <c r="E7" s="13">
        <v>2.5902347844082099E-2</v>
      </c>
      <c r="F7" s="13">
        <v>9.3414750347861703E-2</v>
      </c>
      <c r="G7" s="7" t="s">
        <v>41</v>
      </c>
      <c r="H7" s="14">
        <v>6.8857949827861196E-3</v>
      </c>
      <c r="I7" s="14">
        <v>3.3751151328056801E-16</v>
      </c>
      <c r="J7" s="14">
        <v>57.327182113786797</v>
      </c>
      <c r="K7" s="14">
        <v>9.5014992361662198</v>
      </c>
      <c r="L7" s="14">
        <v>34.266398722602602</v>
      </c>
    </row>
    <row r="8" spans="1:12" x14ac:dyDescent="0.25">
      <c r="A8" s="7" t="s">
        <v>173</v>
      </c>
      <c r="B8" s="13">
        <v>0.72938150726094297</v>
      </c>
      <c r="C8" s="13">
        <v>0.210569056575035</v>
      </c>
      <c r="D8" s="13">
        <v>1.8550316229692401</v>
      </c>
      <c r="E8" s="13">
        <v>0.83578120294362601</v>
      </c>
      <c r="F8" s="13">
        <v>0.50984982453356498</v>
      </c>
      <c r="G8" s="7" t="s">
        <v>41</v>
      </c>
      <c r="H8" s="14">
        <v>267.55172449345901</v>
      </c>
      <c r="I8" s="14">
        <v>77.240941332854405</v>
      </c>
      <c r="J8" s="14">
        <v>680.46269993757596</v>
      </c>
      <c r="K8" s="14">
        <v>306.58126086378002</v>
      </c>
      <c r="L8" s="14">
        <v>187.02311263540199</v>
      </c>
    </row>
    <row r="9" spans="1:12" x14ac:dyDescent="0.25">
      <c r="A9" s="7" t="s">
        <v>90</v>
      </c>
      <c r="B9" s="13">
        <v>1.5911327055198401E-5</v>
      </c>
      <c r="C9" s="13">
        <v>6.4486499446416397E-18</v>
      </c>
      <c r="D9" s="13">
        <v>0.194664832465547</v>
      </c>
      <c r="E9" s="13">
        <v>3.2319141734552401E-2</v>
      </c>
      <c r="F9" s="13">
        <v>0.111660188529894</v>
      </c>
      <c r="G9" s="7" t="s">
        <v>41</v>
      </c>
      <c r="H9" s="14">
        <v>5.8365929903878896E-3</v>
      </c>
      <c r="I9" s="14">
        <v>2.36549377269344E-15</v>
      </c>
      <c r="J9" s="14">
        <v>71.406953845012097</v>
      </c>
      <c r="K9" s="14">
        <v>11.855307571068501</v>
      </c>
      <c r="L9" s="14">
        <v>40.9591903565358</v>
      </c>
    </row>
    <row r="10" spans="1:12" x14ac:dyDescent="0.25">
      <c r="A10" s="7" t="s">
        <v>174</v>
      </c>
      <c r="B10" s="13">
        <v>7.9323790909752295E-5</v>
      </c>
      <c r="C10" s="13">
        <v>1.22718566823646E-17</v>
      </c>
      <c r="D10" s="13">
        <v>0.421120362003639</v>
      </c>
      <c r="E10" s="13">
        <v>7.0463986729455405E-2</v>
      </c>
      <c r="F10" s="13">
        <v>0.23336339741176801</v>
      </c>
      <c r="G10" s="7" t="s">
        <v>41</v>
      </c>
      <c r="H10" s="14">
        <v>2.9097552981515298E-2</v>
      </c>
      <c r="I10" s="14">
        <v>4.5015624682249999E-15</v>
      </c>
      <c r="J10" s="14">
        <v>154.475371190175</v>
      </c>
      <c r="K10" s="14">
        <v>25.847599612098801</v>
      </c>
      <c r="L10" s="14">
        <v>85.602361438585007</v>
      </c>
    </row>
    <row r="11" spans="1:12" x14ac:dyDescent="0.25">
      <c r="A11" s="7" t="s">
        <v>175</v>
      </c>
      <c r="B11" s="13">
        <v>1.55076910014224E-4</v>
      </c>
      <c r="C11" s="13">
        <v>1.00969774341032E-16</v>
      </c>
      <c r="D11" s="13">
        <v>0.70993905028141802</v>
      </c>
      <c r="E11" s="13">
        <v>0.112169664637694</v>
      </c>
      <c r="F11" s="13">
        <v>0.34531510178242503</v>
      </c>
      <c r="G11" s="7" t="s">
        <v>41</v>
      </c>
      <c r="H11" s="14">
        <v>5.6885312131417801E-2</v>
      </c>
      <c r="I11" s="14">
        <v>3.70377326237773E-14</v>
      </c>
      <c r="J11" s="14">
        <v>260.41984242422899</v>
      </c>
      <c r="K11" s="14">
        <v>41.146076382399201</v>
      </c>
      <c r="L11" s="14">
        <v>126.668485635829</v>
      </c>
    </row>
    <row r="12" spans="1:12" x14ac:dyDescent="0.25">
      <c r="A12" s="7" t="s">
        <v>176</v>
      </c>
      <c r="B12" s="13">
        <v>33.038666218026798</v>
      </c>
      <c r="C12" s="13">
        <v>27.328667399960601</v>
      </c>
      <c r="D12" s="13">
        <v>38.319606678091397</v>
      </c>
      <c r="E12" s="13">
        <v>32.932549253984803</v>
      </c>
      <c r="F12" s="13">
        <v>3.3618851460092798</v>
      </c>
      <c r="G12" s="7" t="s">
        <v>41</v>
      </c>
      <c r="H12" s="14">
        <v>12119.243542096599</v>
      </c>
      <c r="I12" s="14">
        <v>10024.701775653501</v>
      </c>
      <c r="J12" s="14">
        <v>14056.398121657499</v>
      </c>
      <c r="K12" s="14">
        <v>12080.317717346699</v>
      </c>
      <c r="L12" s="14">
        <v>1233.2067092591201</v>
      </c>
    </row>
    <row r="13" spans="1:12" x14ac:dyDescent="0.25">
      <c r="A13" s="7" t="s">
        <v>177</v>
      </c>
      <c r="B13" s="13">
        <v>0.89456726953259802</v>
      </c>
      <c r="C13" s="13">
        <v>0.14776669003593401</v>
      </c>
      <c r="D13" s="13">
        <v>6.8858081386261798</v>
      </c>
      <c r="E13" s="13">
        <v>1.96965929068154</v>
      </c>
      <c r="F13" s="13">
        <v>2.2515362097743301</v>
      </c>
      <c r="G13" s="7" t="s">
        <v>41</v>
      </c>
      <c r="H13" s="14">
        <v>328.145165809947</v>
      </c>
      <c r="I13" s="14">
        <v>54.203777238981502</v>
      </c>
      <c r="J13" s="14">
        <v>2525.85214141085</v>
      </c>
      <c r="K13" s="14">
        <v>722.51042100780398</v>
      </c>
      <c r="L13" s="14">
        <v>825.908512469421</v>
      </c>
    </row>
    <row r="14" spans="1:12" x14ac:dyDescent="0.25">
      <c r="A14" s="7" t="s">
        <v>178</v>
      </c>
      <c r="B14" s="13">
        <v>1.0360177661960699</v>
      </c>
      <c r="C14" s="13">
        <v>0.409533308426969</v>
      </c>
      <c r="D14" s="13">
        <v>2.22800710393782</v>
      </c>
      <c r="E14" s="13">
        <v>1.1545668996820599</v>
      </c>
      <c r="F14" s="13">
        <v>0.58125409075177104</v>
      </c>
      <c r="G14" s="7" t="s">
        <v>41</v>
      </c>
      <c r="H14" s="14">
        <v>380.03203699604501</v>
      </c>
      <c r="I14" s="14">
        <v>150.22500819717999</v>
      </c>
      <c r="J14" s="14">
        <v>817.27756586647399</v>
      </c>
      <c r="K14" s="14">
        <v>423.51823014137398</v>
      </c>
      <c r="L14" s="14">
        <v>213.215625569564</v>
      </c>
    </row>
    <row r="15" spans="1:12" x14ac:dyDescent="0.25">
      <c r="A15" s="7" t="s">
        <v>179</v>
      </c>
      <c r="B15" s="13">
        <v>6.1770476065435203</v>
      </c>
      <c r="C15" s="13">
        <v>3.69410845295767</v>
      </c>
      <c r="D15" s="13">
        <v>9.2851145147724292</v>
      </c>
      <c r="E15" s="13">
        <v>6.2975508097764896</v>
      </c>
      <c r="F15" s="13">
        <v>1.7127269980677</v>
      </c>
      <c r="G15" s="7" t="s">
        <v>41</v>
      </c>
      <c r="H15" s="14">
        <v>2265.8646030322898</v>
      </c>
      <c r="I15" s="14">
        <v>1355.0728627139299</v>
      </c>
      <c r="J15" s="14">
        <v>3405.9657063088198</v>
      </c>
      <c r="K15" s="14">
        <v>2310.06758804221</v>
      </c>
      <c r="L15" s="14">
        <v>628.26251743119496</v>
      </c>
    </row>
    <row r="16" spans="1:12" x14ac:dyDescent="0.25">
      <c r="A16" s="7" t="s">
        <v>180</v>
      </c>
      <c r="B16" s="13">
        <v>1.24318279741394</v>
      </c>
      <c r="C16" s="13">
        <v>4.2156490500351397E-2</v>
      </c>
      <c r="D16" s="13">
        <v>3.0158350287924498</v>
      </c>
      <c r="E16" s="13">
        <v>1.3731114739167301</v>
      </c>
      <c r="F16" s="13">
        <v>0.91074213093858303</v>
      </c>
      <c r="G16" s="7" t="s">
        <v>41</v>
      </c>
      <c r="H16" s="14">
        <v>456.024313747382</v>
      </c>
      <c r="I16" s="14">
        <v>15.4638438453389</v>
      </c>
      <c r="J16" s="14">
        <v>1106.26860526164</v>
      </c>
      <c r="K16" s="14">
        <v>503.684750862138</v>
      </c>
      <c r="L16" s="14">
        <v>334.07842847089103</v>
      </c>
    </row>
    <row r="17" spans="1:13" x14ac:dyDescent="0.25">
      <c r="A17" s="7" t="s">
        <v>181</v>
      </c>
      <c r="B17" s="13">
        <v>40.582088155444197</v>
      </c>
      <c r="C17" s="13">
        <v>36.089697515964701</v>
      </c>
      <c r="D17" s="13">
        <v>44.981588768278201</v>
      </c>
      <c r="E17" s="13">
        <v>40.528304295015097</v>
      </c>
      <c r="F17" s="13">
        <v>2.66354442950685</v>
      </c>
      <c r="G17" s="7" t="s">
        <v>41</v>
      </c>
      <c r="H17" s="14">
        <v>14886.321577180001</v>
      </c>
      <c r="I17" s="14">
        <v>13238.4228428061</v>
      </c>
      <c r="J17" s="14">
        <v>16500.146391979801</v>
      </c>
      <c r="K17" s="14">
        <v>14866.5925814974</v>
      </c>
      <c r="L17" s="14">
        <v>977.04136763170402</v>
      </c>
    </row>
    <row r="18" spans="1:13" x14ac:dyDescent="0.25">
      <c r="B18" s="13"/>
      <c r="C18" s="13"/>
      <c r="D18" s="13"/>
      <c r="E18" s="13"/>
      <c r="F18" s="13"/>
      <c r="H18" s="14"/>
      <c r="I18" s="14"/>
      <c r="J18" s="15" t="s">
        <v>29</v>
      </c>
      <c r="K18" s="14">
        <f>SUM(K5:K17)</f>
        <v>36681.999999999905</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7D97E-BDBC-45BE-B469-632EF0BF6376}">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8.33203125" style="7" bestFit="1" customWidth="1"/>
    <col min="12" max="12" width="7.33203125" style="7" bestFit="1" customWidth="1"/>
    <col min="13" max="16384" width="8.6640625" style="7"/>
  </cols>
  <sheetData>
    <row r="1" spans="1:12" ht="45" customHeight="1" x14ac:dyDescent="0.25">
      <c r="A1" s="333" t="s">
        <v>1513</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4.1551808315408501</v>
      </c>
      <c r="C5" s="13">
        <v>2.63610910718229</v>
      </c>
      <c r="D5" s="13">
        <v>6.1413307570852904</v>
      </c>
      <c r="E5" s="13">
        <v>4.2379774777332297</v>
      </c>
      <c r="F5" s="13">
        <v>1.0657016173881999</v>
      </c>
      <c r="G5" s="7" t="s">
        <v>41</v>
      </c>
      <c r="H5" s="14">
        <v>2356.6523604167101</v>
      </c>
      <c r="I5" s="14">
        <v>1495.09564122951</v>
      </c>
      <c r="J5" s="14">
        <v>3483.1171521884899</v>
      </c>
      <c r="K5" s="14">
        <v>2403.6113062711802</v>
      </c>
      <c r="L5" s="14">
        <v>604.42332931789201</v>
      </c>
    </row>
    <row r="6" spans="1:12" x14ac:dyDescent="0.25">
      <c r="A6" s="7" t="s">
        <v>172</v>
      </c>
      <c r="B6" s="13">
        <v>1.8345793231362699</v>
      </c>
      <c r="C6" s="13">
        <v>0.78577741895923403</v>
      </c>
      <c r="D6" s="13">
        <v>3.3899780096113199</v>
      </c>
      <c r="E6" s="13">
        <v>1.91521816916651</v>
      </c>
      <c r="F6" s="13">
        <v>0.79762881289512599</v>
      </c>
      <c r="G6" s="7" t="s">
        <v>41</v>
      </c>
      <c r="H6" s="14">
        <v>1040.5000089099599</v>
      </c>
      <c r="I6" s="14">
        <v>445.66152093691898</v>
      </c>
      <c r="J6" s="14">
        <v>1922.6599279311599</v>
      </c>
      <c r="K6" s="14">
        <v>1086.2351368244799</v>
      </c>
      <c r="L6" s="14">
        <v>452.383157521599</v>
      </c>
    </row>
    <row r="7" spans="1:12" x14ac:dyDescent="0.25">
      <c r="A7" s="7" t="s">
        <v>42</v>
      </c>
      <c r="B7" s="13">
        <v>7.2828316191141898E-2</v>
      </c>
      <c r="C7" s="13">
        <v>5.0481366014481004E-13</v>
      </c>
      <c r="D7" s="13">
        <v>1.1110025819106699</v>
      </c>
      <c r="E7" s="13">
        <v>0.27067112002224702</v>
      </c>
      <c r="F7" s="13">
        <v>0.39929480881372398</v>
      </c>
      <c r="G7" s="7" t="s">
        <v>41</v>
      </c>
      <c r="H7" s="14">
        <v>41.305307810968003</v>
      </c>
      <c r="I7" s="14">
        <v>2.8631011548773E-10</v>
      </c>
      <c r="J7" s="14">
        <v>630.11622435645802</v>
      </c>
      <c r="K7" s="14">
        <v>153.51383243181701</v>
      </c>
      <c r="L7" s="14">
        <v>226.46404376679101</v>
      </c>
    </row>
    <row r="8" spans="1:12" x14ac:dyDescent="0.25">
      <c r="A8" s="7" t="s">
        <v>173</v>
      </c>
      <c r="B8" s="13">
        <v>0.21213644961875799</v>
      </c>
      <c r="C8" s="13">
        <v>1.0780187599940599E-12</v>
      </c>
      <c r="D8" s="13">
        <v>1.3997935269334301</v>
      </c>
      <c r="E8" s="13">
        <v>0.39496911829617198</v>
      </c>
      <c r="F8" s="13">
        <v>0.48588480236676701</v>
      </c>
      <c r="G8" s="7" t="s">
        <v>41</v>
      </c>
      <c r="H8" s="14">
        <v>120.31530876577401</v>
      </c>
      <c r="I8" s="14">
        <v>6.1140911991823203E-10</v>
      </c>
      <c r="J8" s="14">
        <v>793.90689673556597</v>
      </c>
      <c r="K8" s="14">
        <v>224.01068513285699</v>
      </c>
      <c r="L8" s="14">
        <v>275.57442451033501</v>
      </c>
    </row>
    <row r="9" spans="1:12" x14ac:dyDescent="0.25">
      <c r="A9" s="7" t="s">
        <v>90</v>
      </c>
      <c r="B9" s="13">
        <v>2.7235859407521099E-5</v>
      </c>
      <c r="C9" s="13">
        <v>5.2883325504589302E-18</v>
      </c>
      <c r="D9" s="13">
        <v>0.12843247690025</v>
      </c>
      <c r="E9" s="13">
        <v>2.5200161521008301E-2</v>
      </c>
      <c r="F9" s="13">
        <v>9.5328706606133698E-2</v>
      </c>
      <c r="G9" s="7" t="s">
        <v>41</v>
      </c>
      <c r="H9" s="14">
        <v>1.54470900215696E-2</v>
      </c>
      <c r="I9" s="14">
        <v>2.9993306893182901E-15</v>
      </c>
      <c r="J9" s="14">
        <v>72.841763598745899</v>
      </c>
      <c r="K9" s="14">
        <v>14.292523608254999</v>
      </c>
      <c r="L9" s="14">
        <v>54.066629238734798</v>
      </c>
    </row>
    <row r="10" spans="1:12" x14ac:dyDescent="0.25">
      <c r="A10" s="7" t="s">
        <v>174</v>
      </c>
      <c r="B10" s="13">
        <v>3.57921429768139E-2</v>
      </c>
      <c r="C10" s="13">
        <v>8.49441770081253E-15</v>
      </c>
      <c r="D10" s="13">
        <v>1.7127850650556999</v>
      </c>
      <c r="E10" s="13">
        <v>0.39977890541769301</v>
      </c>
      <c r="F10" s="13">
        <v>0.61631032307288602</v>
      </c>
      <c r="G10" s="7" t="s">
        <v>41</v>
      </c>
      <c r="H10" s="14">
        <v>20.299871810729801</v>
      </c>
      <c r="I10" s="14">
        <v>4.8176939431928303E-12</v>
      </c>
      <c r="J10" s="14">
        <v>971.42317749699203</v>
      </c>
      <c r="K10" s="14">
        <v>226.738603996698</v>
      </c>
      <c r="L10" s="14">
        <v>349.546562834018</v>
      </c>
    </row>
    <row r="11" spans="1:12" x14ac:dyDescent="0.25">
      <c r="A11" s="7" t="s">
        <v>175</v>
      </c>
      <c r="B11" s="13">
        <v>1.33405616493254</v>
      </c>
      <c r="C11" s="13">
        <v>5.5969986424354405E-7</v>
      </c>
      <c r="D11" s="13">
        <v>4.6733698904740004</v>
      </c>
      <c r="E11" s="13">
        <v>1.7194127779063499</v>
      </c>
      <c r="F11" s="13">
        <v>1.55167545601265</v>
      </c>
      <c r="G11" s="7" t="s">
        <v>41</v>
      </c>
      <c r="H11" s="14">
        <v>756.62329450313905</v>
      </c>
      <c r="I11" s="14">
        <v>3.1743937500436798E-4</v>
      </c>
      <c r="J11" s="14">
        <v>2650.5484670812298</v>
      </c>
      <c r="K11" s="14">
        <v>975.18215111736697</v>
      </c>
      <c r="L11" s="14">
        <v>880.04825163213695</v>
      </c>
    </row>
    <row r="12" spans="1:12" x14ac:dyDescent="0.25">
      <c r="A12" s="7" t="s">
        <v>176</v>
      </c>
      <c r="B12" s="13">
        <v>44.305321748034501</v>
      </c>
      <c r="C12" s="13">
        <v>27.791046722881202</v>
      </c>
      <c r="D12" s="13">
        <v>54.1725321299242</v>
      </c>
      <c r="E12" s="13">
        <v>42.314051611460897</v>
      </c>
      <c r="F12" s="13">
        <v>8.7897659749003996</v>
      </c>
      <c r="G12" s="7" t="s">
        <v>41</v>
      </c>
      <c r="H12" s="14">
        <v>25128.2062826152</v>
      </c>
      <c r="I12" s="14">
        <v>15761.9700593493</v>
      </c>
      <c r="J12" s="14">
        <v>30724.493322807801</v>
      </c>
      <c r="K12" s="14">
        <v>23998.837511956201</v>
      </c>
      <c r="L12" s="14">
        <v>4985.2036703245103</v>
      </c>
    </row>
    <row r="13" spans="1:12" x14ac:dyDescent="0.25">
      <c r="A13" s="7" t="s">
        <v>177</v>
      </c>
      <c r="B13" s="13">
        <v>5.8161735063543096</v>
      </c>
      <c r="C13" s="13">
        <v>6.3490893592592398E-2</v>
      </c>
      <c r="D13" s="13">
        <v>22.293040888822699</v>
      </c>
      <c r="E13" s="13">
        <v>8.3538257184470393</v>
      </c>
      <c r="F13" s="13">
        <v>8.1550192020484502</v>
      </c>
      <c r="G13" s="7" t="s">
        <v>41</v>
      </c>
      <c r="H13" s="14">
        <v>3298.7009658639099</v>
      </c>
      <c r="I13" s="14">
        <v>36.009495209974702</v>
      </c>
      <c r="J13" s="14">
        <v>12643.7210705047</v>
      </c>
      <c r="K13" s="14">
        <v>4737.9557944744201</v>
      </c>
      <c r="L13" s="14">
        <v>4625.2006906338001</v>
      </c>
    </row>
    <row r="14" spans="1:12" x14ac:dyDescent="0.25">
      <c r="A14" s="7" t="s">
        <v>178</v>
      </c>
      <c r="B14" s="13">
        <v>4.1673116640164602</v>
      </c>
      <c r="C14" s="13">
        <v>2.6633447106069199</v>
      </c>
      <c r="D14" s="13">
        <v>6.2070120556053601</v>
      </c>
      <c r="E14" s="13">
        <v>4.2620358324006</v>
      </c>
      <c r="F14" s="13">
        <v>1.08063807695213</v>
      </c>
      <c r="G14" s="7" t="s">
        <v>41</v>
      </c>
      <c r="H14" s="14">
        <v>2363.53248336357</v>
      </c>
      <c r="I14" s="14">
        <v>1510.5425860678199</v>
      </c>
      <c r="J14" s="14">
        <v>3520.3689574571299</v>
      </c>
      <c r="K14" s="14">
        <v>2417.2562427043199</v>
      </c>
      <c r="L14" s="14">
        <v>612.89469172417296</v>
      </c>
    </row>
    <row r="15" spans="1:12" x14ac:dyDescent="0.25">
      <c r="A15" s="7" t="s">
        <v>179</v>
      </c>
      <c r="B15" s="13">
        <v>3.9922478975079798</v>
      </c>
      <c r="C15" s="13">
        <v>1.95875747061182</v>
      </c>
      <c r="D15" s="13">
        <v>6.4554193514623703</v>
      </c>
      <c r="E15" s="13">
        <v>4.0749804937083196</v>
      </c>
      <c r="F15" s="13">
        <v>1.37621239648569</v>
      </c>
      <c r="G15" s="7" t="s">
        <v>41</v>
      </c>
      <c r="H15" s="14">
        <v>2264.2433175506198</v>
      </c>
      <c r="I15" s="14">
        <v>1110.9288870322</v>
      </c>
      <c r="J15" s="14">
        <v>3661.2556393753898</v>
      </c>
      <c r="K15" s="14">
        <v>2311.1659368116102</v>
      </c>
      <c r="L15" s="14">
        <v>780.53262279082901</v>
      </c>
    </row>
    <row r="16" spans="1:12" x14ac:dyDescent="0.25">
      <c r="A16" s="7" t="s">
        <v>180</v>
      </c>
      <c r="B16" s="13">
        <v>2.6224833839085599E-2</v>
      </c>
      <c r="C16" s="13">
        <v>2.8029749793182398E-16</v>
      </c>
      <c r="D16" s="13">
        <v>3.8293574449958601</v>
      </c>
      <c r="E16" s="13">
        <v>0.73855658984913997</v>
      </c>
      <c r="F16" s="13">
        <v>1.32570493042905</v>
      </c>
      <c r="G16" s="7" t="s">
        <v>41</v>
      </c>
      <c r="H16" s="14">
        <v>14.873676760175799</v>
      </c>
      <c r="I16" s="14">
        <v>1.5897352892701299E-13</v>
      </c>
      <c r="J16" s="14">
        <v>2171.8583685038502</v>
      </c>
      <c r="K16" s="14">
        <v>418.87975549883799</v>
      </c>
      <c r="L16" s="14">
        <v>751.88680834214097</v>
      </c>
    </row>
    <row r="17" spans="1:13" x14ac:dyDescent="0.25">
      <c r="A17" s="7" t="s">
        <v>181</v>
      </c>
      <c r="B17" s="13">
        <v>31.316456294340401</v>
      </c>
      <c r="C17" s="13">
        <v>26.685662107450799</v>
      </c>
      <c r="D17" s="13">
        <v>35.810774169743297</v>
      </c>
      <c r="E17" s="13">
        <v>31.293322024070601</v>
      </c>
      <c r="F17" s="13">
        <v>2.7907043192471299</v>
      </c>
      <c r="G17" s="7" t="s">
        <v>41</v>
      </c>
      <c r="H17" s="14">
        <v>17761.441351898098</v>
      </c>
      <c r="I17" s="14">
        <v>15135.0401208618</v>
      </c>
      <c r="J17" s="14">
        <v>20310.438678111601</v>
      </c>
      <c r="K17" s="14">
        <v>17748.320519171899</v>
      </c>
      <c r="L17" s="14">
        <v>1582.7758617042</v>
      </c>
    </row>
    <row r="18" spans="1:13" x14ac:dyDescent="0.25">
      <c r="B18" s="13"/>
      <c r="C18" s="13"/>
      <c r="D18" s="13"/>
      <c r="E18" s="13"/>
      <c r="F18" s="13"/>
      <c r="H18" s="14"/>
      <c r="I18" s="14"/>
      <c r="J18" s="15" t="s">
        <v>29</v>
      </c>
      <c r="K18" s="14">
        <f>SUM(K5:K17)</f>
        <v>56715.999999999942</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980A8-9525-4E2C-8180-DEC8837107A3}">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1514</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0.53933383665710499</v>
      </c>
      <c r="C5" s="13">
        <v>0.110077120299279</v>
      </c>
      <c r="D5" s="13">
        <v>1.42959919491605</v>
      </c>
      <c r="E5" s="13">
        <v>0.62236833685959903</v>
      </c>
      <c r="F5" s="13">
        <v>0.42028617260092999</v>
      </c>
      <c r="G5" s="7" t="s">
        <v>41</v>
      </c>
      <c r="H5" s="14">
        <v>22.0695405960087</v>
      </c>
      <c r="I5" s="14">
        <v>4.5043557626465303</v>
      </c>
      <c r="J5" s="14">
        <v>58.4991990559651</v>
      </c>
      <c r="K5" s="14">
        <v>25.4673123442948</v>
      </c>
      <c r="L5" s="14">
        <v>17.19811018283</v>
      </c>
    </row>
    <row r="6" spans="1:12" x14ac:dyDescent="0.25">
      <c r="A6" s="7" t="s">
        <v>172</v>
      </c>
      <c r="B6" s="13">
        <v>0.39132681129093799</v>
      </c>
      <c r="C6" s="13">
        <v>4.0829903019874597E-8</v>
      </c>
      <c r="D6" s="13">
        <v>1.3495308771334</v>
      </c>
      <c r="E6" s="13">
        <v>0.48852319479434703</v>
      </c>
      <c r="F6" s="13">
        <v>0.44678070734671099</v>
      </c>
      <c r="G6" s="7" t="s">
        <v>41</v>
      </c>
      <c r="H6" s="14">
        <v>16.0130931180251</v>
      </c>
      <c r="I6" s="14">
        <v>1.6707596315732699E-6</v>
      </c>
      <c r="J6" s="14">
        <v>55.222803492298901</v>
      </c>
      <c r="K6" s="14">
        <v>19.9903691309846</v>
      </c>
      <c r="L6" s="14">
        <v>18.282266544627401</v>
      </c>
    </row>
    <row r="7" spans="1:12" x14ac:dyDescent="0.25">
      <c r="A7" s="7" t="s">
        <v>42</v>
      </c>
      <c r="B7" s="13">
        <v>0.82661524946238796</v>
      </c>
      <c r="C7" s="13">
        <v>0.205516712737326</v>
      </c>
      <c r="D7" s="13">
        <v>2.0083080947491601</v>
      </c>
      <c r="E7" s="13">
        <v>0.93155972033207302</v>
      </c>
      <c r="F7" s="13">
        <v>0.56676120272320696</v>
      </c>
      <c r="G7" s="7" t="s">
        <v>41</v>
      </c>
      <c r="H7" s="14">
        <v>33.825096008000898</v>
      </c>
      <c r="I7" s="14">
        <v>8.4097438852113999</v>
      </c>
      <c r="J7" s="14">
        <v>82.179967237135799</v>
      </c>
      <c r="K7" s="14">
        <v>38.1194237559884</v>
      </c>
      <c r="L7" s="14">
        <v>23.1918684154336</v>
      </c>
    </row>
    <row r="8" spans="1:12" x14ac:dyDescent="0.25">
      <c r="A8" s="7" t="s">
        <v>173</v>
      </c>
      <c r="B8" s="13">
        <v>0.51661384042125003</v>
      </c>
      <c r="C8" s="13">
        <v>6.5790991958683306E-2</v>
      </c>
      <c r="D8" s="13">
        <v>1.61379513915226</v>
      </c>
      <c r="E8" s="13">
        <v>0.62477099936460001</v>
      </c>
      <c r="F8" s="13">
        <v>0.48517805774647799</v>
      </c>
      <c r="G8" s="7" t="s">
        <v>41</v>
      </c>
      <c r="H8" s="14">
        <v>21.1398383500375</v>
      </c>
      <c r="I8" s="14">
        <v>2.69216739094932</v>
      </c>
      <c r="J8" s="14">
        <v>66.0364970941108</v>
      </c>
      <c r="K8" s="14">
        <v>25.5656292939994</v>
      </c>
      <c r="L8" s="14">
        <v>19.853486122985899</v>
      </c>
    </row>
    <row r="9" spans="1:12" x14ac:dyDescent="0.25">
      <c r="A9" s="7" t="s">
        <v>90</v>
      </c>
      <c r="B9" s="13">
        <v>2.7427469385012599E-5</v>
      </c>
      <c r="C9" s="13">
        <v>2.3067406273322001E-18</v>
      </c>
      <c r="D9" s="13">
        <v>0.12083794822095199</v>
      </c>
      <c r="E9" s="13">
        <v>2.3276837542302999E-2</v>
      </c>
      <c r="F9" s="13">
        <v>9.1231325938952307E-2</v>
      </c>
      <c r="G9" s="7" t="s">
        <v>41</v>
      </c>
      <c r="H9" s="14">
        <v>1.12233204723471E-3</v>
      </c>
      <c r="I9" s="14">
        <v>9.4391826470433703E-17</v>
      </c>
      <c r="J9" s="14">
        <v>4.9446888412013603</v>
      </c>
      <c r="K9" s="14">
        <v>0.95248819223103898</v>
      </c>
      <c r="L9" s="14">
        <v>3.7331858574219301</v>
      </c>
    </row>
    <row r="10" spans="1:12" x14ac:dyDescent="0.25">
      <c r="A10" s="7" t="s">
        <v>174</v>
      </c>
      <c r="B10" s="13">
        <v>1.5422079383016699E-4</v>
      </c>
      <c r="C10" s="13">
        <v>3.8419451399034201E-17</v>
      </c>
      <c r="D10" s="13">
        <v>1.2677491101281499</v>
      </c>
      <c r="E10" s="13">
        <v>0.184388127900453</v>
      </c>
      <c r="F10" s="13">
        <v>0.58985896348761502</v>
      </c>
      <c r="G10" s="7" t="s">
        <v>41</v>
      </c>
      <c r="H10" s="14">
        <v>6.31071488353046E-3</v>
      </c>
      <c r="I10" s="14">
        <v>1.5721239512484799E-15</v>
      </c>
      <c r="J10" s="14">
        <v>51.876293586444199</v>
      </c>
      <c r="K10" s="14">
        <v>7.5451621936865703</v>
      </c>
      <c r="L10" s="14">
        <v>24.137028785913198</v>
      </c>
    </row>
    <row r="11" spans="1:12" x14ac:dyDescent="0.25">
      <c r="A11" s="7" t="s">
        <v>175</v>
      </c>
      <c r="B11" s="13">
        <v>0.48110842196321502</v>
      </c>
      <c r="C11" s="13">
        <v>6.7008683746153204E-12</v>
      </c>
      <c r="D11" s="13">
        <v>2.2053786146982501</v>
      </c>
      <c r="E11" s="13">
        <v>0.69010690860547896</v>
      </c>
      <c r="F11" s="13">
        <v>0.74708353643723602</v>
      </c>
      <c r="G11" s="7" t="s">
        <v>41</v>
      </c>
      <c r="H11" s="14">
        <v>19.686956626734698</v>
      </c>
      <c r="I11" s="14">
        <v>2.7419953388925799E-10</v>
      </c>
      <c r="J11" s="14">
        <v>90.244092913452604</v>
      </c>
      <c r="K11" s="14">
        <v>28.2391747001362</v>
      </c>
      <c r="L11" s="14">
        <v>30.570658311011702</v>
      </c>
    </row>
    <row r="12" spans="1:12" x14ac:dyDescent="0.25">
      <c r="A12" s="7" t="s">
        <v>176</v>
      </c>
      <c r="B12" s="13">
        <v>46.548989151723497</v>
      </c>
      <c r="C12" s="13">
        <v>36.796808794525901</v>
      </c>
      <c r="D12" s="13">
        <v>56.822784242522097</v>
      </c>
      <c r="E12" s="13">
        <v>46.527378974932198</v>
      </c>
      <c r="F12" s="13">
        <v>6.1063470664035</v>
      </c>
      <c r="G12" s="7" t="s">
        <v>41</v>
      </c>
      <c r="H12" s="14">
        <v>1904.7846360885201</v>
      </c>
      <c r="I12" s="14">
        <v>1505.725415872</v>
      </c>
      <c r="J12" s="14">
        <v>2325.188331204</v>
      </c>
      <c r="K12" s="14">
        <v>1903.90034765422</v>
      </c>
      <c r="L12" s="14">
        <v>249.87172195723099</v>
      </c>
    </row>
    <row r="13" spans="1:12" x14ac:dyDescent="0.25">
      <c r="A13" s="7" t="s">
        <v>177</v>
      </c>
      <c r="B13" s="13">
        <v>33.361100054175097</v>
      </c>
      <c r="C13" s="13">
        <v>23.409763715993599</v>
      </c>
      <c r="D13" s="13">
        <v>43.311232910193802</v>
      </c>
      <c r="E13" s="13">
        <v>33.349207462354997</v>
      </c>
      <c r="F13" s="13">
        <v>6.1781510161987603</v>
      </c>
      <c r="G13" s="7" t="s">
        <v>41</v>
      </c>
      <c r="H13" s="14">
        <v>1365.13621421684</v>
      </c>
      <c r="I13" s="14">
        <v>957.92753125846002</v>
      </c>
      <c r="J13" s="14">
        <v>1772.2956506851301</v>
      </c>
      <c r="K13" s="14">
        <v>1364.64956935956</v>
      </c>
      <c r="L13" s="14">
        <v>252.80993958285299</v>
      </c>
    </row>
    <row r="14" spans="1:12" x14ac:dyDescent="0.25">
      <c r="A14" s="7" t="s">
        <v>178</v>
      </c>
      <c r="B14" s="13">
        <v>2.93566446138643</v>
      </c>
      <c r="C14" s="13">
        <v>1.6273735321107199</v>
      </c>
      <c r="D14" s="13">
        <v>4.7863731994074499</v>
      </c>
      <c r="E14" s="13">
        <v>3.0349714505158798</v>
      </c>
      <c r="F14" s="13">
        <v>0.97137527502512599</v>
      </c>
      <c r="G14" s="7" t="s">
        <v>41</v>
      </c>
      <c r="H14" s="14">
        <v>120.127389759933</v>
      </c>
      <c r="I14" s="14">
        <v>66.592124933970794</v>
      </c>
      <c r="J14" s="14">
        <v>195.858391319753</v>
      </c>
      <c r="K14" s="14">
        <v>124.19103175511</v>
      </c>
      <c r="L14" s="14">
        <v>39.748676254028098</v>
      </c>
    </row>
    <row r="15" spans="1:12" x14ac:dyDescent="0.25">
      <c r="A15" s="7" t="s">
        <v>179</v>
      </c>
      <c r="B15" s="13">
        <v>11.4371654926929</v>
      </c>
      <c r="C15" s="13">
        <v>7.9227089930691603</v>
      </c>
      <c r="D15" s="13">
        <v>15.751782435505101</v>
      </c>
      <c r="E15" s="13">
        <v>11.5828175378234</v>
      </c>
      <c r="F15" s="13">
        <v>2.3617245008944301</v>
      </c>
      <c r="G15" s="7" t="s">
        <v>41</v>
      </c>
      <c r="H15" s="14">
        <v>468.008811960993</v>
      </c>
      <c r="I15" s="14">
        <v>324.19725199638998</v>
      </c>
      <c r="J15" s="14">
        <v>644.56293726087097</v>
      </c>
      <c r="K15" s="14">
        <v>473.96889364773398</v>
      </c>
      <c r="L15" s="14">
        <v>96.641766576600105</v>
      </c>
    </row>
    <row r="16" spans="1:12" x14ac:dyDescent="0.25">
      <c r="A16" s="7" t="s">
        <v>180</v>
      </c>
      <c r="B16" s="13">
        <v>1.00230112755952E-4</v>
      </c>
      <c r="C16" s="13">
        <v>8.9560702955504795E-18</v>
      </c>
      <c r="D16" s="13">
        <v>0.65826033888204905</v>
      </c>
      <c r="E16" s="13">
        <v>0.109684251068687</v>
      </c>
      <c r="F16" s="13">
        <v>0.321193622032245</v>
      </c>
      <c r="G16" s="7" t="s">
        <v>41</v>
      </c>
      <c r="H16" s="14">
        <v>4.1014162139735803E-3</v>
      </c>
      <c r="I16" s="14">
        <v>3.6648239649392502E-16</v>
      </c>
      <c r="J16" s="14">
        <v>26.936013067053398</v>
      </c>
      <c r="K16" s="14">
        <v>4.4882795537306697</v>
      </c>
      <c r="L16" s="14">
        <v>13.143243013559401</v>
      </c>
    </row>
    <row r="17" spans="1:13" x14ac:dyDescent="0.25">
      <c r="A17" s="7" t="s">
        <v>181</v>
      </c>
      <c r="B17" s="13">
        <v>1.75246739949138</v>
      </c>
      <c r="C17" s="13">
        <v>0.81305863343274898</v>
      </c>
      <c r="D17" s="13">
        <v>3.13540107190429</v>
      </c>
      <c r="E17" s="13">
        <v>1.8309461979058701</v>
      </c>
      <c r="F17" s="13">
        <v>0.72278358602464099</v>
      </c>
      <c r="G17" s="7" t="s">
        <v>41</v>
      </c>
      <c r="H17" s="14">
        <v>71.710965987187507</v>
      </c>
      <c r="I17" s="14">
        <v>33.270359280068</v>
      </c>
      <c r="J17" s="14">
        <v>128.300611862323</v>
      </c>
      <c r="K17" s="14">
        <v>74.922318418308294</v>
      </c>
      <c r="L17" s="14">
        <v>29.576304340128299</v>
      </c>
    </row>
    <row r="18" spans="1:13" x14ac:dyDescent="0.25">
      <c r="B18" s="13"/>
      <c r="C18" s="13"/>
      <c r="D18" s="13"/>
      <c r="E18" s="13"/>
      <c r="F18" s="13"/>
      <c r="H18" s="14"/>
      <c r="I18" s="14"/>
      <c r="J18" s="15" t="s">
        <v>29</v>
      </c>
      <c r="K18" s="14">
        <f>SUM(K5:K17)</f>
        <v>4091.9999999999845</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C6D8E-18E5-421C-B908-D642F83D1C04}">
  <dimension ref="A1:M22"/>
  <sheetViews>
    <sheetView showGridLines="0" zoomScale="140" zoomScaleNormal="140" workbookViewId="0">
      <selection activeCell="A2" sqref="A2"/>
    </sheetView>
  </sheetViews>
  <sheetFormatPr defaultColWidth="8.6640625" defaultRowHeight="13.8" x14ac:dyDescent="0.25"/>
  <cols>
    <col min="1" max="1" width="9" style="2" bestFit="1" customWidth="1"/>
    <col min="2" max="2" width="4.6640625" style="2" customWidth="1"/>
    <col min="3" max="3" width="7.6640625" style="2" customWidth="1"/>
    <col min="4" max="4" width="7.109375" style="2" bestFit="1" customWidth="1"/>
    <col min="5" max="5" width="5.6640625" style="2" bestFit="1" customWidth="1"/>
    <col min="6" max="7" width="5" style="2" bestFit="1" customWidth="1"/>
    <col min="8" max="8" width="2.6640625" style="2" customWidth="1"/>
    <col min="9" max="9" width="8.33203125" style="2" bestFit="1" customWidth="1"/>
    <col min="10" max="12" width="7.33203125" style="2" bestFit="1" customWidth="1"/>
    <col min="13" max="13" width="6.109375" style="2" bestFit="1" customWidth="1"/>
    <col min="14" max="16384" width="8.6640625" style="2"/>
  </cols>
  <sheetData>
    <row r="1" spans="1:13" ht="50.25" customHeight="1" x14ac:dyDescent="0.25">
      <c r="A1" s="315" t="s">
        <v>1676</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314" t="s">
        <v>114</v>
      </c>
      <c r="K3" s="314"/>
      <c r="L3" s="314"/>
      <c r="M3" s="314"/>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4</v>
      </c>
      <c r="D6" s="208">
        <v>2.5552574421873003E-2</v>
      </c>
      <c r="E6" s="208">
        <v>1.3441505154073814E-3</v>
      </c>
      <c r="F6" s="208">
        <v>4.9760998328338621E-2</v>
      </c>
      <c r="G6" s="208">
        <v>1.2775062822694531E-2</v>
      </c>
      <c r="I6" s="87">
        <v>4</v>
      </c>
      <c r="J6" s="209">
        <v>368</v>
      </c>
      <c r="K6" s="209">
        <v>341.2306845724749</v>
      </c>
      <c r="L6" s="209">
        <v>394.7693154275251</v>
      </c>
      <c r="M6" s="209">
        <v>32.547401329957715</v>
      </c>
    </row>
    <row r="7" spans="1:13" x14ac:dyDescent="0.25">
      <c r="A7" s="5">
        <v>0.2</v>
      </c>
      <c r="C7" s="2">
        <v>539</v>
      </c>
      <c r="D7" s="208">
        <v>3.4432094033473875</v>
      </c>
      <c r="E7" s="208">
        <v>3.2002826205994794</v>
      </c>
      <c r="F7" s="208">
        <v>3.686136186095295</v>
      </c>
      <c r="G7" s="208">
        <v>0.14573851374821289</v>
      </c>
      <c r="I7" s="87">
        <v>539</v>
      </c>
      <c r="J7" s="209">
        <v>475.3970315398887</v>
      </c>
      <c r="K7" s="209">
        <v>471.50256396754958</v>
      </c>
      <c r="L7" s="209">
        <v>479.29149911222783</v>
      </c>
      <c r="M7" s="209">
        <v>54.965670855403161</v>
      </c>
    </row>
    <row r="8" spans="1:13" x14ac:dyDescent="0.25">
      <c r="A8" s="5">
        <v>0.3</v>
      </c>
      <c r="C8" s="2">
        <v>10237</v>
      </c>
      <c r="D8" s="208">
        <v>65.395426089178486</v>
      </c>
      <c r="E8" s="208">
        <v>64.766779121608025</v>
      </c>
      <c r="F8" s="208">
        <v>66.024073056748946</v>
      </c>
      <c r="G8" s="208">
        <v>0.38022585691090593</v>
      </c>
      <c r="I8" s="87">
        <v>10237</v>
      </c>
      <c r="J8" s="209">
        <v>558.17057444314185</v>
      </c>
      <c r="K8" s="209">
        <v>557.57643232007115</v>
      </c>
      <c r="L8" s="209">
        <v>558.76471656621254</v>
      </c>
      <c r="M8" s="209">
        <v>36.544813823489257</v>
      </c>
    </row>
    <row r="9" spans="1:13" x14ac:dyDescent="0.25">
      <c r="A9" s="5">
        <v>0.4</v>
      </c>
      <c r="C9" s="2">
        <v>4689</v>
      </c>
      <c r="D9" s="208">
        <v>29.954005366040633</v>
      </c>
      <c r="E9" s="208">
        <v>29.34856619789894</v>
      </c>
      <c r="F9" s="208">
        <v>30.559444534182322</v>
      </c>
      <c r="G9" s="208">
        <v>0.36611735172286042</v>
      </c>
      <c r="I9" s="87">
        <v>4689</v>
      </c>
      <c r="J9" s="209">
        <v>576.32160375346552</v>
      </c>
      <c r="K9" s="209">
        <v>575.47788775010451</v>
      </c>
      <c r="L9" s="209">
        <v>577.16531975682653</v>
      </c>
      <c r="M9" s="209">
        <v>35.122503256033475</v>
      </c>
    </row>
    <row r="10" spans="1:13" x14ac:dyDescent="0.25">
      <c r="A10" s="5">
        <v>0.5</v>
      </c>
      <c r="C10" s="2">
        <v>184</v>
      </c>
      <c r="D10" s="208">
        <v>1.1754184234061582</v>
      </c>
      <c r="E10" s="208">
        <v>1.0305200915913981</v>
      </c>
      <c r="F10" s="208">
        <v>1.3203167552209183</v>
      </c>
      <c r="G10" s="208">
        <v>8.6144974394695817E-2</v>
      </c>
      <c r="I10" s="87">
        <v>184</v>
      </c>
      <c r="J10" s="209">
        <v>579.4728260869565</v>
      </c>
      <c r="K10" s="209">
        <v>575.25893788091537</v>
      </c>
      <c r="L10" s="209">
        <v>583.68671429299764</v>
      </c>
      <c r="M10" s="209">
        <v>34.748893454916995</v>
      </c>
    </row>
    <row r="11" spans="1:13" x14ac:dyDescent="0.25">
      <c r="A11" s="5">
        <v>0.6</v>
      </c>
      <c r="C11" s="2">
        <v>1</v>
      </c>
      <c r="D11" s="208">
        <v>6.3881436054682508E-3</v>
      </c>
      <c r="E11" s="210">
        <v>-7.3141112784506019E-3</v>
      </c>
      <c r="F11" s="208">
        <v>2.0090398489387106E-2</v>
      </c>
      <c r="G11" s="208">
        <v>6.3881436054682508E-3</v>
      </c>
      <c r="I11" s="87">
        <v>1</v>
      </c>
      <c r="J11" s="209">
        <v>602</v>
      </c>
      <c r="K11" s="209">
        <v>602</v>
      </c>
      <c r="L11" s="209">
        <v>602</v>
      </c>
      <c r="M11" s="209">
        <v>0</v>
      </c>
    </row>
    <row r="12" spans="1:13" x14ac:dyDescent="0.25">
      <c r="A12" s="2" t="s">
        <v>120</v>
      </c>
      <c r="I12" s="87">
        <v>1334</v>
      </c>
      <c r="J12" s="209">
        <v>551.37453183520597</v>
      </c>
      <c r="K12" s="209">
        <v>549.2240075163387</v>
      </c>
      <c r="L12" s="209">
        <v>553.52505615407324</v>
      </c>
      <c r="M12" s="209">
        <v>47.749775183206616</v>
      </c>
    </row>
    <row r="13" spans="1:13" x14ac:dyDescent="0.25">
      <c r="A13" s="88" t="s">
        <v>29</v>
      </c>
      <c r="B13" s="89"/>
      <c r="C13" s="211">
        <v>15654</v>
      </c>
      <c r="D13" s="91"/>
      <c r="E13" s="92"/>
      <c r="F13" s="93"/>
      <c r="G13" s="93"/>
      <c r="H13" s="89"/>
      <c r="I13" s="211">
        <v>16988</v>
      </c>
      <c r="J13" s="212">
        <v>560.2087944431363</v>
      </c>
      <c r="K13" s="212">
        <v>559.68017168524261</v>
      </c>
      <c r="L13" s="212">
        <v>560.73741720102998</v>
      </c>
      <c r="M13" s="212">
        <v>41.885725343204221</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4">
    <mergeCell ref="A1:M1"/>
    <mergeCell ref="E4:F4"/>
    <mergeCell ref="K4:L4"/>
    <mergeCell ref="J3:M3"/>
  </mergeCells>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9A8BF-5A0D-450A-8E54-7F30F7980EFD}">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1515</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0.48338188964205497</v>
      </c>
      <c r="C5" s="13">
        <v>0.103985289299276</v>
      </c>
      <c r="D5" s="13">
        <v>1.3487088757879</v>
      </c>
      <c r="E5" s="13">
        <v>0.57396679654007299</v>
      </c>
      <c r="F5" s="13">
        <v>0.39806899437704901</v>
      </c>
      <c r="G5" s="7" t="s">
        <v>41</v>
      </c>
      <c r="H5" s="14">
        <v>23.361846726400501</v>
      </c>
      <c r="I5" s="14">
        <v>5.0256090318340201</v>
      </c>
      <c r="J5" s="14">
        <v>65.183099966829403</v>
      </c>
      <c r="K5" s="14">
        <v>27.739815276781702</v>
      </c>
      <c r="L5" s="14">
        <v>19.238674498242801</v>
      </c>
    </row>
    <row r="6" spans="1:12" x14ac:dyDescent="0.25">
      <c r="A6" s="7" t="s">
        <v>172</v>
      </c>
      <c r="B6" s="13">
        <v>0.75881181639950601</v>
      </c>
      <c r="C6" s="13">
        <v>0.11737571325389</v>
      </c>
      <c r="D6" s="13">
        <v>2.0555804290034598</v>
      </c>
      <c r="E6" s="13">
        <v>0.87909412886098304</v>
      </c>
      <c r="F6" s="13">
        <v>0.60685202794290105</v>
      </c>
      <c r="G6" s="7" t="s">
        <v>41</v>
      </c>
      <c r="H6" s="14">
        <v>36.673375086588102</v>
      </c>
      <c r="I6" s="14">
        <v>5.6727682215605197</v>
      </c>
      <c r="J6" s="14">
        <v>99.346202133737194</v>
      </c>
      <c r="K6" s="14">
        <v>42.486619247851301</v>
      </c>
      <c r="L6" s="14">
        <v>29.329158510480401</v>
      </c>
    </row>
    <row r="7" spans="1:12" x14ac:dyDescent="0.25">
      <c r="A7" s="7" t="s">
        <v>42</v>
      </c>
      <c r="B7" s="13">
        <v>5.40316281031104E-3</v>
      </c>
      <c r="C7" s="13">
        <v>1.89197196985116E-15</v>
      </c>
      <c r="D7" s="13">
        <v>0.76297335867784</v>
      </c>
      <c r="E7" s="13">
        <v>0.15980527139272899</v>
      </c>
      <c r="F7" s="13">
        <v>0.30898749497578998</v>
      </c>
      <c r="G7" s="7" t="s">
        <v>41</v>
      </c>
      <c r="H7" s="14">
        <v>0.26113485862233199</v>
      </c>
      <c r="I7" s="14">
        <v>9.1439005302906894E-14</v>
      </c>
      <c r="J7" s="14">
        <v>36.874502424900001</v>
      </c>
      <c r="K7" s="14">
        <v>7.7233887664106202</v>
      </c>
      <c r="L7" s="14">
        <v>14.9333656321799</v>
      </c>
    </row>
    <row r="8" spans="1:12" x14ac:dyDescent="0.25">
      <c r="A8" s="7" t="s">
        <v>173</v>
      </c>
      <c r="B8" s="13">
        <v>0.58622853170409595</v>
      </c>
      <c r="C8" s="13">
        <v>2.3746972560858198E-2</v>
      </c>
      <c r="D8" s="13">
        <v>1.75956618678209</v>
      </c>
      <c r="E8" s="13">
        <v>0.69837783687364896</v>
      </c>
      <c r="F8" s="13">
        <v>0.53067899603213597</v>
      </c>
      <c r="G8" s="7" t="s">
        <v>41</v>
      </c>
      <c r="H8" s="14">
        <v>28.332424937258899</v>
      </c>
      <c r="I8" s="14">
        <v>1.14769118386627</v>
      </c>
      <c r="J8" s="14">
        <v>85.039833807178496</v>
      </c>
      <c r="K8" s="14">
        <v>33.752600856103399</v>
      </c>
      <c r="L8" s="14">
        <v>25.6477158782331</v>
      </c>
    </row>
    <row r="9" spans="1:12" x14ac:dyDescent="0.25">
      <c r="A9" s="7" t="s">
        <v>90</v>
      </c>
      <c r="B9" s="13">
        <v>1.65341388376494E-5</v>
      </c>
      <c r="C9" s="13">
        <v>2.6831266642501698E-18</v>
      </c>
      <c r="D9" s="13">
        <v>0.125253912352152</v>
      </c>
      <c r="E9" s="13">
        <v>2.1980688374840501E-2</v>
      </c>
      <c r="F9" s="13">
        <v>8.0752084631019003E-2</v>
      </c>
      <c r="G9" s="7" t="s">
        <v>41</v>
      </c>
      <c r="H9" s="14">
        <v>7.9909493002359696E-4</v>
      </c>
      <c r="I9" s="14">
        <v>1.2967551168321099E-16</v>
      </c>
      <c r="J9" s="14">
        <v>6.0535215839795402</v>
      </c>
      <c r="K9" s="14">
        <v>1.06232666915604</v>
      </c>
      <c r="L9" s="14">
        <v>3.9027482502171398</v>
      </c>
    </row>
    <row r="10" spans="1:12" x14ac:dyDescent="0.25">
      <c r="A10" s="7" t="s">
        <v>174</v>
      </c>
      <c r="B10" s="13">
        <v>7.3792022991176306E-5</v>
      </c>
      <c r="C10" s="13">
        <v>9.1124948980466297E-18</v>
      </c>
      <c r="D10" s="13">
        <v>0.96245598815489397</v>
      </c>
      <c r="E10" s="13">
        <v>0.14452140422750001</v>
      </c>
      <c r="F10" s="13">
        <v>0.47955758895183398</v>
      </c>
      <c r="G10" s="7" t="s">
        <v>41</v>
      </c>
      <c r="H10" s="14">
        <v>3.5663684711635499E-3</v>
      </c>
      <c r="I10" s="14">
        <v>4.4040687842259301E-16</v>
      </c>
      <c r="J10" s="14">
        <v>46.515497907525997</v>
      </c>
      <c r="K10" s="14">
        <v>6.9847194663151004</v>
      </c>
      <c r="L10" s="14">
        <v>23.177018274042101</v>
      </c>
    </row>
    <row r="11" spans="1:12" x14ac:dyDescent="0.25">
      <c r="A11" s="7" t="s">
        <v>175</v>
      </c>
      <c r="B11" s="13">
        <v>5.2810478576411995E-4</v>
      </c>
      <c r="C11" s="13">
        <v>2.4990358926136201E-17</v>
      </c>
      <c r="D11" s="13">
        <v>0.90171333062959802</v>
      </c>
      <c r="E11" s="13">
        <v>0.150627070834672</v>
      </c>
      <c r="F11" s="13">
        <v>0.37243267286557502</v>
      </c>
      <c r="G11" s="7" t="s">
        <v>41</v>
      </c>
      <c r="H11" s="14">
        <v>2.55233042959799E-2</v>
      </c>
      <c r="I11" s="14">
        <v>1.20778404690016E-15</v>
      </c>
      <c r="J11" s="14">
        <v>43.579805269328503</v>
      </c>
      <c r="K11" s="14">
        <v>7.2798063334397103</v>
      </c>
      <c r="L11" s="14">
        <v>17.999671079593199</v>
      </c>
    </row>
    <row r="12" spans="1:12" x14ac:dyDescent="0.25">
      <c r="A12" s="7" t="s">
        <v>176</v>
      </c>
      <c r="B12" s="13">
        <v>54.8864079467401</v>
      </c>
      <c r="C12" s="13">
        <v>44.081983701532501</v>
      </c>
      <c r="D12" s="13">
        <v>68.720503385362406</v>
      </c>
      <c r="E12" s="13">
        <v>55.464347408433902</v>
      </c>
      <c r="F12" s="13">
        <v>7.2922995795957402</v>
      </c>
      <c r="G12" s="7" t="s">
        <v>41</v>
      </c>
      <c r="H12" s="14">
        <v>2652.6600960659498</v>
      </c>
      <c r="I12" s="14">
        <v>2130.4822722950598</v>
      </c>
      <c r="J12" s="14">
        <v>3321.26192861456</v>
      </c>
      <c r="K12" s="14">
        <v>2680.59191024961</v>
      </c>
      <c r="L12" s="14">
        <v>352.43683868186201</v>
      </c>
    </row>
    <row r="13" spans="1:12" x14ac:dyDescent="0.25">
      <c r="A13" s="7" t="s">
        <v>177</v>
      </c>
      <c r="B13" s="13">
        <v>24.452852204309099</v>
      </c>
      <c r="C13" s="13">
        <v>10.9254527518872</v>
      </c>
      <c r="D13" s="13">
        <v>35.945194201507</v>
      </c>
      <c r="E13" s="13">
        <v>24.105406568235299</v>
      </c>
      <c r="F13" s="13">
        <v>7.5287957319060803</v>
      </c>
      <c r="G13" s="7" t="s">
        <v>41</v>
      </c>
      <c r="H13" s="14">
        <v>1181.8063470342599</v>
      </c>
      <c r="I13" s="14">
        <v>528.02713149871101</v>
      </c>
      <c r="J13" s="14">
        <v>1737.2312357588301</v>
      </c>
      <c r="K13" s="14">
        <v>1165.0142994428099</v>
      </c>
      <c r="L13" s="14">
        <v>363.86669772302099</v>
      </c>
    </row>
    <row r="14" spans="1:12" x14ac:dyDescent="0.25">
      <c r="A14" s="7" t="s">
        <v>178</v>
      </c>
      <c r="B14" s="13">
        <v>7.4412628252925703</v>
      </c>
      <c r="C14" s="13">
        <v>5.41577256712654</v>
      </c>
      <c r="D14" s="13">
        <v>9.7781256834468397</v>
      </c>
      <c r="E14" s="13">
        <v>7.4909442679640801</v>
      </c>
      <c r="F14" s="13">
        <v>1.37702542897073</v>
      </c>
      <c r="G14" s="7" t="s">
        <v>41</v>
      </c>
      <c r="H14" s="14">
        <v>359.63623234638999</v>
      </c>
      <c r="I14" s="14">
        <v>261.744288169225</v>
      </c>
      <c r="J14" s="14">
        <v>472.57681428098601</v>
      </c>
      <c r="K14" s="14">
        <v>362.03733647070402</v>
      </c>
      <c r="L14" s="14">
        <v>66.551638982155396</v>
      </c>
    </row>
    <row r="15" spans="1:12" x14ac:dyDescent="0.25">
      <c r="A15" s="7" t="s">
        <v>179</v>
      </c>
      <c r="B15" s="13">
        <v>8.5338378185605404</v>
      </c>
      <c r="C15" s="13">
        <v>5.1619611409583603</v>
      </c>
      <c r="D15" s="13">
        <v>12.1686778985957</v>
      </c>
      <c r="E15" s="13">
        <v>8.6066676372596493</v>
      </c>
      <c r="F15" s="13">
        <v>2.1569005822545599</v>
      </c>
      <c r="G15" s="7" t="s">
        <v>41</v>
      </c>
      <c r="H15" s="14">
        <v>412.44038177102999</v>
      </c>
      <c r="I15" s="14">
        <v>249.47758194251699</v>
      </c>
      <c r="J15" s="14">
        <v>588.11220283912996</v>
      </c>
      <c r="K15" s="14">
        <v>415.96024690875902</v>
      </c>
      <c r="L15" s="14">
        <v>104.243005140363</v>
      </c>
    </row>
    <row r="16" spans="1:12" x14ac:dyDescent="0.25">
      <c r="A16" s="7" t="s">
        <v>180</v>
      </c>
      <c r="B16" s="13">
        <v>1.6627357933942299E-3</v>
      </c>
      <c r="C16" s="13">
        <v>2.6106734644766899E-17</v>
      </c>
      <c r="D16" s="13">
        <v>1.83924883097901</v>
      </c>
      <c r="E16" s="13">
        <v>0.30567775422753402</v>
      </c>
      <c r="F16" s="13">
        <v>0.68035780174022698</v>
      </c>
      <c r="G16" s="7" t="s">
        <v>41</v>
      </c>
      <c r="H16" s="14">
        <v>8.0360020894743395E-2</v>
      </c>
      <c r="I16" s="14">
        <v>1.2617384853815801E-15</v>
      </c>
      <c r="J16" s="14">
        <v>88.890896001215694</v>
      </c>
      <c r="K16" s="14">
        <v>14.7734058618167</v>
      </c>
      <c r="L16" s="14">
        <v>32.8816925581052</v>
      </c>
    </row>
    <row r="17" spans="1:13" x14ac:dyDescent="0.25">
      <c r="A17" s="7" t="s">
        <v>181</v>
      </c>
      <c r="B17" s="13">
        <v>1.32187932824509</v>
      </c>
      <c r="C17" s="13">
        <v>0.54924303987657996</v>
      </c>
      <c r="D17" s="13">
        <v>2.5330272312884698</v>
      </c>
      <c r="E17" s="13">
        <v>1.39858316677494</v>
      </c>
      <c r="F17" s="13">
        <v>0.61125308708041703</v>
      </c>
      <c r="G17" s="7" t="s">
        <v>41</v>
      </c>
      <c r="H17" s="14">
        <v>63.886427934085198</v>
      </c>
      <c r="I17" s="14">
        <v>26.5449161172351</v>
      </c>
      <c r="J17" s="14">
        <v>122.421206088171</v>
      </c>
      <c r="K17" s="14">
        <v>67.593524450233204</v>
      </c>
      <c r="L17" s="14">
        <v>29.541861698596499</v>
      </c>
    </row>
    <row r="18" spans="1:13" x14ac:dyDescent="0.25">
      <c r="B18" s="13"/>
      <c r="C18" s="13"/>
      <c r="D18" s="13"/>
      <c r="E18" s="13"/>
      <c r="F18" s="13"/>
      <c r="H18" s="14"/>
      <c r="I18" s="14"/>
      <c r="J18" s="15" t="s">
        <v>29</v>
      </c>
      <c r="K18" s="14">
        <f>SUM(K5:K17)</f>
        <v>4832.9999999999918</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11868-4A9C-40D8-BB81-23003B6A92CC}">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1516</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0.24787515682533801</v>
      </c>
      <c r="C5" s="13">
        <v>2.0883639696221399E-2</v>
      </c>
      <c r="D5" s="13">
        <v>0.97245048781951304</v>
      </c>
      <c r="E5" s="13">
        <v>0.34377764786589698</v>
      </c>
      <c r="F5" s="13">
        <v>0.33172267419990298</v>
      </c>
      <c r="G5" s="7" t="s">
        <v>41</v>
      </c>
      <c r="H5" s="14">
        <v>12.8622418876667</v>
      </c>
      <c r="I5" s="14">
        <v>1.08365206383693</v>
      </c>
      <c r="J5" s="14">
        <v>50.4604558129545</v>
      </c>
      <c r="K5" s="14">
        <v>17.838622147761399</v>
      </c>
      <c r="L5" s="14">
        <v>17.213089564232899</v>
      </c>
    </row>
    <row r="6" spans="1:12" x14ac:dyDescent="0.25">
      <c r="A6" s="7" t="s">
        <v>172</v>
      </c>
      <c r="B6" s="13">
        <v>0.57504539925689901</v>
      </c>
      <c r="C6" s="13">
        <v>8.1630642357811894E-2</v>
      </c>
      <c r="D6" s="13">
        <v>1.73758682463791</v>
      </c>
      <c r="E6" s="13">
        <v>0.70776880443458801</v>
      </c>
      <c r="F6" s="13">
        <v>0.53430318226096496</v>
      </c>
      <c r="G6" s="7" t="s">
        <v>41</v>
      </c>
      <c r="H6" s="14">
        <v>29.8391057674405</v>
      </c>
      <c r="I6" s="14">
        <v>4.2358140319468598</v>
      </c>
      <c r="J6" s="14">
        <v>90.163380330461607</v>
      </c>
      <c r="K6" s="14">
        <v>36.726123262110697</v>
      </c>
      <c r="L6" s="14">
        <v>27.724992127521499</v>
      </c>
    </row>
    <row r="7" spans="1:12" x14ac:dyDescent="0.25">
      <c r="A7" s="7" t="s">
        <v>42</v>
      </c>
      <c r="B7" s="13">
        <v>3.05030452329951E-5</v>
      </c>
      <c r="C7" s="13">
        <v>2.1833317150938799E-18</v>
      </c>
      <c r="D7" s="13">
        <v>0.15613152944582401</v>
      </c>
      <c r="E7" s="13">
        <v>2.4628009137268599E-2</v>
      </c>
      <c r="F7" s="13">
        <v>8.1102779554748206E-2</v>
      </c>
      <c r="G7" s="7" t="s">
        <v>41</v>
      </c>
      <c r="H7" s="14">
        <v>1.5828030171401099E-3</v>
      </c>
      <c r="I7" s="14">
        <v>1.1329308269622099E-16</v>
      </c>
      <c r="J7" s="14">
        <v>8.1016650629438107</v>
      </c>
      <c r="K7" s="14">
        <v>1.2779473941328601</v>
      </c>
      <c r="L7" s="14">
        <v>4.20842323109588</v>
      </c>
    </row>
    <row r="8" spans="1:12" x14ac:dyDescent="0.25">
      <c r="A8" s="7" t="s">
        <v>173</v>
      </c>
      <c r="B8" s="13">
        <v>1.9624745654814698E-5</v>
      </c>
      <c r="C8" s="13">
        <v>5.9477013411584698E-18</v>
      </c>
      <c r="D8" s="13">
        <v>0.157381180302892</v>
      </c>
      <c r="E8" s="13">
        <v>2.6901338447603999E-2</v>
      </c>
      <c r="F8" s="13">
        <v>9.5554310929815395E-2</v>
      </c>
      <c r="G8" s="7" t="s">
        <v>41</v>
      </c>
      <c r="H8" s="14">
        <v>1.01832805202833E-3</v>
      </c>
      <c r="I8" s="14">
        <v>3.0862622259271299E-16</v>
      </c>
      <c r="J8" s="14">
        <v>8.1665094459170895</v>
      </c>
      <c r="K8" s="14">
        <v>1.39591045204617</v>
      </c>
      <c r="L8" s="14">
        <v>4.9583131941481202</v>
      </c>
    </row>
    <row r="9" spans="1:12" x14ac:dyDescent="0.25">
      <c r="A9" s="7" t="s">
        <v>90</v>
      </c>
      <c r="B9" s="13">
        <v>1.1771114361128601E-5</v>
      </c>
      <c r="C9" s="13">
        <v>8.8781498889402695E-19</v>
      </c>
      <c r="D9" s="13">
        <v>0.126966115850493</v>
      </c>
      <c r="E9" s="13">
        <v>2.3101278235665101E-2</v>
      </c>
      <c r="F9" s="13">
        <v>9.6908132142322703E-2</v>
      </c>
      <c r="G9" s="7" t="s">
        <v>41</v>
      </c>
      <c r="H9" s="14">
        <v>6.1080312419896604E-4</v>
      </c>
      <c r="I9" s="14">
        <v>4.60687197737111E-17</v>
      </c>
      <c r="J9" s="14">
        <v>6.5882717514821101</v>
      </c>
      <c r="K9" s="14">
        <v>1.19872532764866</v>
      </c>
      <c r="L9" s="14">
        <v>5.0285629768651203</v>
      </c>
    </row>
    <row r="10" spans="1:12" x14ac:dyDescent="0.25">
      <c r="A10" s="7" t="s">
        <v>174</v>
      </c>
      <c r="B10" s="13">
        <v>8.7264854267494495E-5</v>
      </c>
      <c r="C10" s="13">
        <v>1.03033181451335E-17</v>
      </c>
      <c r="D10" s="13">
        <v>0.48227141895554498</v>
      </c>
      <c r="E10" s="13">
        <v>8.5299644054722304E-2</v>
      </c>
      <c r="F10" s="13">
        <v>0.330941671937589</v>
      </c>
      <c r="G10" s="7" t="s">
        <v>41</v>
      </c>
      <c r="H10" s="14">
        <v>4.5281732879402896E-3</v>
      </c>
      <c r="I10" s="14">
        <v>5.3463917855098203E-16</v>
      </c>
      <c r="J10" s="14">
        <v>25.025063929603199</v>
      </c>
      <c r="K10" s="14">
        <v>4.4261985299995397</v>
      </c>
      <c r="L10" s="14">
        <v>17.172563356841501</v>
      </c>
    </row>
    <row r="11" spans="1:12" x14ac:dyDescent="0.25">
      <c r="A11" s="7" t="s">
        <v>175</v>
      </c>
      <c r="B11" s="13">
        <v>9.8190964812538097E-5</v>
      </c>
      <c r="C11" s="13">
        <v>4.8167956080664898E-19</v>
      </c>
      <c r="D11" s="13">
        <v>1.00032809984127</v>
      </c>
      <c r="E11" s="13">
        <v>0.157566842953313</v>
      </c>
      <c r="F11" s="13">
        <v>0.52059941304763702</v>
      </c>
      <c r="G11" s="7" t="s">
        <v>41</v>
      </c>
      <c r="H11" s="14">
        <v>5.0951291641226004E-3</v>
      </c>
      <c r="I11" s="14">
        <v>2.4994352410257001E-17</v>
      </c>
      <c r="J11" s="14">
        <v>51.907025100763803</v>
      </c>
      <c r="K11" s="14">
        <v>8.1761434808474203</v>
      </c>
      <c r="L11" s="14">
        <v>27.013903543041899</v>
      </c>
    </row>
    <row r="12" spans="1:12" x14ac:dyDescent="0.25">
      <c r="A12" s="7" t="s">
        <v>176</v>
      </c>
      <c r="B12" s="13">
        <v>67.290494645093901</v>
      </c>
      <c r="C12" s="13">
        <v>53.608242963032403</v>
      </c>
      <c r="D12" s="13">
        <v>75.298696434904301</v>
      </c>
      <c r="E12" s="13">
        <v>65.913077281434298</v>
      </c>
      <c r="F12" s="13">
        <v>6.9915887618842802</v>
      </c>
      <c r="G12" s="7" t="s">
        <v>41</v>
      </c>
      <c r="H12" s="14">
        <v>3491.7037671339199</v>
      </c>
      <c r="I12" s="14">
        <v>2781.7317273517501</v>
      </c>
      <c r="J12" s="14">
        <v>3907.24935800718</v>
      </c>
      <c r="K12" s="14">
        <v>3420.2295801336199</v>
      </c>
      <c r="L12" s="14">
        <v>362.79354085417498</v>
      </c>
    </row>
    <row r="13" spans="1:12" x14ac:dyDescent="0.25">
      <c r="A13" s="7" t="s">
        <v>177</v>
      </c>
      <c r="B13" s="13">
        <v>4.28069119981825</v>
      </c>
      <c r="C13" s="13">
        <v>1.9004859307200898E-12</v>
      </c>
      <c r="D13" s="13">
        <v>17.699543339901801</v>
      </c>
      <c r="E13" s="13">
        <v>6.0044802179631098</v>
      </c>
      <c r="F13" s="13">
        <v>6.4112928715858102</v>
      </c>
      <c r="G13" s="7" t="s">
        <v>41</v>
      </c>
      <c r="H13" s="14">
        <v>222.12506635856801</v>
      </c>
      <c r="I13" s="14">
        <v>9.8616214945065395E-11</v>
      </c>
      <c r="J13" s="14">
        <v>918.42930390750701</v>
      </c>
      <c r="K13" s="14">
        <v>311.57247851010601</v>
      </c>
      <c r="L13" s="14">
        <v>332.68198710658697</v>
      </c>
    </row>
    <row r="14" spans="1:12" x14ac:dyDescent="0.25">
      <c r="A14" s="7" t="s">
        <v>178</v>
      </c>
      <c r="B14" s="13">
        <v>11.6106895008419</v>
      </c>
      <c r="C14" s="13">
        <v>8.7122478866256792</v>
      </c>
      <c r="D14" s="13">
        <v>14.831168963789001</v>
      </c>
      <c r="E14" s="13">
        <v>11.656053364138501</v>
      </c>
      <c r="F14" s="13">
        <v>1.8557362282468399</v>
      </c>
      <c r="G14" s="7" t="s">
        <v>41</v>
      </c>
      <c r="H14" s="14">
        <v>602.47867819868804</v>
      </c>
      <c r="I14" s="14">
        <v>452.07854283700698</v>
      </c>
      <c r="J14" s="14">
        <v>769.58935753101298</v>
      </c>
      <c r="K14" s="14">
        <v>604.83260906514704</v>
      </c>
      <c r="L14" s="14">
        <v>96.2941528837287</v>
      </c>
    </row>
    <row r="15" spans="1:12" x14ac:dyDescent="0.25">
      <c r="A15" s="7" t="s">
        <v>179</v>
      </c>
      <c r="B15" s="13">
        <v>11.577961724518699</v>
      </c>
      <c r="C15" s="13">
        <v>7.60253371339443</v>
      </c>
      <c r="D15" s="13">
        <v>15.887360819515401</v>
      </c>
      <c r="E15" s="13">
        <v>11.6016189964795</v>
      </c>
      <c r="F15" s="13">
        <v>2.5089258895256998</v>
      </c>
      <c r="G15" s="7" t="s">
        <v>41</v>
      </c>
      <c r="H15" s="14">
        <v>600.78043388527703</v>
      </c>
      <c r="I15" s="14">
        <v>394.495474388037</v>
      </c>
      <c r="J15" s="14">
        <v>824.39515292465603</v>
      </c>
      <c r="K15" s="14">
        <v>602.00800972732395</v>
      </c>
      <c r="L15" s="14">
        <v>130.18816440748799</v>
      </c>
    </row>
    <row r="16" spans="1:12" x14ac:dyDescent="0.25">
      <c r="A16" s="7" t="s">
        <v>180</v>
      </c>
      <c r="B16" s="13">
        <v>4.2934523844984199E-4</v>
      </c>
      <c r="C16" s="13">
        <v>2.4448801241707599E-16</v>
      </c>
      <c r="D16" s="13">
        <v>0.94289034654232695</v>
      </c>
      <c r="E16" s="13">
        <v>0.157842305135028</v>
      </c>
      <c r="F16" s="13">
        <v>0.394796335659926</v>
      </c>
      <c r="G16" s="7" t="s">
        <v>41</v>
      </c>
      <c r="H16" s="14">
        <v>2.22787244231623E-2</v>
      </c>
      <c r="I16" s="14">
        <v>1.2686482964322101E-14</v>
      </c>
      <c r="J16" s="14">
        <v>48.926580082081301</v>
      </c>
      <c r="K16" s="14">
        <v>8.1904372134566099</v>
      </c>
      <c r="L16" s="14">
        <v>20.485981857393501</v>
      </c>
    </row>
    <row r="17" spans="1:13" x14ac:dyDescent="0.25">
      <c r="A17" s="7" t="s">
        <v>181</v>
      </c>
      <c r="B17" s="13">
        <v>3.2095015075943398</v>
      </c>
      <c r="C17" s="13">
        <v>1.88588262811318</v>
      </c>
      <c r="D17" s="13">
        <v>5.0831764338332297</v>
      </c>
      <c r="E17" s="13">
        <v>3.2978842697203499</v>
      </c>
      <c r="F17" s="13">
        <v>0.98839465176650299</v>
      </c>
      <c r="G17" s="7" t="s">
        <v>41</v>
      </c>
      <c r="H17" s="14">
        <v>166.54103322907</v>
      </c>
      <c r="I17" s="14">
        <v>97.858449572792907</v>
      </c>
      <c r="J17" s="14">
        <v>263.76602515160602</v>
      </c>
      <c r="K17" s="14">
        <v>171.127214755789</v>
      </c>
      <c r="L17" s="14">
        <v>51.287798480163801</v>
      </c>
    </row>
    <row r="18" spans="1:13" x14ac:dyDescent="0.25">
      <c r="B18" s="13"/>
      <c r="C18" s="13"/>
      <c r="D18" s="13"/>
      <c r="E18" s="13"/>
      <c r="F18" s="13"/>
      <c r="H18" s="14"/>
      <c r="I18" s="14"/>
      <c r="J18" s="15" t="s">
        <v>29</v>
      </c>
      <c r="K18" s="14">
        <f>SUM(K5:K17)</f>
        <v>5188.99999999999</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3CF46-17FB-4ADC-8228-FABAD1CB03AB}">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7.33203125" style="7" bestFit="1" customWidth="1"/>
    <col min="11" max="11" width="8.33203125" style="7" bestFit="1" customWidth="1"/>
    <col min="12" max="12" width="5.5546875" style="7" bestFit="1" customWidth="1"/>
    <col min="13" max="16384" width="8.6640625" style="7"/>
  </cols>
  <sheetData>
    <row r="1" spans="1:12" ht="45" customHeight="1" x14ac:dyDescent="0.25">
      <c r="A1" s="333" t="s">
        <v>1517</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18.602426414764501</v>
      </c>
      <c r="C5" s="13">
        <v>14.6904431141947</v>
      </c>
      <c r="D5" s="13">
        <v>22.897786556704101</v>
      </c>
      <c r="E5" s="13">
        <v>18.658081553285399</v>
      </c>
      <c r="F5" s="13">
        <v>2.5251230889155498</v>
      </c>
      <c r="G5" s="7" t="s">
        <v>41</v>
      </c>
      <c r="H5" s="14">
        <v>5582.2161185425502</v>
      </c>
      <c r="I5" s="14">
        <v>4408.3081697075404</v>
      </c>
      <c r="J5" s="14">
        <v>6871.1677899357701</v>
      </c>
      <c r="K5" s="14">
        <v>5598.9171125098901</v>
      </c>
      <c r="L5" s="14">
        <v>757.73893652177901</v>
      </c>
    </row>
    <row r="6" spans="1:12" x14ac:dyDescent="0.25">
      <c r="A6" s="7" t="s">
        <v>172</v>
      </c>
      <c r="B6" s="13">
        <v>18.7480514325873</v>
      </c>
      <c r="C6" s="13">
        <v>14.6945473903244</v>
      </c>
      <c r="D6" s="13">
        <v>23.577924800341201</v>
      </c>
      <c r="E6" s="13">
        <v>18.910919622012798</v>
      </c>
      <c r="F6" s="13">
        <v>2.7332841245815098</v>
      </c>
      <c r="G6" s="7" t="s">
        <v>41</v>
      </c>
      <c r="H6" s="14">
        <v>5625.9152738908197</v>
      </c>
      <c r="I6" s="14">
        <v>4409.53978088854</v>
      </c>
      <c r="J6" s="14">
        <v>7075.26367408639</v>
      </c>
      <c r="K6" s="14">
        <v>5674.7887601736202</v>
      </c>
      <c r="L6" s="14">
        <v>820.20390010441997</v>
      </c>
    </row>
    <row r="7" spans="1:12" x14ac:dyDescent="0.25">
      <c r="A7" s="7" t="s">
        <v>42</v>
      </c>
      <c r="B7" s="13">
        <v>5.3779496487513203</v>
      </c>
      <c r="C7" s="13">
        <v>2.7867150409648298</v>
      </c>
      <c r="D7" s="13">
        <v>9.6388625993731107</v>
      </c>
      <c r="E7" s="13">
        <v>5.6886990090814296</v>
      </c>
      <c r="F7" s="13">
        <v>2.11277451282267</v>
      </c>
      <c r="G7" s="7" t="s">
        <v>41</v>
      </c>
      <c r="H7" s="14">
        <v>1613.8151305972899</v>
      </c>
      <c r="I7" s="14">
        <v>836.237449492726</v>
      </c>
      <c r="J7" s="14">
        <v>2892.42988881988</v>
      </c>
      <c r="K7" s="14">
        <v>1707.0647986451499</v>
      </c>
      <c r="L7" s="14">
        <v>634.001375807827</v>
      </c>
    </row>
    <row r="8" spans="1:12" x14ac:dyDescent="0.25">
      <c r="A8" s="7" t="s">
        <v>173</v>
      </c>
      <c r="B8" s="13">
        <v>13.851341843415501</v>
      </c>
      <c r="C8" s="13">
        <v>9.35280517779956</v>
      </c>
      <c r="D8" s="13">
        <v>18.766791772708</v>
      </c>
      <c r="E8" s="13">
        <v>13.906821697015699</v>
      </c>
      <c r="F8" s="13">
        <v>2.9308828741687001</v>
      </c>
      <c r="G8" s="7" t="s">
        <v>41</v>
      </c>
      <c r="H8" s="14">
        <v>4156.5106603721397</v>
      </c>
      <c r="I8" s="14">
        <v>2806.5897777540899</v>
      </c>
      <c r="J8" s="14">
        <v>5631.5388751542296</v>
      </c>
      <c r="K8" s="14">
        <v>4173.1590548404802</v>
      </c>
      <c r="L8" s="14">
        <v>879.49933288054604</v>
      </c>
    </row>
    <row r="9" spans="1:12" x14ac:dyDescent="0.25">
      <c r="A9" s="7" t="s">
        <v>90</v>
      </c>
      <c r="B9" s="13">
        <v>2.6516814140516699E-5</v>
      </c>
      <c r="C9" s="13">
        <v>5.5306953204369601E-18</v>
      </c>
      <c r="D9" s="13">
        <v>0.197295663170895</v>
      </c>
      <c r="E9" s="13">
        <v>3.5851096803722102E-2</v>
      </c>
      <c r="F9" s="13">
        <v>0.13693863154116701</v>
      </c>
      <c r="G9" s="7" t="s">
        <v>41</v>
      </c>
      <c r="H9" s="14">
        <v>7.9571655872862704E-3</v>
      </c>
      <c r="I9" s="14">
        <v>1.6596510517567199E-15</v>
      </c>
      <c r="J9" s="14">
        <v>59.204482604322202</v>
      </c>
      <c r="K9" s="14">
        <v>10.7581971288609</v>
      </c>
      <c r="L9" s="14">
        <v>41.092544552873399</v>
      </c>
    </row>
    <row r="10" spans="1:12" x14ac:dyDescent="0.25">
      <c r="A10" s="7" t="s">
        <v>174</v>
      </c>
      <c r="B10" s="13">
        <v>3.3784098130478202</v>
      </c>
      <c r="C10" s="13">
        <v>0.769112470787361</v>
      </c>
      <c r="D10" s="13">
        <v>8.5448848154012396</v>
      </c>
      <c r="E10" s="13">
        <v>3.8412946587660599</v>
      </c>
      <c r="F10" s="13">
        <v>2.4221595394112199</v>
      </c>
      <c r="G10" s="7" t="s">
        <v>41</v>
      </c>
      <c r="H10" s="14">
        <v>1013.79321669939</v>
      </c>
      <c r="I10" s="14">
        <v>230.79527023387101</v>
      </c>
      <c r="J10" s="14">
        <v>2564.1490354056</v>
      </c>
      <c r="K10" s="14">
        <v>1152.69570120251</v>
      </c>
      <c r="L10" s="14">
        <v>726.84163458652097</v>
      </c>
    </row>
    <row r="11" spans="1:12" x14ac:dyDescent="0.25">
      <c r="A11" s="7" t="s">
        <v>175</v>
      </c>
      <c r="B11" s="13">
        <v>7.0011926629211896</v>
      </c>
      <c r="C11" s="13">
        <v>4.0864133828690301</v>
      </c>
      <c r="D11" s="13">
        <v>10.288712231301</v>
      </c>
      <c r="E11" s="13">
        <v>7.0425093804682302</v>
      </c>
      <c r="F11" s="13">
        <v>1.8880757363471401</v>
      </c>
      <c r="G11" s="7" t="s">
        <v>41</v>
      </c>
      <c r="H11" s="14">
        <v>2100.91789428939</v>
      </c>
      <c r="I11" s="14">
        <v>1226.2509279313299</v>
      </c>
      <c r="J11" s="14">
        <v>3087.4367663687999</v>
      </c>
      <c r="K11" s="14">
        <v>2113.3162148909</v>
      </c>
      <c r="L11" s="14">
        <v>566.57376696305198</v>
      </c>
    </row>
    <row r="12" spans="1:12" x14ac:dyDescent="0.25">
      <c r="A12" s="7" t="s">
        <v>176</v>
      </c>
      <c r="B12" s="13">
        <v>5.1720522413599301</v>
      </c>
      <c r="C12" s="13">
        <v>1.5203789120546101</v>
      </c>
      <c r="D12" s="13">
        <v>9.8955622070327909</v>
      </c>
      <c r="E12" s="13">
        <v>5.41189011330321</v>
      </c>
      <c r="F12" s="13">
        <v>2.5248076134163702</v>
      </c>
      <c r="G12" s="7" t="s">
        <v>41</v>
      </c>
      <c r="H12" s="14">
        <v>1552.0294365872801</v>
      </c>
      <c r="I12" s="14">
        <v>456.23530392934799</v>
      </c>
      <c r="J12" s="14">
        <v>2969.4603070864</v>
      </c>
      <c r="K12" s="14">
        <v>1623.9999852000201</v>
      </c>
      <c r="L12" s="14">
        <v>757.64426863398603</v>
      </c>
    </row>
    <row r="13" spans="1:12" x14ac:dyDescent="0.25">
      <c r="A13" s="7" t="s">
        <v>177</v>
      </c>
      <c r="B13" s="13">
        <v>4.15091384489424</v>
      </c>
      <c r="C13" s="13">
        <v>0.40956063754456301</v>
      </c>
      <c r="D13" s="13">
        <v>8.1063215077760393</v>
      </c>
      <c r="E13" s="13">
        <v>4.2463287662659503</v>
      </c>
      <c r="F13" s="13">
        <v>2.2490697821031702</v>
      </c>
      <c r="G13" s="7" t="s">
        <v>41</v>
      </c>
      <c r="H13" s="14">
        <v>1245.6062265758601</v>
      </c>
      <c r="I13" s="14">
        <v>122.90095611437199</v>
      </c>
      <c r="J13" s="14">
        <v>2432.54495805343</v>
      </c>
      <c r="K13" s="14">
        <v>1274.2383361810801</v>
      </c>
      <c r="L13" s="14">
        <v>674.90086021351897</v>
      </c>
    </row>
    <row r="14" spans="1:12" x14ac:dyDescent="0.25">
      <c r="A14" s="7" t="s">
        <v>178</v>
      </c>
      <c r="B14" s="13">
        <v>6.7048770477097605E-2</v>
      </c>
      <c r="C14" s="13">
        <v>5.0826228561709796E-15</v>
      </c>
      <c r="D14" s="13">
        <v>1.04777062867153</v>
      </c>
      <c r="E14" s="13">
        <v>0.244607085160545</v>
      </c>
      <c r="F14" s="13">
        <v>0.379849595800416</v>
      </c>
      <c r="G14" s="7" t="s">
        <v>41</v>
      </c>
      <c r="H14" s="14">
        <v>20.1199950447674</v>
      </c>
      <c r="I14" s="14">
        <v>1.5251934666797801E-12</v>
      </c>
      <c r="J14" s="14">
        <v>314.41501025175302</v>
      </c>
      <c r="K14" s="14">
        <v>73.401694114976394</v>
      </c>
      <c r="L14" s="14">
        <v>113.985266707788</v>
      </c>
    </row>
    <row r="15" spans="1:12" x14ac:dyDescent="0.25">
      <c r="A15" s="7" t="s">
        <v>179</v>
      </c>
      <c r="B15" s="13">
        <v>2.69978388702215</v>
      </c>
      <c r="C15" s="13">
        <v>0.98573304045209897</v>
      </c>
      <c r="D15" s="13">
        <v>5.4196640934458697</v>
      </c>
      <c r="E15" s="13">
        <v>2.8829321406145398</v>
      </c>
      <c r="F15" s="13">
        <v>1.3858603186168099</v>
      </c>
      <c r="G15" s="7" t="s">
        <v>41</v>
      </c>
      <c r="H15" s="14">
        <v>810.15114881760906</v>
      </c>
      <c r="I15" s="14">
        <v>295.79877077886601</v>
      </c>
      <c r="J15" s="14">
        <v>1626.33280116123</v>
      </c>
      <c r="K15" s="14">
        <v>865.11027675561297</v>
      </c>
      <c r="L15" s="14">
        <v>415.86896441053301</v>
      </c>
    </row>
    <row r="16" spans="1:12" x14ac:dyDescent="0.25">
      <c r="A16" s="7" t="s">
        <v>180</v>
      </c>
      <c r="B16" s="13">
        <v>0.17755712330749601</v>
      </c>
      <c r="C16" s="13">
        <v>5.5992382856232101E-12</v>
      </c>
      <c r="D16" s="13">
        <v>1.41180683620365</v>
      </c>
      <c r="E16" s="13">
        <v>0.37823177507209299</v>
      </c>
      <c r="F16" s="13">
        <v>0.51423496459577001</v>
      </c>
      <c r="G16" s="7" t="s">
        <v>41</v>
      </c>
      <c r="H16" s="14">
        <v>53.281341562113603</v>
      </c>
      <c r="I16" s="14">
        <v>1.68021942474981E-9</v>
      </c>
      <c r="J16" s="14">
        <v>423.654995407993</v>
      </c>
      <c r="K16" s="14">
        <v>113.499791063633</v>
      </c>
      <c r="L16" s="14">
        <v>154.31162817589799</v>
      </c>
    </row>
    <row r="17" spans="1:13" x14ac:dyDescent="0.25">
      <c r="A17" s="7" t="s">
        <v>181</v>
      </c>
      <c r="B17" s="13">
        <v>18.671233462247798</v>
      </c>
      <c r="C17" s="13">
        <v>14.7615286212627</v>
      </c>
      <c r="D17" s="13">
        <v>23.1234265307145</v>
      </c>
      <c r="E17" s="13">
        <v>18.751833102150101</v>
      </c>
      <c r="F17" s="13">
        <v>2.5307676757564401</v>
      </c>
      <c r="G17" s="7" t="s">
        <v>41</v>
      </c>
      <c r="H17" s="14">
        <v>5602.8637373513302</v>
      </c>
      <c r="I17" s="14">
        <v>4429.6395086685097</v>
      </c>
      <c r="J17" s="14">
        <v>6938.87783333681</v>
      </c>
      <c r="K17" s="14">
        <v>5627.0500772932101</v>
      </c>
      <c r="L17" s="14">
        <v>759.43276414099398</v>
      </c>
    </row>
    <row r="18" spans="1:13" x14ac:dyDescent="0.25">
      <c r="B18" s="13"/>
      <c r="C18" s="13"/>
      <c r="D18" s="13"/>
      <c r="E18" s="13"/>
      <c r="F18" s="13"/>
      <c r="H18" s="14"/>
      <c r="I18" s="14"/>
      <c r="J18" s="15" t="s">
        <v>29</v>
      </c>
      <c r="K18" s="14">
        <f>SUM(K5:K17)</f>
        <v>30007.999999999938</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7CDF5-EA4F-4AA6-BF8F-00C9D45749DC}">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7.33203125" style="7" bestFit="1" customWidth="1"/>
    <col min="11" max="11" width="8.33203125" style="7" bestFit="1" customWidth="1"/>
    <col min="12" max="12" width="5.5546875" style="7" bestFit="1" customWidth="1"/>
    <col min="13" max="16384" width="8.6640625" style="7"/>
  </cols>
  <sheetData>
    <row r="1" spans="1:12" ht="45" customHeight="1" x14ac:dyDescent="0.25">
      <c r="A1" s="333" t="s">
        <v>1518</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8.6025328435652195</v>
      </c>
      <c r="C5" s="13">
        <v>6.2788015025151598</v>
      </c>
      <c r="D5" s="13">
        <v>11.4995640336547</v>
      </c>
      <c r="E5" s="13">
        <v>8.6957828593006798</v>
      </c>
      <c r="F5" s="13">
        <v>1.58454600177931</v>
      </c>
      <c r="G5" s="7" t="s">
        <v>41</v>
      </c>
      <c r="H5" s="14">
        <v>1093.2098737602601</v>
      </c>
      <c r="I5" s="14">
        <v>797.91009493962599</v>
      </c>
      <c r="J5" s="14">
        <v>1461.36459739683</v>
      </c>
      <c r="K5" s="14">
        <v>1105.06008575993</v>
      </c>
      <c r="L5" s="14">
        <v>201.36410590611499</v>
      </c>
    </row>
    <row r="6" spans="1:12" x14ac:dyDescent="0.25">
      <c r="A6" s="7" t="s">
        <v>172</v>
      </c>
      <c r="B6" s="13">
        <v>7.1526054880019796</v>
      </c>
      <c r="C6" s="13">
        <v>4.7900261522887098</v>
      </c>
      <c r="D6" s="13">
        <v>10.228177296537799</v>
      </c>
      <c r="E6" s="13">
        <v>7.2858175879246101</v>
      </c>
      <c r="F6" s="13">
        <v>1.64172109788069</v>
      </c>
      <c r="G6" s="7" t="s">
        <v>41</v>
      </c>
      <c r="H6" s="14">
        <v>908.95310541529204</v>
      </c>
      <c r="I6" s="14">
        <v>608.71652343284904</v>
      </c>
      <c r="J6" s="14">
        <v>1299.7967708440201</v>
      </c>
      <c r="K6" s="14">
        <v>925.881699073459</v>
      </c>
      <c r="L6" s="14">
        <v>208.62991711867801</v>
      </c>
    </row>
    <row r="7" spans="1:12" x14ac:dyDescent="0.25">
      <c r="A7" s="7" t="s">
        <v>42</v>
      </c>
      <c r="B7" s="13">
        <v>1.4332307805704101</v>
      </c>
      <c r="C7" s="13">
        <v>3.0704347465429802E-4</v>
      </c>
      <c r="D7" s="13">
        <v>3.4956835982892498</v>
      </c>
      <c r="E7" s="13">
        <v>1.5489933740514401</v>
      </c>
      <c r="F7" s="13">
        <v>1.0464797695203401</v>
      </c>
      <c r="G7" s="7" t="s">
        <v>41</v>
      </c>
      <c r="H7" s="14">
        <v>182.134967594888</v>
      </c>
      <c r="I7" s="14">
        <v>3.90190847590682E-2</v>
      </c>
      <c r="J7" s="14">
        <v>444.23147167059801</v>
      </c>
      <c r="K7" s="14">
        <v>196.84607797445699</v>
      </c>
      <c r="L7" s="14">
        <v>132.986649110645</v>
      </c>
    </row>
    <row r="8" spans="1:12" x14ac:dyDescent="0.25">
      <c r="A8" s="7" t="s">
        <v>173</v>
      </c>
      <c r="B8" s="13">
        <v>7.4334635980746802</v>
      </c>
      <c r="C8" s="13">
        <v>4.8289181281684597</v>
      </c>
      <c r="D8" s="13">
        <v>10.613875684141201</v>
      </c>
      <c r="E8" s="13">
        <v>7.5138279015171499</v>
      </c>
      <c r="F8" s="13">
        <v>1.74453068870673</v>
      </c>
      <c r="G8" s="7" t="s">
        <v>41</v>
      </c>
      <c r="H8" s="14">
        <v>944.64455404333</v>
      </c>
      <c r="I8" s="14">
        <v>613.65891572764804</v>
      </c>
      <c r="J8" s="14">
        <v>1348.81132194066</v>
      </c>
      <c r="K8" s="14">
        <v>954.8572497248</v>
      </c>
      <c r="L8" s="14">
        <v>221.694959920852</v>
      </c>
    </row>
    <row r="9" spans="1:12" x14ac:dyDescent="0.25">
      <c r="A9" s="7" t="s">
        <v>90</v>
      </c>
      <c r="B9" s="13">
        <v>2.08745015671245E-5</v>
      </c>
      <c r="C9" s="13">
        <v>7.9715859237209903E-19</v>
      </c>
      <c r="D9" s="13">
        <v>0.15093400361979201</v>
      </c>
      <c r="E9" s="13">
        <v>2.4943155632360402E-2</v>
      </c>
      <c r="F9" s="13">
        <v>8.6630841703410205E-2</v>
      </c>
      <c r="G9" s="7" t="s">
        <v>41</v>
      </c>
      <c r="H9" s="14">
        <v>2.6527316591501799E-3</v>
      </c>
      <c r="I9" s="14">
        <v>1.0130291391864599E-16</v>
      </c>
      <c r="J9" s="14">
        <v>19.1806931800032</v>
      </c>
      <c r="K9" s="14">
        <v>3.1697762177603601</v>
      </c>
      <c r="L9" s="14">
        <v>11.0090473636693</v>
      </c>
    </row>
    <row r="10" spans="1:12" x14ac:dyDescent="0.25">
      <c r="A10" s="7" t="s">
        <v>174</v>
      </c>
      <c r="B10" s="13">
        <v>0.93288712665262996</v>
      </c>
      <c r="C10" s="13">
        <v>1.00530920157903E-9</v>
      </c>
      <c r="D10" s="13">
        <v>3.1634562233724499</v>
      </c>
      <c r="E10" s="13">
        <v>1.1045080348142799</v>
      </c>
      <c r="F10" s="13">
        <v>1.02264303949325</v>
      </c>
      <c r="G10" s="7" t="s">
        <v>41</v>
      </c>
      <c r="H10" s="14">
        <v>118.551296055016</v>
      </c>
      <c r="I10" s="14">
        <v>1.2775469333666301E-7</v>
      </c>
      <c r="J10" s="14">
        <v>402.012016866171</v>
      </c>
      <c r="K10" s="14">
        <v>140.36088106419899</v>
      </c>
      <c r="L10" s="14">
        <v>129.957477458802</v>
      </c>
    </row>
    <row r="11" spans="1:12" x14ac:dyDescent="0.25">
      <c r="A11" s="7" t="s">
        <v>175</v>
      </c>
      <c r="B11" s="13">
        <v>4.9859385704842998</v>
      </c>
      <c r="C11" s="13">
        <v>2.8749272499932701</v>
      </c>
      <c r="D11" s="13">
        <v>7.7282389372857097</v>
      </c>
      <c r="E11" s="13">
        <v>5.1092644508712501</v>
      </c>
      <c r="F11" s="13">
        <v>1.4703964785410899</v>
      </c>
      <c r="G11" s="7" t="s">
        <v>41</v>
      </c>
      <c r="H11" s="14">
        <v>633.61307353714403</v>
      </c>
      <c r="I11" s="14">
        <v>365.34575492914399</v>
      </c>
      <c r="J11" s="14">
        <v>982.10460415026796</v>
      </c>
      <c r="K11" s="14">
        <v>649.28532641671802</v>
      </c>
      <c r="L11" s="14">
        <v>186.85798449300199</v>
      </c>
    </row>
    <row r="12" spans="1:12" x14ac:dyDescent="0.25">
      <c r="A12" s="7" t="s">
        <v>176</v>
      </c>
      <c r="B12" s="13">
        <v>35.810750065504799</v>
      </c>
      <c r="C12" s="13">
        <v>27.898367429677201</v>
      </c>
      <c r="D12" s="13">
        <v>43.864875352066001</v>
      </c>
      <c r="E12" s="13">
        <v>35.832210333630997</v>
      </c>
      <c r="F12" s="13">
        <v>4.8259863764385802</v>
      </c>
      <c r="G12" s="7" t="s">
        <v>41</v>
      </c>
      <c r="H12" s="14">
        <v>4550.8301183243502</v>
      </c>
      <c r="I12" s="14">
        <v>3545.3245329633801</v>
      </c>
      <c r="J12" s="14">
        <v>5574.3483597405502</v>
      </c>
      <c r="K12" s="14">
        <v>4553.55728919783</v>
      </c>
      <c r="L12" s="14">
        <v>613.28634871781503</v>
      </c>
    </row>
    <row r="13" spans="1:12" x14ac:dyDescent="0.25">
      <c r="A13" s="7" t="s">
        <v>177</v>
      </c>
      <c r="B13" s="13">
        <v>15.7748557785341</v>
      </c>
      <c r="C13" s="13">
        <v>8.8274980680462498</v>
      </c>
      <c r="D13" s="13">
        <v>23.313101038854999</v>
      </c>
      <c r="E13" s="13">
        <v>15.843121807333601</v>
      </c>
      <c r="F13" s="13">
        <v>4.3824889853295801</v>
      </c>
      <c r="G13" s="7" t="s">
        <v>41</v>
      </c>
      <c r="H13" s="14">
        <v>2004.6686723361199</v>
      </c>
      <c r="I13" s="14">
        <v>1121.79845448731</v>
      </c>
      <c r="J13" s="14">
        <v>2962.6288800176899</v>
      </c>
      <c r="K13" s="14">
        <v>2013.3439192759599</v>
      </c>
      <c r="L13" s="14">
        <v>556.92670025568304</v>
      </c>
    </row>
    <row r="14" spans="1:12" x14ac:dyDescent="0.25">
      <c r="A14" s="7" t="s">
        <v>178</v>
      </c>
      <c r="B14" s="13">
        <v>2.39167183908524E-5</v>
      </c>
      <c r="C14" s="13">
        <v>1.7180131553661101E-18</v>
      </c>
      <c r="D14" s="13">
        <v>0.15702642476610401</v>
      </c>
      <c r="E14" s="13">
        <v>2.6043770265878102E-2</v>
      </c>
      <c r="F14" s="13">
        <v>9.1735989344658694E-2</v>
      </c>
      <c r="G14" s="7" t="s">
        <v>41</v>
      </c>
      <c r="H14" s="14">
        <v>3.03933657310953E-3</v>
      </c>
      <c r="I14" s="14">
        <v>2.18325111783925E-16</v>
      </c>
      <c r="J14" s="14">
        <v>19.954918059276501</v>
      </c>
      <c r="K14" s="14">
        <v>3.3096423253877898</v>
      </c>
      <c r="L14" s="14">
        <v>11.6578095259192</v>
      </c>
    </row>
    <row r="15" spans="1:12" x14ac:dyDescent="0.25">
      <c r="A15" s="7" t="s">
        <v>179</v>
      </c>
      <c r="B15" s="13">
        <v>5.5955272846233903</v>
      </c>
      <c r="C15" s="13">
        <v>2.7704167178930601</v>
      </c>
      <c r="D15" s="13">
        <v>9.1611387919561302</v>
      </c>
      <c r="E15" s="13">
        <v>5.7052974688640301</v>
      </c>
      <c r="F15" s="13">
        <v>1.9649394370072499</v>
      </c>
      <c r="G15" s="7" t="s">
        <v>41</v>
      </c>
      <c r="H15" s="14">
        <v>711.07960732994104</v>
      </c>
      <c r="I15" s="14">
        <v>352.06455650984998</v>
      </c>
      <c r="J15" s="14">
        <v>1164.19751768178</v>
      </c>
      <c r="K15" s="14">
        <v>725.02920234324097</v>
      </c>
      <c r="L15" s="14">
        <v>249.70450365488199</v>
      </c>
    </row>
    <row r="16" spans="1:12" x14ac:dyDescent="0.25">
      <c r="A16" s="7" t="s">
        <v>180</v>
      </c>
      <c r="B16" s="13">
        <v>0.819616204803996</v>
      </c>
      <c r="C16" s="13">
        <v>4.8386960452774103E-2</v>
      </c>
      <c r="D16" s="13">
        <v>3.4023187921598002</v>
      </c>
      <c r="E16" s="13">
        <v>1.1389713226625999</v>
      </c>
      <c r="F16" s="13">
        <v>1.09237792350274</v>
      </c>
      <c r="G16" s="7" t="s">
        <v>41</v>
      </c>
      <c r="H16" s="14">
        <v>104.156827306491</v>
      </c>
      <c r="I16" s="14">
        <v>6.1490149343385303</v>
      </c>
      <c r="J16" s="14">
        <v>432.36667210766802</v>
      </c>
      <c r="K16" s="14">
        <v>144.74047568396301</v>
      </c>
      <c r="L16" s="14">
        <v>138.819386518729</v>
      </c>
    </row>
    <row r="17" spans="1:13" x14ac:dyDescent="0.25">
      <c r="A17" s="7" t="s">
        <v>181</v>
      </c>
      <c r="B17" s="13">
        <v>10.0749652203209</v>
      </c>
      <c r="C17" s="13">
        <v>7.5412223538768499</v>
      </c>
      <c r="D17" s="13">
        <v>13.133599646245701</v>
      </c>
      <c r="E17" s="13">
        <v>10.171217933130899</v>
      </c>
      <c r="F17" s="13">
        <v>1.704876461107</v>
      </c>
      <c r="G17" s="7" t="s">
        <v>41</v>
      </c>
      <c r="H17" s="14">
        <v>1280.32658019838</v>
      </c>
      <c r="I17" s="14">
        <v>958.33853673066994</v>
      </c>
      <c r="J17" s="14">
        <v>1669.0178430449</v>
      </c>
      <c r="K17" s="14">
        <v>1292.5583749422799</v>
      </c>
      <c r="L17" s="14">
        <v>216.65570067747799</v>
      </c>
    </row>
    <row r="18" spans="1:13" x14ac:dyDescent="0.25">
      <c r="B18" s="13"/>
      <c r="C18" s="13"/>
      <c r="D18" s="13"/>
      <c r="E18" s="13"/>
      <c r="F18" s="13"/>
      <c r="H18" s="14"/>
      <c r="I18" s="14"/>
      <c r="J18" s="15" t="s">
        <v>29</v>
      </c>
      <c r="K18" s="14">
        <f>SUM(K5:K17)</f>
        <v>12707.999999999985</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15E64-78C9-4D1B-9F85-BB2D52D2574D}">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8" width="7.109375" style="7" bestFit="1" customWidth="1"/>
    <col min="9" max="9" width="5.5546875" style="7" bestFit="1" customWidth="1"/>
    <col min="10" max="11" width="7.33203125" style="7" bestFit="1" customWidth="1"/>
    <col min="12" max="12" width="5.5546875" style="7" bestFit="1" customWidth="1"/>
    <col min="13" max="16384" width="8.6640625" style="7"/>
  </cols>
  <sheetData>
    <row r="1" spans="1:12" ht="45" customHeight="1" x14ac:dyDescent="0.25">
      <c r="A1" s="333" t="s">
        <v>1519</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0.77187159801570204</v>
      </c>
      <c r="C5" s="13">
        <v>0.160514029470613</v>
      </c>
      <c r="D5" s="13">
        <v>2.2545213914511799</v>
      </c>
      <c r="E5" s="13">
        <v>0.92714170824120701</v>
      </c>
      <c r="F5" s="13">
        <v>0.67023919726674397</v>
      </c>
      <c r="G5" s="7" t="s">
        <v>41</v>
      </c>
      <c r="H5" s="14">
        <v>15.6458372917782</v>
      </c>
      <c r="I5" s="14">
        <v>3.2536193773693198</v>
      </c>
      <c r="J5" s="14">
        <v>45.699148604715504</v>
      </c>
      <c r="K5" s="14">
        <v>18.7931624260492</v>
      </c>
      <c r="L5" s="14">
        <v>13.5857485285969</v>
      </c>
    </row>
    <row r="6" spans="1:12" x14ac:dyDescent="0.25">
      <c r="A6" s="7" t="s">
        <v>172</v>
      </c>
      <c r="B6" s="13">
        <v>3.1450954919230099</v>
      </c>
      <c r="C6" s="13">
        <v>1.5322455529685799</v>
      </c>
      <c r="D6" s="13">
        <v>5.6068339444413997</v>
      </c>
      <c r="E6" s="13">
        <v>3.2844746309322601</v>
      </c>
      <c r="F6" s="13">
        <v>1.2442629896989299</v>
      </c>
      <c r="G6" s="7" t="s">
        <v>41</v>
      </c>
      <c r="H6" s="14">
        <v>63.7510856212796</v>
      </c>
      <c r="I6" s="14">
        <v>31.0586173586731</v>
      </c>
      <c r="J6" s="14">
        <v>113.650524053827</v>
      </c>
      <c r="K6" s="14">
        <v>66.576300768996902</v>
      </c>
      <c r="L6" s="14">
        <v>25.221210801197401</v>
      </c>
    </row>
    <row r="7" spans="1:12" x14ac:dyDescent="0.25">
      <c r="A7" s="7" t="s">
        <v>42</v>
      </c>
      <c r="B7" s="13">
        <v>5.1106259462466501E-5</v>
      </c>
      <c r="C7" s="13">
        <v>3.77392728445259E-18</v>
      </c>
      <c r="D7" s="13">
        <v>0.336246477352586</v>
      </c>
      <c r="E7" s="13">
        <v>5.6122704007820302E-2</v>
      </c>
      <c r="F7" s="13">
        <v>0.21923563028698101</v>
      </c>
      <c r="G7" s="7" t="s">
        <v>41</v>
      </c>
      <c r="H7" s="14">
        <v>1.03592387930419E-3</v>
      </c>
      <c r="I7" s="14">
        <v>7.6497506055854099E-17</v>
      </c>
      <c r="J7" s="14">
        <v>6.8157160959369296</v>
      </c>
      <c r="K7" s="14">
        <v>1.13760721023851</v>
      </c>
      <c r="L7" s="14">
        <v>4.4439062259171198</v>
      </c>
    </row>
    <row r="8" spans="1:12" x14ac:dyDescent="0.25">
      <c r="A8" s="7" t="s">
        <v>173</v>
      </c>
      <c r="B8" s="13">
        <v>1.28227542204736</v>
      </c>
      <c r="C8" s="13">
        <v>0.28830130918880298</v>
      </c>
      <c r="D8" s="13">
        <v>3.0334562159165501</v>
      </c>
      <c r="E8" s="13">
        <v>1.41394400622244</v>
      </c>
      <c r="F8" s="13">
        <v>0.86755028048688498</v>
      </c>
      <c r="G8" s="7" t="s">
        <v>41</v>
      </c>
      <c r="H8" s="14">
        <v>25.991722804899901</v>
      </c>
      <c r="I8" s="14">
        <v>5.8438675372570303</v>
      </c>
      <c r="J8" s="14">
        <v>61.488157496628403</v>
      </c>
      <c r="K8" s="14">
        <v>28.660645006128799</v>
      </c>
      <c r="L8" s="14">
        <v>17.585244185469101</v>
      </c>
    </row>
    <row r="9" spans="1:12" x14ac:dyDescent="0.25">
      <c r="A9" s="7" t="s">
        <v>90</v>
      </c>
      <c r="B9" s="13">
        <v>4.8897319774604802E-5</v>
      </c>
      <c r="C9" s="13">
        <v>6.8864417133378002E-18</v>
      </c>
      <c r="D9" s="13">
        <v>0.20231486584882</v>
      </c>
      <c r="E9" s="13">
        <v>3.56518821234343E-2</v>
      </c>
      <c r="F9" s="13">
        <v>0.13899094276906299</v>
      </c>
      <c r="G9" s="7" t="s">
        <v>41</v>
      </c>
      <c r="H9" s="14">
        <v>9.9114867183123893E-4</v>
      </c>
      <c r="I9" s="14">
        <v>1.3958817352935701E-16</v>
      </c>
      <c r="J9" s="14">
        <v>4.1009223307555898</v>
      </c>
      <c r="K9" s="14">
        <v>0.72266365064201399</v>
      </c>
      <c r="L9" s="14">
        <v>2.8173464099289101</v>
      </c>
    </row>
    <row r="10" spans="1:12" x14ac:dyDescent="0.25">
      <c r="A10" s="7" t="s">
        <v>174</v>
      </c>
      <c r="B10" s="13">
        <v>1.46378373851213</v>
      </c>
      <c r="C10" s="13">
        <v>7.8556335138392205E-2</v>
      </c>
      <c r="D10" s="13">
        <v>5.9694301152698204</v>
      </c>
      <c r="E10" s="13">
        <v>1.9787980371867899</v>
      </c>
      <c r="F10" s="13">
        <v>1.86389733421281</v>
      </c>
      <c r="G10" s="7" t="s">
        <v>41</v>
      </c>
      <c r="H10" s="14">
        <v>29.670896379641</v>
      </c>
      <c r="I10" s="14">
        <v>1.5923369132552101</v>
      </c>
      <c r="J10" s="14">
        <v>121.000348436519</v>
      </c>
      <c r="K10" s="14">
        <v>40.110236213776297</v>
      </c>
      <c r="L10" s="14">
        <v>37.781198964493697</v>
      </c>
    </row>
    <row r="11" spans="1:12" x14ac:dyDescent="0.25">
      <c r="A11" s="7" t="s">
        <v>175</v>
      </c>
      <c r="B11" s="13">
        <v>7.3054593605739901</v>
      </c>
      <c r="C11" s="13">
        <v>2.4428607083770002</v>
      </c>
      <c r="D11" s="13">
        <v>13.4831387054532</v>
      </c>
      <c r="E11" s="13">
        <v>7.5259200703546396</v>
      </c>
      <c r="F11" s="13">
        <v>3.379796116848</v>
      </c>
      <c r="G11" s="7" t="s">
        <v>41</v>
      </c>
      <c r="H11" s="14">
        <v>148.08166123883399</v>
      </c>
      <c r="I11" s="14">
        <v>49.516786558801797</v>
      </c>
      <c r="J11" s="14">
        <v>273.30322155953701</v>
      </c>
      <c r="K11" s="14">
        <v>152.55039982608801</v>
      </c>
      <c r="L11" s="14">
        <v>68.508467288508996</v>
      </c>
    </row>
    <row r="12" spans="1:12" x14ac:dyDescent="0.25">
      <c r="A12" s="7" t="s">
        <v>176</v>
      </c>
      <c r="B12" s="13">
        <v>45.276481565610098</v>
      </c>
      <c r="C12" s="13">
        <v>35.266107926927702</v>
      </c>
      <c r="D12" s="13">
        <v>55.826648149678199</v>
      </c>
      <c r="E12" s="13">
        <v>45.366476881488197</v>
      </c>
      <c r="F12" s="13">
        <v>6.4085943234032898</v>
      </c>
      <c r="G12" s="7" t="s">
        <v>41</v>
      </c>
      <c r="H12" s="14">
        <v>917.75428133491801</v>
      </c>
      <c r="I12" s="14">
        <v>714.84400767882505</v>
      </c>
      <c r="J12" s="14">
        <v>1131.6061579939701</v>
      </c>
      <c r="K12" s="14">
        <v>919.578486387765</v>
      </c>
      <c r="L12" s="14">
        <v>129.90220693538399</v>
      </c>
    </row>
    <row r="13" spans="1:12" x14ac:dyDescent="0.25">
      <c r="A13" s="7" t="s">
        <v>177</v>
      </c>
      <c r="B13" s="13">
        <v>18.927547360536401</v>
      </c>
      <c r="C13" s="13">
        <v>10.580327866592199</v>
      </c>
      <c r="D13" s="13">
        <v>28.507010703968199</v>
      </c>
      <c r="E13" s="13">
        <v>19.083897649411899</v>
      </c>
      <c r="F13" s="13">
        <v>5.4284795561692496</v>
      </c>
      <c r="G13" s="7" t="s">
        <v>41</v>
      </c>
      <c r="H13" s="14">
        <v>383.66138499807403</v>
      </c>
      <c r="I13" s="14">
        <v>214.463245855823</v>
      </c>
      <c r="J13" s="14">
        <v>577.83710696943695</v>
      </c>
      <c r="K13" s="14">
        <v>386.83060535357998</v>
      </c>
      <c r="L13" s="14">
        <v>110.03528060355001</v>
      </c>
    </row>
    <row r="14" spans="1:12" x14ac:dyDescent="0.25">
      <c r="A14" s="7" t="s">
        <v>178</v>
      </c>
      <c r="B14" s="13">
        <v>3.8971722005740799</v>
      </c>
      <c r="C14" s="13">
        <v>2.1023120023226398</v>
      </c>
      <c r="D14" s="13">
        <v>6.1980357357753899</v>
      </c>
      <c r="E14" s="13">
        <v>3.97402824309003</v>
      </c>
      <c r="F14" s="13">
        <v>1.279654382988</v>
      </c>
      <c r="G14" s="7" t="s">
        <v>41</v>
      </c>
      <c r="H14" s="14">
        <v>78.995680505636699</v>
      </c>
      <c r="I14" s="14">
        <v>42.613864287079899</v>
      </c>
      <c r="J14" s="14">
        <v>125.634184364167</v>
      </c>
      <c r="K14" s="14">
        <v>80.553552487435098</v>
      </c>
      <c r="L14" s="14">
        <v>25.938594343166798</v>
      </c>
    </row>
    <row r="15" spans="1:12" x14ac:dyDescent="0.25">
      <c r="A15" s="7" t="s">
        <v>179</v>
      </c>
      <c r="B15" s="13">
        <v>14.2076032332278</v>
      </c>
      <c r="C15" s="13">
        <v>9.5936965006761099</v>
      </c>
      <c r="D15" s="13">
        <v>19.753707846221101</v>
      </c>
      <c r="E15" s="13">
        <v>14.3789171447282</v>
      </c>
      <c r="F15" s="13">
        <v>3.08119839737269</v>
      </c>
      <c r="G15" s="7" t="s">
        <v>41</v>
      </c>
      <c r="H15" s="14">
        <v>287.98811753752699</v>
      </c>
      <c r="I15" s="14">
        <v>194.46422806870399</v>
      </c>
      <c r="J15" s="14">
        <v>400.40765804290203</v>
      </c>
      <c r="K15" s="14">
        <v>291.46065052364202</v>
      </c>
      <c r="L15" s="14">
        <v>62.455891514744501</v>
      </c>
    </row>
    <row r="16" spans="1:12" x14ac:dyDescent="0.25">
      <c r="A16" s="7" t="s">
        <v>180</v>
      </c>
      <c r="B16" s="13">
        <v>1.8933215424898501E-4</v>
      </c>
      <c r="C16" s="13">
        <v>1.08776616345424E-17</v>
      </c>
      <c r="D16" s="13">
        <v>1.0672301402556199</v>
      </c>
      <c r="E16" s="13">
        <v>0.161261688764609</v>
      </c>
      <c r="F16" s="13">
        <v>0.45367282207419701</v>
      </c>
      <c r="G16" s="7" t="s">
        <v>41</v>
      </c>
      <c r="H16" s="14">
        <v>3.8377627666269301E-3</v>
      </c>
      <c r="I16" s="14">
        <v>2.20490201332175E-16</v>
      </c>
      <c r="J16" s="14">
        <v>21.632754942981499</v>
      </c>
      <c r="K16" s="14">
        <v>3.26877443125864</v>
      </c>
      <c r="L16" s="14">
        <v>9.1959481034439907</v>
      </c>
    </row>
    <row r="17" spans="1:13" x14ac:dyDescent="0.25">
      <c r="A17" s="7" t="s">
        <v>181</v>
      </c>
      <c r="B17" s="13">
        <v>1.6616290659767901</v>
      </c>
      <c r="C17" s="13">
        <v>0.62954903729805201</v>
      </c>
      <c r="D17" s="13">
        <v>3.56259903147002</v>
      </c>
      <c r="E17" s="13">
        <v>1.8133653534483001</v>
      </c>
      <c r="F17" s="13">
        <v>0.89804605684726602</v>
      </c>
      <c r="G17" s="7" t="s">
        <v>41</v>
      </c>
      <c r="H17" s="14">
        <v>33.681221167349499</v>
      </c>
      <c r="I17" s="14">
        <v>12.7609589860315</v>
      </c>
      <c r="J17" s="14">
        <v>72.213882367897298</v>
      </c>
      <c r="K17" s="14">
        <v>36.756915714397202</v>
      </c>
      <c r="L17" s="14">
        <v>18.203393572294001</v>
      </c>
    </row>
    <row r="18" spans="1:13" x14ac:dyDescent="0.25">
      <c r="B18" s="13"/>
      <c r="C18" s="13"/>
      <c r="D18" s="13"/>
      <c r="E18" s="13"/>
      <c r="F18" s="13"/>
      <c r="H18" s="14"/>
      <c r="I18" s="14"/>
      <c r="J18" s="15" t="s">
        <v>29</v>
      </c>
      <c r="K18" s="14">
        <f>SUM(K5:K17)</f>
        <v>2026.9999999999977</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01163-09B0-45F8-9667-D16821C37A26}">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1520</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0.82024099694712405</v>
      </c>
      <c r="C5" s="13">
        <v>0.25941915572006802</v>
      </c>
      <c r="D5" s="13">
        <v>1.9152380125720401</v>
      </c>
      <c r="E5" s="13">
        <v>0.91989457561626997</v>
      </c>
      <c r="F5" s="13">
        <v>0.52922703829819795</v>
      </c>
      <c r="G5" s="7" t="s">
        <v>41</v>
      </c>
      <c r="H5" s="14">
        <v>31.267586803624301</v>
      </c>
      <c r="I5" s="14">
        <v>9.8890582160489906</v>
      </c>
      <c r="J5" s="14">
        <v>73.008873039246495</v>
      </c>
      <c r="K5" s="14">
        <v>35.066381222492197</v>
      </c>
      <c r="L5" s="14">
        <v>20.174134699927301</v>
      </c>
    </row>
    <row r="6" spans="1:12" x14ac:dyDescent="0.25">
      <c r="A6" s="7" t="s">
        <v>172</v>
      </c>
      <c r="B6" s="13">
        <v>0.64569457042174805</v>
      </c>
      <c r="C6" s="13">
        <v>8.7338630182752897E-2</v>
      </c>
      <c r="D6" s="13">
        <v>1.8743313610124499</v>
      </c>
      <c r="E6" s="13">
        <v>0.76700729362998998</v>
      </c>
      <c r="F6" s="13">
        <v>0.574354308450156</v>
      </c>
      <c r="G6" s="7" t="s">
        <v>41</v>
      </c>
      <c r="H6" s="14">
        <v>24.613877024476999</v>
      </c>
      <c r="I6" s="14">
        <v>3.3293485825665399</v>
      </c>
      <c r="J6" s="14">
        <v>71.449511481794602</v>
      </c>
      <c r="K6" s="14">
        <v>29.238318033175201</v>
      </c>
      <c r="L6" s="14">
        <v>21.8943862381199</v>
      </c>
    </row>
    <row r="7" spans="1:12" x14ac:dyDescent="0.25">
      <c r="A7" s="7" t="s">
        <v>42</v>
      </c>
      <c r="B7" s="13">
        <v>5.2653470328382901E-5</v>
      </c>
      <c r="C7" s="13">
        <v>1.6433711644652699E-17</v>
      </c>
      <c r="D7" s="13">
        <v>0.34808468053001201</v>
      </c>
      <c r="E7" s="13">
        <v>5.4519408079256801E-2</v>
      </c>
      <c r="F7" s="13">
        <v>0.17791856386403701</v>
      </c>
      <c r="G7" s="7" t="s">
        <v>41</v>
      </c>
      <c r="H7" s="14">
        <v>2.00715028891795E-3</v>
      </c>
      <c r="I7" s="14">
        <v>6.2645308789416302E-16</v>
      </c>
      <c r="J7" s="14">
        <v>13.268988021804001</v>
      </c>
      <c r="K7" s="14">
        <v>2.0782798359812702</v>
      </c>
      <c r="L7" s="14">
        <v>6.7822556544971198</v>
      </c>
    </row>
    <row r="8" spans="1:12" x14ac:dyDescent="0.25">
      <c r="A8" s="7" t="s">
        <v>173</v>
      </c>
      <c r="B8" s="13">
        <v>0.78611047151922797</v>
      </c>
      <c r="C8" s="13">
        <v>0.16042732347942601</v>
      </c>
      <c r="D8" s="13">
        <v>1.91573327075928</v>
      </c>
      <c r="E8" s="13">
        <v>0.87460703385873595</v>
      </c>
      <c r="F8" s="13">
        <v>0.55682964611239905</v>
      </c>
      <c r="G8" s="7" t="s">
        <v>41</v>
      </c>
      <c r="H8" s="14">
        <v>29.966531174312902</v>
      </c>
      <c r="I8" s="14">
        <v>6.1154895710357096</v>
      </c>
      <c r="J8" s="14">
        <v>73.027752281344107</v>
      </c>
      <c r="K8" s="14">
        <v>33.340020130695002</v>
      </c>
      <c r="L8" s="14">
        <v>21.226346109804599</v>
      </c>
    </row>
    <row r="9" spans="1:12" x14ac:dyDescent="0.25">
      <c r="A9" s="7" t="s">
        <v>90</v>
      </c>
      <c r="B9" s="13">
        <v>2.36891657710465E-5</v>
      </c>
      <c r="C9" s="13">
        <v>2.25458493316345E-18</v>
      </c>
      <c r="D9" s="13">
        <v>0.13234042550248401</v>
      </c>
      <c r="E9" s="13">
        <v>2.3513900948706101E-2</v>
      </c>
      <c r="F9" s="13">
        <v>8.2479944932223603E-2</v>
      </c>
      <c r="G9" s="7" t="s">
        <v>41</v>
      </c>
      <c r="H9" s="14">
        <v>9.0303099919229496E-4</v>
      </c>
      <c r="I9" s="14">
        <v>8.5944777652190904E-17</v>
      </c>
      <c r="J9" s="14">
        <v>5.04481702015471</v>
      </c>
      <c r="K9" s="14">
        <v>0.89634990416467797</v>
      </c>
      <c r="L9" s="14">
        <v>3.1441355008163598</v>
      </c>
    </row>
    <row r="10" spans="1:12" x14ac:dyDescent="0.25">
      <c r="A10" s="7" t="s">
        <v>174</v>
      </c>
      <c r="B10" s="13">
        <v>2.0098888982984301E-4</v>
      </c>
      <c r="C10" s="13">
        <v>3.7980559265326E-17</v>
      </c>
      <c r="D10" s="13">
        <v>0.89187841694340697</v>
      </c>
      <c r="E10" s="13">
        <v>0.15124009084437601</v>
      </c>
      <c r="F10" s="13">
        <v>0.52889094167894701</v>
      </c>
      <c r="G10" s="7" t="s">
        <v>41</v>
      </c>
      <c r="H10" s="14">
        <v>7.6616964803136404E-3</v>
      </c>
      <c r="I10" s="14">
        <v>1.4478189191942199E-15</v>
      </c>
      <c r="J10" s="14">
        <v>33.998405253882602</v>
      </c>
      <c r="K10" s="14">
        <v>5.7652722629876401</v>
      </c>
      <c r="L10" s="14">
        <v>20.161322696801399</v>
      </c>
    </row>
    <row r="11" spans="1:12" x14ac:dyDescent="0.25">
      <c r="A11" s="7" t="s">
        <v>175</v>
      </c>
      <c r="B11" s="13">
        <v>8.7363829086117502</v>
      </c>
      <c r="C11" s="13">
        <v>4.5943400670254197</v>
      </c>
      <c r="D11" s="13">
        <v>13.127369208380401</v>
      </c>
      <c r="E11" s="13">
        <v>8.8353021646493701</v>
      </c>
      <c r="F11" s="13">
        <v>2.5958965600655302</v>
      </c>
      <c r="G11" s="7" t="s">
        <v>41</v>
      </c>
      <c r="H11" s="14">
        <v>333.03091647628003</v>
      </c>
      <c r="I11" s="14">
        <v>175.13624335500899</v>
      </c>
      <c r="J11" s="14">
        <v>500.41531422346202</v>
      </c>
      <c r="K11" s="14">
        <v>336.80171851643399</v>
      </c>
      <c r="L11" s="14">
        <v>98.955576869698305</v>
      </c>
    </row>
    <row r="12" spans="1:12" x14ac:dyDescent="0.25">
      <c r="A12" s="7" t="s">
        <v>176</v>
      </c>
      <c r="B12" s="13">
        <v>65.426053226995094</v>
      </c>
      <c r="C12" s="13">
        <v>56.421707650234097</v>
      </c>
      <c r="D12" s="13">
        <v>74.225784783104999</v>
      </c>
      <c r="E12" s="13">
        <v>65.406211097135795</v>
      </c>
      <c r="F12" s="13">
        <v>5.4030732077462504</v>
      </c>
      <c r="G12" s="7" t="s">
        <v>41</v>
      </c>
      <c r="H12" s="14">
        <v>2494.04114901305</v>
      </c>
      <c r="I12" s="14">
        <v>2150.79549562692</v>
      </c>
      <c r="J12" s="14">
        <v>2829.4869159319601</v>
      </c>
      <c r="K12" s="14">
        <v>2493.2847670228098</v>
      </c>
      <c r="L12" s="14">
        <v>205.96515067928701</v>
      </c>
    </row>
    <row r="13" spans="1:12" x14ac:dyDescent="0.25">
      <c r="A13" s="7" t="s">
        <v>177</v>
      </c>
      <c r="B13" s="13">
        <v>15.849332525751899</v>
      </c>
      <c r="C13" s="13">
        <v>7.9686075102117799</v>
      </c>
      <c r="D13" s="13">
        <v>24.636062137166999</v>
      </c>
      <c r="E13" s="13">
        <v>15.9955785710968</v>
      </c>
      <c r="F13" s="13">
        <v>5.0839444867288996</v>
      </c>
      <c r="G13" s="7" t="s">
        <v>41</v>
      </c>
      <c r="H13" s="14">
        <v>604.17655588166394</v>
      </c>
      <c r="I13" s="14">
        <v>303.763318289273</v>
      </c>
      <c r="J13" s="14">
        <v>939.12668866880699</v>
      </c>
      <c r="K13" s="14">
        <v>609.75145513021096</v>
      </c>
      <c r="L13" s="14">
        <v>193.799963834105</v>
      </c>
    </row>
    <row r="14" spans="1:12" x14ac:dyDescent="0.25">
      <c r="A14" s="7" t="s">
        <v>178</v>
      </c>
      <c r="B14" s="13">
        <v>0.52334823834640998</v>
      </c>
      <c r="C14" s="13">
        <v>0.120208688554637</v>
      </c>
      <c r="D14" s="13">
        <v>1.5058399411728101</v>
      </c>
      <c r="E14" s="13">
        <v>0.62407075458108197</v>
      </c>
      <c r="F14" s="13">
        <v>0.44185229137721699</v>
      </c>
      <c r="G14" s="7" t="s">
        <v>41</v>
      </c>
      <c r="H14" s="14">
        <v>19.950034845765099</v>
      </c>
      <c r="I14" s="14">
        <v>4.58235520770278</v>
      </c>
      <c r="J14" s="14">
        <v>57.402618557507502</v>
      </c>
      <c r="K14" s="14">
        <v>23.789577164630799</v>
      </c>
      <c r="L14" s="14">
        <v>16.843409347299499</v>
      </c>
    </row>
    <row r="15" spans="1:12" x14ac:dyDescent="0.25">
      <c r="A15" s="7" t="s">
        <v>179</v>
      </c>
      <c r="B15" s="13">
        <v>3.8612050925338202</v>
      </c>
      <c r="C15" s="13">
        <v>1.6971857400488599</v>
      </c>
      <c r="D15" s="13">
        <v>6.5304266460694196</v>
      </c>
      <c r="E15" s="13">
        <v>3.9652692830602598</v>
      </c>
      <c r="F15" s="13">
        <v>1.49603694306977</v>
      </c>
      <c r="G15" s="7" t="s">
        <v>41</v>
      </c>
      <c r="H15" s="14">
        <v>147.18913812738899</v>
      </c>
      <c r="I15" s="14">
        <v>64.696720410662806</v>
      </c>
      <c r="J15" s="14">
        <v>248.939863748166</v>
      </c>
      <c r="K15" s="14">
        <v>151.156065070257</v>
      </c>
      <c r="L15" s="14">
        <v>57.0289282698199</v>
      </c>
    </row>
    <row r="16" spans="1:12" x14ac:dyDescent="0.25">
      <c r="A16" s="7" t="s">
        <v>180</v>
      </c>
      <c r="B16" s="13">
        <v>1.7482801263770401E-2</v>
      </c>
      <c r="C16" s="13">
        <v>3.24068187958951E-15</v>
      </c>
      <c r="D16" s="13">
        <v>2.7131621916061599</v>
      </c>
      <c r="E16" s="13">
        <v>0.55874635928470695</v>
      </c>
      <c r="F16" s="13">
        <v>0.95210533134897501</v>
      </c>
      <c r="G16" s="7" t="s">
        <v>41</v>
      </c>
      <c r="H16" s="14">
        <v>0.66644438417492702</v>
      </c>
      <c r="I16" s="14">
        <v>1.23534793249952E-13</v>
      </c>
      <c r="J16" s="14">
        <v>103.425742744027</v>
      </c>
      <c r="K16" s="14">
        <v>21.299411215932999</v>
      </c>
      <c r="L16" s="14">
        <v>36.294255231022902</v>
      </c>
    </row>
    <row r="17" spans="1:13" x14ac:dyDescent="0.25">
      <c r="A17" s="7" t="s">
        <v>181</v>
      </c>
      <c r="B17" s="13">
        <v>1.7044828332875399</v>
      </c>
      <c r="C17" s="13">
        <v>0.817039494272783</v>
      </c>
      <c r="D17" s="13">
        <v>3.1672286062467401</v>
      </c>
      <c r="E17" s="13">
        <v>1.8240394672145701</v>
      </c>
      <c r="F17" s="13">
        <v>0.73375790630933801</v>
      </c>
      <c r="G17" s="7" t="s">
        <v>41</v>
      </c>
      <c r="H17" s="14">
        <v>64.974885604921198</v>
      </c>
      <c r="I17" s="14">
        <v>31.1455455216785</v>
      </c>
      <c r="J17" s="14">
        <v>120.73475447012601</v>
      </c>
      <c r="K17" s="14">
        <v>69.532384490219599</v>
      </c>
      <c r="L17" s="14">
        <v>27.9708513885119</v>
      </c>
    </row>
    <row r="18" spans="1:13" x14ac:dyDescent="0.25">
      <c r="B18" s="13"/>
      <c r="C18" s="13"/>
      <c r="D18" s="13"/>
      <c r="E18" s="13"/>
      <c r="F18" s="13"/>
      <c r="H18" s="14"/>
      <c r="I18" s="14"/>
      <c r="J18" s="15" t="s">
        <v>29</v>
      </c>
      <c r="K18" s="14">
        <f>SUM(K5:K17)</f>
        <v>3811.9999999999909</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23489-7A79-4FDA-AE7D-FBE087BF0D25}">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8.33203125" style="7" bestFit="1" customWidth="1"/>
    <col min="12" max="12" width="7.33203125" style="7" bestFit="1" customWidth="1"/>
    <col min="13" max="16384" width="8.6640625" style="7"/>
  </cols>
  <sheetData>
    <row r="1" spans="1:12" ht="45" customHeight="1" x14ac:dyDescent="0.25">
      <c r="A1" s="333" t="s">
        <v>1521</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1.87263070753659</v>
      </c>
      <c r="C5" s="13">
        <v>0.91776726685795396</v>
      </c>
      <c r="D5" s="13">
        <v>3.2930513019780698</v>
      </c>
      <c r="E5" s="13">
        <v>1.9544347644417599</v>
      </c>
      <c r="F5" s="13">
        <v>0.71639564887213303</v>
      </c>
      <c r="G5" s="7" t="s">
        <v>41</v>
      </c>
      <c r="H5" s="14">
        <v>668.64152043301499</v>
      </c>
      <c r="I5" s="14">
        <v>327.69798030430098</v>
      </c>
      <c r="J5" s="14">
        <v>1175.81689788429</v>
      </c>
      <c r="K5" s="14">
        <v>697.85047699157701</v>
      </c>
      <c r="L5" s="14">
        <v>255.79623038628301</v>
      </c>
    </row>
    <row r="6" spans="1:12" x14ac:dyDescent="0.25">
      <c r="A6" s="7" t="s">
        <v>172</v>
      </c>
      <c r="B6" s="13">
        <v>2.95634621538419E-5</v>
      </c>
      <c r="C6" s="13">
        <v>1.62795538311049E-17</v>
      </c>
      <c r="D6" s="13">
        <v>0.14262969717052801</v>
      </c>
      <c r="E6" s="13">
        <v>2.5524464222574001E-2</v>
      </c>
      <c r="F6" s="13">
        <v>8.6876743515778607E-2</v>
      </c>
      <c r="G6" s="7" t="s">
        <v>41</v>
      </c>
      <c r="H6" s="14">
        <v>1.05559297966508E-2</v>
      </c>
      <c r="I6" s="14">
        <v>5.8127774909343302E-15</v>
      </c>
      <c r="J6" s="14">
        <v>50.9273596717088</v>
      </c>
      <c r="K6" s="14">
        <v>9.1137651953123004</v>
      </c>
      <c r="L6" s="14">
        <v>31.020210039743901</v>
      </c>
    </row>
    <row r="7" spans="1:12" x14ac:dyDescent="0.25">
      <c r="A7" s="7" t="s">
        <v>42</v>
      </c>
      <c r="B7" s="13">
        <v>2.6279047172463E-3</v>
      </c>
      <c r="C7" s="13">
        <v>4.24081120034229E-16</v>
      </c>
      <c r="D7" s="13">
        <v>0.58613290568498899</v>
      </c>
      <c r="E7" s="13">
        <v>0.11235806061100299</v>
      </c>
      <c r="F7" s="13">
        <v>0.22204404076720999</v>
      </c>
      <c r="G7" s="7" t="s">
        <v>41</v>
      </c>
      <c r="H7" s="14">
        <v>0.938319658339966</v>
      </c>
      <c r="I7" s="14">
        <v>1.51422404719421E-13</v>
      </c>
      <c r="J7" s="14">
        <v>209.28461530388199</v>
      </c>
      <c r="K7" s="14">
        <v>40.1185691217648</v>
      </c>
      <c r="L7" s="14">
        <v>79.283045196339998</v>
      </c>
    </row>
    <row r="8" spans="1:12" x14ac:dyDescent="0.25">
      <c r="A8" s="7" t="s">
        <v>173</v>
      </c>
      <c r="B8" s="13">
        <v>0.104962599890944</v>
      </c>
      <c r="C8" s="13">
        <v>1.7077252126729699E-11</v>
      </c>
      <c r="D8" s="13">
        <v>0.78504113345224003</v>
      </c>
      <c r="E8" s="13">
        <v>0.20823179987469101</v>
      </c>
      <c r="F8" s="13">
        <v>0.27385412308823098</v>
      </c>
      <c r="G8" s="7" t="s">
        <v>41</v>
      </c>
      <c r="H8" s="14">
        <v>37.477945917060602</v>
      </c>
      <c r="I8" s="14">
        <v>6.0976036443701199E-9</v>
      </c>
      <c r="J8" s="14">
        <v>280.30678711045698</v>
      </c>
      <c r="K8" s="14">
        <v>74.351246463257397</v>
      </c>
      <c r="L8" s="14">
        <v>97.782353189883906</v>
      </c>
    </row>
    <row r="9" spans="1:12" x14ac:dyDescent="0.25">
      <c r="A9" s="7" t="s">
        <v>90</v>
      </c>
      <c r="B9" s="13">
        <v>3.3854164311310798E-5</v>
      </c>
      <c r="C9" s="13">
        <v>3.8386959295055798E-18</v>
      </c>
      <c r="D9" s="13">
        <v>0.138155067828445</v>
      </c>
      <c r="E9" s="13">
        <v>2.1613945358482399E-2</v>
      </c>
      <c r="F9" s="13">
        <v>7.00259544828776E-2</v>
      </c>
      <c r="G9" s="7" t="s">
        <v>41</v>
      </c>
      <c r="H9" s="14">
        <v>1.20879679089966E-2</v>
      </c>
      <c r="I9" s="14">
        <v>1.37064476858926E-15</v>
      </c>
      <c r="J9" s="14">
        <v>49.329648518824598</v>
      </c>
      <c r="K9" s="14">
        <v>7.71747532969973</v>
      </c>
      <c r="L9" s="14">
        <v>25.003467307656202</v>
      </c>
    </row>
    <row r="10" spans="1:12" x14ac:dyDescent="0.25">
      <c r="A10" s="7" t="s">
        <v>174</v>
      </c>
      <c r="B10" s="13">
        <v>4.36503510360054E-4</v>
      </c>
      <c r="C10" s="13">
        <v>7.7613941079640297E-17</v>
      </c>
      <c r="D10" s="13">
        <v>1.8951424037278799</v>
      </c>
      <c r="E10" s="13">
        <v>0.27282996763691802</v>
      </c>
      <c r="F10" s="13">
        <v>0.70935939013206195</v>
      </c>
      <c r="G10" s="7" t="s">
        <v>41</v>
      </c>
      <c r="H10" s="14">
        <v>0.15585794340916101</v>
      </c>
      <c r="I10" s="14">
        <v>2.7712833801896299E-14</v>
      </c>
      <c r="J10" s="14">
        <v>676.67954667507695</v>
      </c>
      <c r="K10" s="14">
        <v>97.4166682444381</v>
      </c>
      <c r="L10" s="14">
        <v>253.28386384055401</v>
      </c>
    </row>
    <row r="11" spans="1:12" x14ac:dyDescent="0.25">
      <c r="A11" s="7" t="s">
        <v>175</v>
      </c>
      <c r="B11" s="13">
        <v>5.8915952831842203E-5</v>
      </c>
      <c r="C11" s="13">
        <v>1.5781395103649999E-17</v>
      </c>
      <c r="D11" s="13">
        <v>0.43952167033078599</v>
      </c>
      <c r="E11" s="13">
        <v>8.1405721150583393E-2</v>
      </c>
      <c r="F11" s="13">
        <v>0.33641678154944299</v>
      </c>
      <c r="G11" s="7" t="s">
        <v>41</v>
      </c>
      <c r="H11" s="14">
        <v>2.1036530118137602E-2</v>
      </c>
      <c r="I11" s="14">
        <v>5.6349049357092798E-15</v>
      </c>
      <c r="J11" s="14">
        <v>156.93560760830999</v>
      </c>
      <c r="K11" s="14">
        <v>29.0667267940273</v>
      </c>
      <c r="L11" s="14">
        <v>120.120976020044</v>
      </c>
    </row>
    <row r="12" spans="1:12" x14ac:dyDescent="0.25">
      <c r="A12" s="7" t="s">
        <v>176</v>
      </c>
      <c r="B12" s="13">
        <v>38.320292593664597</v>
      </c>
      <c r="C12" s="13">
        <v>30.292533470876599</v>
      </c>
      <c r="D12" s="13">
        <v>47.390126569083698</v>
      </c>
      <c r="E12" s="13">
        <v>38.533045330329003</v>
      </c>
      <c r="F12" s="13">
        <v>5.1915154551466403</v>
      </c>
      <c r="G12" s="7" t="s">
        <v>41</v>
      </c>
      <c r="H12" s="14">
        <v>13682.6436734939</v>
      </c>
      <c r="I12" s="14">
        <v>10816.252001111199</v>
      </c>
      <c r="J12" s="14">
        <v>16921.118592757</v>
      </c>
      <c r="K12" s="14">
        <v>13758.6091656472</v>
      </c>
      <c r="L12" s="14">
        <v>1853.6825084146601</v>
      </c>
    </row>
    <row r="13" spans="1:12" x14ac:dyDescent="0.25">
      <c r="A13" s="7" t="s">
        <v>177</v>
      </c>
      <c r="B13" s="13">
        <v>55.702850225907397</v>
      </c>
      <c r="C13" s="13">
        <v>46.792110230804496</v>
      </c>
      <c r="D13" s="13">
        <v>63.6699002406231</v>
      </c>
      <c r="E13" s="13">
        <v>55.446983697660698</v>
      </c>
      <c r="F13" s="13">
        <v>5.1211592957626202</v>
      </c>
      <c r="G13" s="7" t="s">
        <v>41</v>
      </c>
      <c r="H13" s="14">
        <v>19889.259701662399</v>
      </c>
      <c r="I13" s="14">
        <v>16707.590879011001</v>
      </c>
      <c r="J13" s="14">
        <v>22733.9745799169</v>
      </c>
      <c r="K13" s="14">
        <v>19797.899999086701</v>
      </c>
      <c r="L13" s="14">
        <v>1828.5611381450001</v>
      </c>
    </row>
    <row r="14" spans="1:12" x14ac:dyDescent="0.25">
      <c r="A14" s="7" t="s">
        <v>178</v>
      </c>
      <c r="B14" s="13">
        <v>2.4130687735883201E-5</v>
      </c>
      <c r="C14" s="13">
        <v>6.1722196164457998E-19</v>
      </c>
      <c r="D14" s="13">
        <v>0.128888051840576</v>
      </c>
      <c r="E14" s="13">
        <v>2.1399486245386401E-2</v>
      </c>
      <c r="F14" s="13">
        <v>6.7453283312624998E-2</v>
      </c>
      <c r="G14" s="7" t="s">
        <v>41</v>
      </c>
      <c r="H14" s="14">
        <v>8.6161033629744699E-3</v>
      </c>
      <c r="I14" s="14">
        <v>2.2038527362481399E-16</v>
      </c>
      <c r="J14" s="14">
        <v>46.020767790196103</v>
      </c>
      <c r="K14" s="14">
        <v>7.6409005587776697</v>
      </c>
      <c r="L14" s="14">
        <v>24.084869339605799</v>
      </c>
    </row>
    <row r="15" spans="1:12" x14ac:dyDescent="0.25">
      <c r="A15" s="7" t="s">
        <v>179</v>
      </c>
      <c r="B15" s="13">
        <v>1.39169090230983E-4</v>
      </c>
      <c r="C15" s="13">
        <v>5.8959062688519799E-18</v>
      </c>
      <c r="D15" s="13">
        <v>0.72269218829327597</v>
      </c>
      <c r="E15" s="13">
        <v>0.11129802689749101</v>
      </c>
      <c r="F15" s="13">
        <v>0.31734427599345799</v>
      </c>
      <c r="G15" s="7" t="s">
        <v>41</v>
      </c>
      <c r="H15" s="14">
        <v>4.9691715357874998E-2</v>
      </c>
      <c r="I15" s="14">
        <v>2.10519229235628E-15</v>
      </c>
      <c r="J15" s="14">
        <v>258.04447275199698</v>
      </c>
      <c r="K15" s="14">
        <v>39.740073484018403</v>
      </c>
      <c r="L15" s="14">
        <v>113.310947186224</v>
      </c>
    </row>
    <row r="16" spans="1:12" x14ac:dyDescent="0.25">
      <c r="A16" s="7" t="s">
        <v>180</v>
      </c>
      <c r="B16" s="13">
        <v>3.8620543621584798E-4</v>
      </c>
      <c r="C16" s="13">
        <v>2.6511865607070401E-17</v>
      </c>
      <c r="D16" s="13">
        <v>0.96031675432818098</v>
      </c>
      <c r="E16" s="13">
        <v>0.16544224064654101</v>
      </c>
      <c r="F16" s="13">
        <v>0.397706714823443</v>
      </c>
      <c r="G16" s="7" t="s">
        <v>41</v>
      </c>
      <c r="H16" s="14">
        <v>0.13789851305522999</v>
      </c>
      <c r="I16" s="14">
        <v>9.4663267336605906E-15</v>
      </c>
      <c r="J16" s="14">
        <v>342.89070030042001</v>
      </c>
      <c r="K16" s="14">
        <v>59.072806445253903</v>
      </c>
      <c r="L16" s="14">
        <v>142.00515959485799</v>
      </c>
    </row>
    <row r="17" spans="1:13" x14ac:dyDescent="0.25">
      <c r="A17" s="7" t="s">
        <v>181</v>
      </c>
      <c r="B17" s="13">
        <v>2.96804718688221</v>
      </c>
      <c r="C17" s="13">
        <v>1.6759182737765701</v>
      </c>
      <c r="D17" s="13">
        <v>4.7770927032771997</v>
      </c>
      <c r="E17" s="13">
        <v>3.0454324949248202</v>
      </c>
      <c r="F17" s="13">
        <v>0.95320602992556602</v>
      </c>
      <c r="G17" s="7" t="s">
        <v>41</v>
      </c>
      <c r="H17" s="14">
        <v>1059.7709285481601</v>
      </c>
      <c r="I17" s="14">
        <v>598.40337883466395</v>
      </c>
      <c r="J17" s="14">
        <v>1705.7087206321501</v>
      </c>
      <c r="K17" s="14">
        <v>1087.40212663785</v>
      </c>
      <c r="L17" s="14">
        <v>340.351745045222</v>
      </c>
    </row>
    <row r="18" spans="1:13" x14ac:dyDescent="0.25">
      <c r="B18" s="13"/>
      <c r="C18" s="13"/>
      <c r="D18" s="13"/>
      <c r="E18" s="13"/>
      <c r="F18" s="13"/>
      <c r="H18" s="14"/>
      <c r="I18" s="14"/>
      <c r="J18" s="15" t="s">
        <v>29</v>
      </c>
      <c r="K18" s="14">
        <f>SUM(K5:K17)</f>
        <v>35705.999999999876</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9B664-2DA2-473A-865E-B3ACE8DC168D}">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1522</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1.3483479012867501</v>
      </c>
      <c r="C5" s="13">
        <v>0.52023793519317896</v>
      </c>
      <c r="D5" s="13">
        <v>2.8076231477571501</v>
      </c>
      <c r="E5" s="13">
        <v>1.46253478652223</v>
      </c>
      <c r="F5" s="13">
        <v>0.70647576969405901</v>
      </c>
      <c r="G5" s="7" t="s">
        <v>41</v>
      </c>
      <c r="H5" s="14">
        <v>132.043709973012</v>
      </c>
      <c r="I5" s="14">
        <v>50.946900993467999</v>
      </c>
      <c r="J5" s="14">
        <v>274.95053485985699</v>
      </c>
      <c r="K5" s="14">
        <v>143.226031644122</v>
      </c>
      <c r="L5" s="14">
        <v>69.185172126139193</v>
      </c>
    </row>
    <row r="6" spans="1:12" x14ac:dyDescent="0.25">
      <c r="A6" s="7" t="s">
        <v>172</v>
      </c>
      <c r="B6" s="13">
        <v>2.30172432961009E-5</v>
      </c>
      <c r="C6" s="13">
        <v>1.86543169571174E-18</v>
      </c>
      <c r="D6" s="13">
        <v>0.16227312249484299</v>
      </c>
      <c r="E6" s="13">
        <v>2.7547171390589199E-2</v>
      </c>
      <c r="F6" s="13">
        <v>0.100282647411778</v>
      </c>
      <c r="G6" s="7" t="s">
        <v>41</v>
      </c>
      <c r="H6" s="14">
        <v>2.2540786359871601E-3</v>
      </c>
      <c r="I6" s="14">
        <v>1.82681725961051E-16</v>
      </c>
      <c r="J6" s="14">
        <v>15.89140688592</v>
      </c>
      <c r="K6" s="14">
        <v>2.6976944942804</v>
      </c>
      <c r="L6" s="14">
        <v>9.8206796610354896</v>
      </c>
    </row>
    <row r="7" spans="1:12" x14ac:dyDescent="0.25">
      <c r="A7" s="7" t="s">
        <v>42</v>
      </c>
      <c r="B7" s="13">
        <v>2.41445789421828E-5</v>
      </c>
      <c r="C7" s="13">
        <v>8.3807601426760898E-19</v>
      </c>
      <c r="D7" s="13">
        <v>0.18929740690900501</v>
      </c>
      <c r="E7" s="13">
        <v>3.2348506883444102E-2</v>
      </c>
      <c r="F7" s="13">
        <v>0.11881781877015</v>
      </c>
      <c r="G7" s="7" t="s">
        <v>41</v>
      </c>
      <c r="H7" s="14">
        <v>2.3644786158079699E-3</v>
      </c>
      <c r="I7" s="14">
        <v>8.2072784077226899E-17</v>
      </c>
      <c r="J7" s="14">
        <v>18.537895058598899</v>
      </c>
      <c r="K7" s="14">
        <v>3.1678892790956801</v>
      </c>
      <c r="L7" s="14">
        <v>11.6358289921608</v>
      </c>
    </row>
    <row r="8" spans="1:12" x14ac:dyDescent="0.25">
      <c r="A8" s="7" t="s">
        <v>173</v>
      </c>
      <c r="B8" s="13">
        <v>3.6469084770615602E-5</v>
      </c>
      <c r="C8" s="13">
        <v>9.4790793136126699E-18</v>
      </c>
      <c r="D8" s="13">
        <v>0.162985950939671</v>
      </c>
      <c r="E8" s="13">
        <v>2.83790447740805E-2</v>
      </c>
      <c r="F8" s="13">
        <v>9.7137270185931393E-2</v>
      </c>
      <c r="G8" s="7" t="s">
        <v>41</v>
      </c>
      <c r="H8" s="14">
        <v>3.5714174715863901E-3</v>
      </c>
      <c r="I8" s="14">
        <v>9.282862371820879E-16</v>
      </c>
      <c r="J8" s="14">
        <v>15.961214175522001</v>
      </c>
      <c r="K8" s="14">
        <v>2.7791598547256999</v>
      </c>
      <c r="L8" s="14">
        <v>9.5126528693082602</v>
      </c>
    </row>
    <row r="9" spans="1:12" x14ac:dyDescent="0.25">
      <c r="A9" s="7" t="s">
        <v>90</v>
      </c>
      <c r="B9" s="13">
        <v>1.5704223302668E-5</v>
      </c>
      <c r="C9" s="13">
        <v>4.7893180957656303E-19</v>
      </c>
      <c r="D9" s="13">
        <v>0.129326966632278</v>
      </c>
      <c r="E9" s="13">
        <v>2.4931401603821301E-2</v>
      </c>
      <c r="F9" s="13">
        <v>9.1312755176864005E-2</v>
      </c>
      <c r="G9" s="7" t="s">
        <v>41</v>
      </c>
      <c r="H9" s="14">
        <v>1.5379145880302699E-3</v>
      </c>
      <c r="I9" s="14">
        <v>4.69017921118328E-17</v>
      </c>
      <c r="J9" s="14">
        <v>12.664989842299001</v>
      </c>
      <c r="K9" s="14">
        <v>2.4415321590622199</v>
      </c>
      <c r="L9" s="14">
        <v>8.94225811447029</v>
      </c>
    </row>
    <row r="10" spans="1:12" x14ac:dyDescent="0.25">
      <c r="A10" s="7" t="s">
        <v>174</v>
      </c>
      <c r="B10" s="13">
        <v>4.02050104229328E-5</v>
      </c>
      <c r="C10" s="13">
        <v>5.52513631064896E-17</v>
      </c>
      <c r="D10" s="13">
        <v>0.23075314453742299</v>
      </c>
      <c r="E10" s="13">
        <v>4.4081110700696702E-2</v>
      </c>
      <c r="F10" s="13">
        <v>0.16601686863623399</v>
      </c>
      <c r="G10" s="7" t="s">
        <v>41</v>
      </c>
      <c r="H10" s="14">
        <v>3.9372766707178103E-3</v>
      </c>
      <c r="I10" s="14">
        <v>5.4107659890185301E-15</v>
      </c>
      <c r="J10" s="14">
        <v>22.5976554445499</v>
      </c>
      <c r="K10" s="14">
        <v>4.3168631709192304</v>
      </c>
      <c r="L10" s="14">
        <v>16.258031945546399</v>
      </c>
    </row>
    <row r="11" spans="1:12" x14ac:dyDescent="0.25">
      <c r="A11" s="7" t="s">
        <v>175</v>
      </c>
      <c r="B11" s="13">
        <v>2.8887159252921098E-4</v>
      </c>
      <c r="C11" s="13">
        <v>3.7892701284308798E-17</v>
      </c>
      <c r="D11" s="13">
        <v>1.16950086783064</v>
      </c>
      <c r="E11" s="13">
        <v>0.193222322317886</v>
      </c>
      <c r="F11" s="13">
        <v>0.54147028142187503</v>
      </c>
      <c r="G11" s="7" t="s">
        <v>41</v>
      </c>
      <c r="H11" s="14">
        <v>2.8289195056385601E-2</v>
      </c>
      <c r="I11" s="14">
        <v>3.7108322367723598E-15</v>
      </c>
      <c r="J11" s="14">
        <v>114.52921998665499</v>
      </c>
      <c r="K11" s="14">
        <v>18.922262024590601</v>
      </c>
      <c r="L11" s="14">
        <v>53.026184659644201</v>
      </c>
    </row>
    <row r="12" spans="1:12" x14ac:dyDescent="0.25">
      <c r="A12" s="7" t="s">
        <v>176</v>
      </c>
      <c r="B12" s="13">
        <v>68.955906570511203</v>
      </c>
      <c r="C12" s="13">
        <v>58.573561815971097</v>
      </c>
      <c r="D12" s="13">
        <v>77.792419126401001</v>
      </c>
      <c r="E12" s="13">
        <v>68.741201607307801</v>
      </c>
      <c r="F12" s="13">
        <v>5.8387676564699102</v>
      </c>
      <c r="G12" s="7" t="s">
        <v>41</v>
      </c>
      <c r="H12" s="14">
        <v>6752.8519304501697</v>
      </c>
      <c r="I12" s="14">
        <v>5736.1089086380498</v>
      </c>
      <c r="J12" s="14">
        <v>7618.2116050484501</v>
      </c>
      <c r="K12" s="14">
        <v>6731.8258734036499</v>
      </c>
      <c r="L12" s="14">
        <v>571.79051659809795</v>
      </c>
    </row>
    <row r="13" spans="1:12" x14ac:dyDescent="0.25">
      <c r="A13" s="7" t="s">
        <v>177</v>
      </c>
      <c r="B13" s="13">
        <v>21.1154303045703</v>
      </c>
      <c r="C13" s="13">
        <v>12.6697146003883</v>
      </c>
      <c r="D13" s="13">
        <v>31.435643041043299</v>
      </c>
      <c r="E13" s="13">
        <v>21.383636101424901</v>
      </c>
      <c r="F13" s="13">
        <v>5.66617920864479</v>
      </c>
      <c r="G13" s="7" t="s">
        <v>41</v>
      </c>
      <c r="H13" s="14">
        <v>2067.8340897265698</v>
      </c>
      <c r="I13" s="14">
        <v>1240.74515081603</v>
      </c>
      <c r="J13" s="14">
        <v>3078.49252300937</v>
      </c>
      <c r="K13" s="14">
        <v>2094.0994834125399</v>
      </c>
      <c r="L13" s="14">
        <v>554.88892990258398</v>
      </c>
    </row>
    <row r="14" spans="1:12" x14ac:dyDescent="0.25">
      <c r="A14" s="7" t="s">
        <v>178</v>
      </c>
      <c r="B14" s="13">
        <v>0.29520571180508998</v>
      </c>
      <c r="C14" s="13">
        <v>2.2803846564893801E-2</v>
      </c>
      <c r="D14" s="13">
        <v>1.1937485943055799</v>
      </c>
      <c r="E14" s="13">
        <v>0.41431166901262501</v>
      </c>
      <c r="F14" s="13">
        <v>0.39970544873318797</v>
      </c>
      <c r="G14" s="7" t="s">
        <v>41</v>
      </c>
      <c r="H14" s="14">
        <v>28.909495357072501</v>
      </c>
      <c r="I14" s="14">
        <v>2.2331806941000498</v>
      </c>
      <c r="J14" s="14">
        <v>116.903799840345</v>
      </c>
      <c r="K14" s="14">
        <v>40.573541746406299</v>
      </c>
      <c r="L14" s="14">
        <v>39.1431545944411</v>
      </c>
    </row>
    <row r="15" spans="1:12" x14ac:dyDescent="0.25">
      <c r="A15" s="7" t="s">
        <v>179</v>
      </c>
      <c r="B15" s="13">
        <v>5.1618327555860102</v>
      </c>
      <c r="C15" s="13">
        <v>2.6231644242226801</v>
      </c>
      <c r="D15" s="13">
        <v>8.4918048941593192</v>
      </c>
      <c r="E15" s="13">
        <v>5.3251980387417097</v>
      </c>
      <c r="F15" s="13">
        <v>1.7796554978310799</v>
      </c>
      <c r="G15" s="7" t="s">
        <v>41</v>
      </c>
      <c r="H15" s="14">
        <v>505.49828175453803</v>
      </c>
      <c r="I15" s="14">
        <v>256.88649206412703</v>
      </c>
      <c r="J15" s="14">
        <v>831.60245328502197</v>
      </c>
      <c r="K15" s="14">
        <v>521.49664393397495</v>
      </c>
      <c r="L15" s="14">
        <v>174.28166290259699</v>
      </c>
    </row>
    <row r="16" spans="1:12" x14ac:dyDescent="0.25">
      <c r="A16" s="7" t="s">
        <v>180</v>
      </c>
      <c r="B16" s="13">
        <v>0.41838120568207698</v>
      </c>
      <c r="C16" s="13">
        <v>3.0959652098335001E-13</v>
      </c>
      <c r="D16" s="13">
        <v>2.3197389634617198</v>
      </c>
      <c r="E16" s="13">
        <v>0.69760741385333402</v>
      </c>
      <c r="F16" s="13">
        <v>0.81655914709520705</v>
      </c>
      <c r="G16" s="7" t="s">
        <v>41</v>
      </c>
      <c r="H16" s="14">
        <v>40.972071472445798</v>
      </c>
      <c r="I16" s="14">
        <v>3.03187872998994E-11</v>
      </c>
      <c r="J16" s="14">
        <v>227.17203669180699</v>
      </c>
      <c r="K16" s="14">
        <v>68.316694038657005</v>
      </c>
      <c r="L16" s="14">
        <v>79.9656372750336</v>
      </c>
    </row>
    <row r="17" spans="1:13" x14ac:dyDescent="0.25">
      <c r="A17" s="7" t="s">
        <v>181</v>
      </c>
      <c r="B17" s="13">
        <v>1.46656856765798</v>
      </c>
      <c r="C17" s="13">
        <v>0.448062366424618</v>
      </c>
      <c r="D17" s="13">
        <v>3.3672388638680202</v>
      </c>
      <c r="E17" s="13">
        <v>1.6250008254667201</v>
      </c>
      <c r="F17" s="13">
        <v>0.90830288161600103</v>
      </c>
      <c r="G17" s="7" t="s">
        <v>41</v>
      </c>
      <c r="H17" s="14">
        <v>143.62105983074599</v>
      </c>
      <c r="I17" s="14">
        <v>43.878747543962803</v>
      </c>
      <c r="J17" s="14">
        <v>329.75370193859499</v>
      </c>
      <c r="K17" s="14">
        <v>159.136330837955</v>
      </c>
      <c r="L17" s="14">
        <v>88.950101196654998</v>
      </c>
    </row>
    <row r="18" spans="1:13" x14ac:dyDescent="0.25">
      <c r="B18" s="13"/>
      <c r="C18" s="13"/>
      <c r="D18" s="13"/>
      <c r="E18" s="13"/>
      <c r="F18" s="13"/>
      <c r="H18" s="14"/>
      <c r="I18" s="14"/>
      <c r="J18" s="15" t="s">
        <v>29</v>
      </c>
      <c r="K18" s="14">
        <f>SUM(K5:K17)</f>
        <v>9792.9999999999782</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BFBE0-ED16-49E2-BAEF-4645AE328D56}">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8.33203125" style="7" bestFit="1" customWidth="1"/>
    <col min="12" max="12" width="7.33203125" style="7" bestFit="1" customWidth="1"/>
    <col min="13" max="16384" width="8.6640625" style="7"/>
  </cols>
  <sheetData>
    <row r="1" spans="1:12" ht="45" customHeight="1" x14ac:dyDescent="0.25">
      <c r="A1" s="333" t="s">
        <v>1523</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5.7766510135966702E-5</v>
      </c>
      <c r="C5" s="13">
        <v>2.34567364696291E-18</v>
      </c>
      <c r="D5" s="13">
        <v>0.244496286415856</v>
      </c>
      <c r="E5" s="13">
        <v>4.3548661571467903E-2</v>
      </c>
      <c r="F5" s="13">
        <v>0.15205704886350799</v>
      </c>
      <c r="G5" s="7" t="s">
        <v>41</v>
      </c>
      <c r="H5" s="14">
        <v>1.0864147561271201E-2</v>
      </c>
      <c r="I5" s="14">
        <v>4.4115084278431398E-16</v>
      </c>
      <c r="J5" s="14">
        <v>45.982416586230002</v>
      </c>
      <c r="K5" s="14">
        <v>8.1901967817459802</v>
      </c>
      <c r="L5" s="14">
        <v>28.597369179759902</v>
      </c>
    </row>
    <row r="6" spans="1:12" x14ac:dyDescent="0.25">
      <c r="A6" s="7" t="s">
        <v>172</v>
      </c>
      <c r="B6" s="13">
        <v>5.3693669172536802E-5</v>
      </c>
      <c r="C6" s="13">
        <v>1.47840559695865E-18</v>
      </c>
      <c r="D6" s="13">
        <v>0.31493542778880301</v>
      </c>
      <c r="E6" s="13">
        <v>5.6545220996068103E-2</v>
      </c>
      <c r="F6" s="13">
        <v>0.21293625030141899</v>
      </c>
      <c r="G6" s="7" t="s">
        <v>41</v>
      </c>
      <c r="H6" s="14">
        <v>1.0098168361278999E-2</v>
      </c>
      <c r="I6" s="14">
        <v>2.7804374062001301E-16</v>
      </c>
      <c r="J6" s="14">
        <v>59.229905904240198</v>
      </c>
      <c r="K6" s="14">
        <v>10.6344597127305</v>
      </c>
      <c r="L6" s="14">
        <v>40.046920594187903</v>
      </c>
    </row>
    <row r="7" spans="1:12" x14ac:dyDescent="0.25">
      <c r="A7" s="7" t="s">
        <v>42</v>
      </c>
      <c r="B7" s="13">
        <v>3.9057697990116201E-5</v>
      </c>
      <c r="C7" s="13">
        <v>4.4520951547946199E-18</v>
      </c>
      <c r="D7" s="13">
        <v>0.24257103557221699</v>
      </c>
      <c r="E7" s="13">
        <v>4.3576948915562803E-2</v>
      </c>
      <c r="F7" s="13">
        <v>0.16834096883201599</v>
      </c>
      <c r="G7" s="7" t="s">
        <v>41</v>
      </c>
      <c r="H7" s="14">
        <v>7.3455812610011498E-3</v>
      </c>
      <c r="I7" s="14">
        <v>8.3730553576222502E-16</v>
      </c>
      <c r="J7" s="14">
        <v>45.620334660066803</v>
      </c>
      <c r="K7" s="14">
        <v>8.1955167825499</v>
      </c>
      <c r="L7" s="14">
        <v>31.659886008237301</v>
      </c>
    </row>
    <row r="8" spans="1:12" x14ac:dyDescent="0.25">
      <c r="A8" s="7" t="s">
        <v>173</v>
      </c>
      <c r="B8" s="13">
        <v>4.8794252152396498E-5</v>
      </c>
      <c r="C8" s="13">
        <v>2.6079529630886599E-18</v>
      </c>
      <c r="D8" s="13">
        <v>0.297042414016359</v>
      </c>
      <c r="E8" s="13">
        <v>4.7884993641070801E-2</v>
      </c>
      <c r="F8" s="13">
        <v>0.16227560296535801</v>
      </c>
      <c r="G8" s="7" t="s">
        <v>41</v>
      </c>
      <c r="H8" s="14">
        <v>9.1767350023012097E-3</v>
      </c>
      <c r="I8" s="14">
        <v>4.90477713768084E-16</v>
      </c>
      <c r="J8" s="14">
        <v>55.8647668040567</v>
      </c>
      <c r="K8" s="14">
        <v>9.0057307540761897</v>
      </c>
      <c r="L8" s="14">
        <v>30.519172649695001</v>
      </c>
    </row>
    <row r="9" spans="1:12" x14ac:dyDescent="0.25">
      <c r="A9" s="7" t="s">
        <v>90</v>
      </c>
      <c r="B9" s="13">
        <v>3.2747536860427597E-5</v>
      </c>
      <c r="C9" s="13">
        <v>1.9125572549864599E-17</v>
      </c>
      <c r="D9" s="13">
        <v>0.235994448818453</v>
      </c>
      <c r="E9" s="13">
        <v>4.2674043976342398E-2</v>
      </c>
      <c r="F9" s="13">
        <v>0.16174645355974701</v>
      </c>
      <c r="G9" s="7" t="s">
        <v>41</v>
      </c>
      <c r="H9" s="14">
        <v>6.1588292573406299E-3</v>
      </c>
      <c r="I9" s="14">
        <v>3.5969464294530402E-15</v>
      </c>
      <c r="J9" s="14">
        <v>44.383475989286602</v>
      </c>
      <c r="K9" s="14">
        <v>8.0257074506307209</v>
      </c>
      <c r="L9" s="14">
        <v>30.4196555209816</v>
      </c>
    </row>
    <row r="10" spans="1:12" x14ac:dyDescent="0.25">
      <c r="A10" s="7" t="s">
        <v>174</v>
      </c>
      <c r="B10" s="13">
        <v>8.1117158521370295E-5</v>
      </c>
      <c r="C10" s="13">
        <v>7.5521757632863001E-18</v>
      </c>
      <c r="D10" s="13">
        <v>0.64896178298252505</v>
      </c>
      <c r="E10" s="13">
        <v>0.118929916205855</v>
      </c>
      <c r="F10" s="13">
        <v>0.43009532030618602</v>
      </c>
      <c r="G10" s="7" t="s">
        <v>41</v>
      </c>
      <c r="H10" s="14">
        <v>1.5255704003114099E-2</v>
      </c>
      <c r="I10" s="14">
        <v>1.4203376958012499E-15</v>
      </c>
      <c r="J10" s="14">
        <v>122.050242525523</v>
      </c>
      <c r="K10" s="14">
        <v>22.367149340835098</v>
      </c>
      <c r="L10" s="14">
        <v>80.888026889984502</v>
      </c>
    </row>
    <row r="11" spans="1:12" x14ac:dyDescent="0.25">
      <c r="A11" s="7" t="s">
        <v>175</v>
      </c>
      <c r="B11" s="13">
        <v>9.3073977482840202E-5</v>
      </c>
      <c r="C11" s="13">
        <v>2.47173078169663E-18</v>
      </c>
      <c r="D11" s="13">
        <v>0.54315831758952204</v>
      </c>
      <c r="E11" s="13">
        <v>9.1276325418895493E-2</v>
      </c>
      <c r="F11" s="13">
        <v>0.32974574069717599</v>
      </c>
      <c r="G11" s="7" t="s">
        <v>41</v>
      </c>
      <c r="H11" s="14">
        <v>1.75044229451977E-2</v>
      </c>
      <c r="I11" s="14">
        <v>4.6485840811368499E-16</v>
      </c>
      <c r="J11" s="14">
        <v>102.151784789061</v>
      </c>
      <c r="K11" s="14">
        <v>17.1663385215316</v>
      </c>
      <c r="L11" s="14">
        <v>62.015281452917897</v>
      </c>
    </row>
    <row r="12" spans="1:12" x14ac:dyDescent="0.25">
      <c r="A12" s="7" t="s">
        <v>176</v>
      </c>
      <c r="B12" s="13">
        <v>88.8935427737227</v>
      </c>
      <c r="C12" s="13">
        <v>77.248413809326493</v>
      </c>
      <c r="D12" s="13">
        <v>99.163008173984593</v>
      </c>
      <c r="E12" s="13">
        <v>88.711834289184395</v>
      </c>
      <c r="F12" s="13">
        <v>6.8139520046141699</v>
      </c>
      <c r="G12" s="7" t="s">
        <v>41</v>
      </c>
      <c r="H12" s="14">
        <v>16718.208589454</v>
      </c>
      <c r="I12" s="14">
        <v>14528.10918512</v>
      </c>
      <c r="J12" s="14">
        <v>18649.586947281201</v>
      </c>
      <c r="K12" s="14">
        <v>16684.034674766899</v>
      </c>
      <c r="L12" s="14">
        <v>1281.49995350778</v>
      </c>
    </row>
    <row r="13" spans="1:12" x14ac:dyDescent="0.25">
      <c r="A13" s="7" t="s">
        <v>177</v>
      </c>
      <c r="B13" s="13">
        <v>9.7024506686784004</v>
      </c>
      <c r="C13" s="13">
        <v>1.9601196866790499E-6</v>
      </c>
      <c r="D13" s="13">
        <v>21.578900006206801</v>
      </c>
      <c r="E13" s="13">
        <v>9.9581632900272901</v>
      </c>
      <c r="F13" s="13">
        <v>6.7840510691440201</v>
      </c>
      <c r="G13" s="7" t="s">
        <v>41</v>
      </c>
      <c r="H13" s="14">
        <v>1824.7398972583401</v>
      </c>
      <c r="I13" s="14">
        <v>3.6863970947373001E-4</v>
      </c>
      <c r="J13" s="14">
        <v>4058.34372416732</v>
      </c>
      <c r="K13" s="14">
        <v>1872.83176995543</v>
      </c>
      <c r="L13" s="14">
        <v>1275.8764845739099</v>
      </c>
    </row>
    <row r="14" spans="1:12" x14ac:dyDescent="0.25">
      <c r="A14" s="7" t="s">
        <v>178</v>
      </c>
      <c r="B14" s="13">
        <v>3.6367594859912799E-5</v>
      </c>
      <c r="C14" s="13">
        <v>1.0729159395101901E-18</v>
      </c>
      <c r="D14" s="13">
        <v>0.23312283875919901</v>
      </c>
      <c r="E14" s="13">
        <v>4.0163859024577198E-2</v>
      </c>
      <c r="F14" s="13">
        <v>0.14671775929809999</v>
      </c>
      <c r="G14" s="7" t="s">
        <v>41</v>
      </c>
      <c r="H14" s="14">
        <v>6.8396535653037997E-3</v>
      </c>
      <c r="I14" s="14">
        <v>2.0178330074368301E-16</v>
      </c>
      <c r="J14" s="14">
        <v>43.843412285442497</v>
      </c>
      <c r="K14" s="14">
        <v>7.5536169667522302</v>
      </c>
      <c r="L14" s="14">
        <v>27.593208991193599</v>
      </c>
    </row>
    <row r="15" spans="1:12" x14ac:dyDescent="0.25">
      <c r="A15" s="7" t="s">
        <v>179</v>
      </c>
      <c r="B15" s="13">
        <v>3.2912665837435997E-4</v>
      </c>
      <c r="C15" s="13">
        <v>8.3516288693973498E-17</v>
      </c>
      <c r="D15" s="13">
        <v>1.0961021899528101</v>
      </c>
      <c r="E15" s="13">
        <v>0.173434240067878</v>
      </c>
      <c r="F15" s="13">
        <v>0.49079273996774098</v>
      </c>
      <c r="G15" s="7" t="s">
        <v>41</v>
      </c>
      <c r="H15" s="14">
        <v>6.1898850640465901E-2</v>
      </c>
      <c r="I15" s="14">
        <v>1.57069084146756E-14</v>
      </c>
      <c r="J15" s="14">
        <v>206.143938864425</v>
      </c>
      <c r="K15" s="14">
        <v>32.617777529565799</v>
      </c>
      <c r="L15" s="14">
        <v>92.303390605733</v>
      </c>
    </row>
    <row r="16" spans="1:12" x14ac:dyDescent="0.25">
      <c r="A16" s="7" t="s">
        <v>180</v>
      </c>
      <c r="B16" s="13">
        <v>1.14107263059795E-4</v>
      </c>
      <c r="C16" s="13">
        <v>3.7918971170331398E-17</v>
      </c>
      <c r="D16" s="13">
        <v>0.52003902865890606</v>
      </c>
      <c r="E16" s="13">
        <v>9.2453351020021404E-2</v>
      </c>
      <c r="F16" s="13">
        <v>0.320332217632468</v>
      </c>
      <c r="G16" s="7" t="s">
        <v>41</v>
      </c>
      <c r="H16" s="14">
        <v>2.14601529636557E-2</v>
      </c>
      <c r="I16" s="14">
        <v>7.1314209080042293E-15</v>
      </c>
      <c r="J16" s="14">
        <v>97.803740119880501</v>
      </c>
      <c r="K16" s="14">
        <v>17.387701726335401</v>
      </c>
      <c r="L16" s="14">
        <v>60.244880170138202</v>
      </c>
    </row>
    <row r="17" spans="1:13" x14ac:dyDescent="0.25">
      <c r="A17" s="7" t="s">
        <v>181</v>
      </c>
      <c r="B17" s="13">
        <v>0.41765439918276298</v>
      </c>
      <c r="C17" s="13">
        <v>3.6461742747130897E-2</v>
      </c>
      <c r="D17" s="13">
        <v>1.6505281963161</v>
      </c>
      <c r="E17" s="13">
        <v>0.57951485995058505</v>
      </c>
      <c r="F17" s="13">
        <v>0.55950095295986302</v>
      </c>
      <c r="G17" s="7" t="s">
        <v>41</v>
      </c>
      <c r="H17" s="14">
        <v>78.548262854302294</v>
      </c>
      <c r="I17" s="14">
        <v>6.8573599584529203</v>
      </c>
      <c r="J17" s="14">
        <v>310.41483788117</v>
      </c>
      <c r="K17" s="14">
        <v>108.989359710906</v>
      </c>
      <c r="L17" s="14">
        <v>105.225344223161</v>
      </c>
    </row>
    <row r="18" spans="1:13" x14ac:dyDescent="0.25">
      <c r="B18" s="13"/>
      <c r="C18" s="13"/>
      <c r="D18" s="13"/>
      <c r="E18" s="13"/>
      <c r="F18" s="13"/>
      <c r="H18" s="14"/>
      <c r="I18" s="14"/>
      <c r="J18" s="15" t="s">
        <v>29</v>
      </c>
      <c r="K18" s="14">
        <f>SUM(K5:K17)</f>
        <v>18806.999999999996</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FB2A9-277E-4A22-8143-205E6A0DBDE9}">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7.33203125" style="7" bestFit="1" customWidth="1"/>
    <col min="11" max="11" width="8.33203125" style="7" bestFit="1" customWidth="1"/>
    <col min="12" max="12" width="5.5546875" style="7" bestFit="1" customWidth="1"/>
    <col min="13" max="16384" width="8.6640625" style="7"/>
  </cols>
  <sheetData>
    <row r="1" spans="1:12" ht="45" customHeight="1" x14ac:dyDescent="0.25">
      <c r="A1" s="333" t="s">
        <v>1524</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1.5504118006157701E-5</v>
      </c>
      <c r="C5" s="13">
        <v>1.0317317402596499E-18</v>
      </c>
      <c r="D5" s="13">
        <v>0.13381446848109799</v>
      </c>
      <c r="E5" s="13">
        <v>2.4417397296107202E-2</v>
      </c>
      <c r="F5" s="13">
        <v>9.9683019639675602E-2</v>
      </c>
      <c r="G5" s="7" t="s">
        <v>41</v>
      </c>
      <c r="H5" s="14">
        <v>1.55304750067682E-3</v>
      </c>
      <c r="I5" s="14">
        <v>1.0334856842180899E-16</v>
      </c>
      <c r="J5" s="14">
        <v>13.4041953077515</v>
      </c>
      <c r="K5" s="14">
        <v>2.44589068715106</v>
      </c>
      <c r="L5" s="14">
        <v>9.9852480773063093</v>
      </c>
    </row>
    <row r="6" spans="1:12" x14ac:dyDescent="0.25">
      <c r="A6" s="7" t="s">
        <v>172</v>
      </c>
      <c r="B6" s="13">
        <v>3.0716237829151198E-5</v>
      </c>
      <c r="C6" s="13">
        <v>7.2871554984584997E-18</v>
      </c>
      <c r="D6" s="13">
        <v>0.238955522129815</v>
      </c>
      <c r="E6" s="13">
        <v>4.1567436982289298E-2</v>
      </c>
      <c r="F6" s="13">
        <v>0.141200910087421</v>
      </c>
      <c r="G6" s="7" t="s">
        <v>41</v>
      </c>
      <c r="H6" s="14">
        <v>3.0768455433460799E-3</v>
      </c>
      <c r="I6" s="14">
        <v>7.2995436628058804E-16</v>
      </c>
      <c r="J6" s="14">
        <v>23.936174651743599</v>
      </c>
      <c r="K6" s="14">
        <v>4.1638101625159196</v>
      </c>
      <c r="L6" s="14">
        <v>14.1440951634569</v>
      </c>
    </row>
    <row r="7" spans="1:12" x14ac:dyDescent="0.25">
      <c r="A7" s="7" t="s">
        <v>42</v>
      </c>
      <c r="B7" s="13">
        <v>4.0675996569521098E-5</v>
      </c>
      <c r="C7" s="13">
        <v>2.2181703216635599E-18</v>
      </c>
      <c r="D7" s="13">
        <v>0.16739110767954399</v>
      </c>
      <c r="E7" s="13">
        <v>2.8271797533023502E-2</v>
      </c>
      <c r="F7" s="13">
        <v>9.5509348557479196E-2</v>
      </c>
      <c r="G7" s="7" t="s">
        <v>41</v>
      </c>
      <c r="H7" s="14">
        <v>4.0745145763689296E-3</v>
      </c>
      <c r="I7" s="14">
        <v>2.2219412112103901E-16</v>
      </c>
      <c r="J7" s="14">
        <v>16.767567256259898</v>
      </c>
      <c r="K7" s="14">
        <v>2.8319859588829699</v>
      </c>
      <c r="L7" s="14">
        <v>9.5671714450026908</v>
      </c>
    </row>
    <row r="8" spans="1:12" x14ac:dyDescent="0.25">
      <c r="A8" s="7" t="s">
        <v>173</v>
      </c>
      <c r="B8" s="13">
        <v>1.6051075474537901E-5</v>
      </c>
      <c r="C8" s="13">
        <v>5.1696687034077604E-19</v>
      </c>
      <c r="D8" s="13">
        <v>0.15833939382307799</v>
      </c>
      <c r="E8" s="13">
        <v>2.52635514357036E-2</v>
      </c>
      <c r="F8" s="13">
        <v>8.7624926775174403E-2</v>
      </c>
      <c r="G8" s="7" t="s">
        <v>41</v>
      </c>
      <c r="H8" s="14">
        <v>1.60783623028446E-3</v>
      </c>
      <c r="I8" s="14">
        <v>5.1784571402035501E-17</v>
      </c>
      <c r="J8" s="14">
        <v>15.8608570792577</v>
      </c>
      <c r="K8" s="14">
        <v>2.5306499473144299</v>
      </c>
      <c r="L8" s="14">
        <v>8.7773889150692206</v>
      </c>
    </row>
    <row r="9" spans="1:12" x14ac:dyDescent="0.25">
      <c r="A9" s="7" t="s">
        <v>90</v>
      </c>
      <c r="B9" s="13">
        <v>3.3904183922272397E-5</v>
      </c>
      <c r="C9" s="13">
        <v>1.9873412121342198E-18</v>
      </c>
      <c r="D9" s="13">
        <v>0.19119319228603199</v>
      </c>
      <c r="E9" s="13">
        <v>3.1129593965254099E-2</v>
      </c>
      <c r="F9" s="13">
        <v>0.10768864763770999</v>
      </c>
      <c r="G9" s="7" t="s">
        <v>41</v>
      </c>
      <c r="H9" s="14">
        <v>3.39618210349402E-3</v>
      </c>
      <c r="I9" s="14">
        <v>1.9907196921948501E-16</v>
      </c>
      <c r="J9" s="14">
        <v>19.1518220712919</v>
      </c>
      <c r="K9" s="14">
        <v>3.1182514274995001</v>
      </c>
      <c r="L9" s="14">
        <v>10.787171833869399</v>
      </c>
    </row>
    <row r="10" spans="1:12" x14ac:dyDescent="0.25">
      <c r="A10" s="7" t="s">
        <v>174</v>
      </c>
      <c r="B10" s="13">
        <v>1.47031495711858E-4</v>
      </c>
      <c r="C10" s="13">
        <v>2.73040799114115E-17</v>
      </c>
      <c r="D10" s="13">
        <v>0.55683635098431605</v>
      </c>
      <c r="E10" s="13">
        <v>0.105688688505458</v>
      </c>
      <c r="F10" s="13">
        <v>0.40337501617772797</v>
      </c>
      <c r="G10" s="7" t="s">
        <v>41</v>
      </c>
      <c r="H10" s="14">
        <v>1.47281449254568E-2</v>
      </c>
      <c r="I10" s="14">
        <v>2.7350496847260899E-15</v>
      </c>
      <c r="J10" s="14">
        <v>55.778297278098897</v>
      </c>
      <c r="K10" s="14">
        <v>10.5868359275917</v>
      </c>
      <c r="L10" s="14">
        <v>40.406075370523098</v>
      </c>
    </row>
    <row r="11" spans="1:12" x14ac:dyDescent="0.25">
      <c r="A11" s="7" t="s">
        <v>175</v>
      </c>
      <c r="B11" s="13">
        <v>14.3241862546594</v>
      </c>
      <c r="C11" s="13">
        <v>10.7371201005364</v>
      </c>
      <c r="D11" s="13">
        <v>19.055852748608601</v>
      </c>
      <c r="E11" s="13">
        <v>14.524215492847301</v>
      </c>
      <c r="F11" s="13">
        <v>2.5493381751730699</v>
      </c>
      <c r="G11" s="7" t="s">
        <v>41</v>
      </c>
      <c r="H11" s="14">
        <v>1434.85373712923</v>
      </c>
      <c r="I11" s="14">
        <v>1075.53732047074</v>
      </c>
      <c r="J11" s="14">
        <v>1908.82476982812</v>
      </c>
      <c r="K11" s="14">
        <v>1454.89066591852</v>
      </c>
      <c r="L11" s="14">
        <v>255.367205007086</v>
      </c>
    </row>
    <row r="12" spans="1:12" x14ac:dyDescent="0.25">
      <c r="A12" s="7" t="s">
        <v>176</v>
      </c>
      <c r="B12" s="13">
        <v>83.426428764514696</v>
      </c>
      <c r="C12" s="13">
        <v>77.244939444632195</v>
      </c>
      <c r="D12" s="13">
        <v>87.358114163567606</v>
      </c>
      <c r="E12" s="13">
        <v>82.997937468414406</v>
      </c>
      <c r="F12" s="13">
        <v>3.1812890221728001</v>
      </c>
      <c r="G12" s="7" t="s">
        <v>41</v>
      </c>
      <c r="H12" s="14">
        <v>8356.8253693414408</v>
      </c>
      <c r="I12" s="14">
        <v>7737.6255841688098</v>
      </c>
      <c r="J12" s="14">
        <v>8750.6622957645595</v>
      </c>
      <c r="K12" s="14">
        <v>8313.9033962110698</v>
      </c>
      <c r="L12" s="14">
        <v>318.66972135104902</v>
      </c>
    </row>
    <row r="13" spans="1:12" x14ac:dyDescent="0.25">
      <c r="A13" s="7" t="s">
        <v>177</v>
      </c>
      <c r="B13" s="13">
        <v>1.17585926759627E-3</v>
      </c>
      <c r="C13" s="13">
        <v>1.81521443335813E-16</v>
      </c>
      <c r="D13" s="13">
        <v>4.9988479034939397</v>
      </c>
      <c r="E13" s="13">
        <v>0.74607051563043802</v>
      </c>
      <c r="F13" s="13">
        <v>1.8244725420975501</v>
      </c>
      <c r="G13" s="7" t="s">
        <v>41</v>
      </c>
      <c r="H13" s="14">
        <v>0.117785822835118</v>
      </c>
      <c r="I13" s="14">
        <v>1.8183002978948401E-14</v>
      </c>
      <c r="J13" s="14">
        <v>500.73459449298798</v>
      </c>
      <c r="K13" s="14">
        <v>74.733883550700995</v>
      </c>
      <c r="L13" s="14">
        <v>182.757414541912</v>
      </c>
    </row>
    <row r="14" spans="1:12" x14ac:dyDescent="0.25">
      <c r="A14" s="7" t="s">
        <v>178</v>
      </c>
      <c r="B14" s="13">
        <v>0.87518749480257896</v>
      </c>
      <c r="C14" s="13">
        <v>0.282244028296531</v>
      </c>
      <c r="D14" s="13">
        <v>2.0826452102922102</v>
      </c>
      <c r="E14" s="13">
        <v>0.98424316777325205</v>
      </c>
      <c r="F14" s="13">
        <v>0.56299313658554295</v>
      </c>
      <c r="G14" s="7" t="s">
        <v>41</v>
      </c>
      <c r="H14" s="14">
        <v>87.667531354374304</v>
      </c>
      <c r="I14" s="14">
        <v>28.272384314463501</v>
      </c>
      <c r="J14" s="14">
        <v>208.61857071496999</v>
      </c>
      <c r="K14" s="14">
        <v>98.591638115846607</v>
      </c>
      <c r="L14" s="14">
        <v>56.395022491773901</v>
      </c>
    </row>
    <row r="15" spans="1:12" x14ac:dyDescent="0.25">
      <c r="A15" s="7" t="s">
        <v>179</v>
      </c>
      <c r="B15" s="13">
        <v>0.27096442954918099</v>
      </c>
      <c r="C15" s="13">
        <v>8.7139344902296899E-10</v>
      </c>
      <c r="D15" s="13">
        <v>1.4248092488498001</v>
      </c>
      <c r="E15" s="13">
        <v>0.43225534810448402</v>
      </c>
      <c r="F15" s="13">
        <v>0.49266082358151703</v>
      </c>
      <c r="G15" s="7" t="s">
        <v>41</v>
      </c>
      <c r="H15" s="14">
        <v>27.142506907941399</v>
      </c>
      <c r="I15" s="14">
        <v>8.7287481788630903E-8</v>
      </c>
      <c r="J15" s="14">
        <v>142.72314245728501</v>
      </c>
      <c r="K15" s="14">
        <v>43.299018219626198</v>
      </c>
      <c r="L15" s="14">
        <v>49.349834698160599</v>
      </c>
    </row>
    <row r="16" spans="1:12" x14ac:dyDescent="0.25">
      <c r="A16" s="7" t="s">
        <v>180</v>
      </c>
      <c r="B16" s="13">
        <v>3.6730460795119498E-5</v>
      </c>
      <c r="C16" s="13">
        <v>2.5938213625698799E-17</v>
      </c>
      <c r="D16" s="13">
        <v>0.18530545025246301</v>
      </c>
      <c r="E16" s="13">
        <v>3.2437250006206002E-2</v>
      </c>
      <c r="F16" s="13">
        <v>0.10910039405137401</v>
      </c>
      <c r="G16" s="7" t="s">
        <v>41</v>
      </c>
      <c r="H16" s="14">
        <v>3.6792902578471199E-3</v>
      </c>
      <c r="I16" s="14">
        <v>2.5982308588862399E-15</v>
      </c>
      <c r="J16" s="14">
        <v>18.562046951789199</v>
      </c>
      <c r="K16" s="14">
        <v>3.24923933312165</v>
      </c>
      <c r="L16" s="14">
        <v>10.928586472126099</v>
      </c>
    </row>
    <row r="17" spans="1:13" x14ac:dyDescent="0.25">
      <c r="A17" s="7" t="s">
        <v>181</v>
      </c>
      <c r="B17" s="13">
        <v>2.97970922950663E-5</v>
      </c>
      <c r="C17" s="13">
        <v>1.20644079728045E-17</v>
      </c>
      <c r="D17" s="13">
        <v>0.161855967045369</v>
      </c>
      <c r="E17" s="13">
        <v>2.6502291505998098E-2</v>
      </c>
      <c r="F17" s="13">
        <v>9.7364673330263607E-2</v>
      </c>
      <c r="G17" s="7" t="s">
        <v>41</v>
      </c>
      <c r="H17" s="14">
        <v>2.9847747351967901E-3</v>
      </c>
      <c r="I17" s="14">
        <v>1.20849174663583E-15</v>
      </c>
      <c r="J17" s="14">
        <v>16.2131122189347</v>
      </c>
      <c r="K17" s="14">
        <v>2.6547345401558302</v>
      </c>
      <c r="L17" s="14">
        <v>9.7530193274925097</v>
      </c>
    </row>
    <row r="18" spans="1:13" x14ac:dyDescent="0.25">
      <c r="B18" s="13"/>
      <c r="C18" s="13"/>
      <c r="D18" s="13"/>
      <c r="E18" s="13"/>
      <c r="F18" s="13"/>
      <c r="H18" s="14"/>
      <c r="I18" s="14"/>
      <c r="J18" s="15" t="s">
        <v>29</v>
      </c>
      <c r="K18" s="14">
        <f>SUM(K5:K17)</f>
        <v>10016.999999999996</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8DD37-1122-49CB-8623-B3B8D5C4696E}">
  <dimension ref="A1:M24"/>
  <sheetViews>
    <sheetView showGridLines="0" zoomScale="140" zoomScaleNormal="140" workbookViewId="0">
      <selection activeCell="A2" sqref="A2"/>
    </sheetView>
  </sheetViews>
  <sheetFormatPr defaultColWidth="8.6640625" defaultRowHeight="13.8" x14ac:dyDescent="0.25"/>
  <cols>
    <col min="1" max="1" width="9" style="2" bestFit="1" customWidth="1"/>
    <col min="2" max="2" width="4.6640625" style="2" customWidth="1"/>
    <col min="3" max="3" width="7.6640625" style="2" customWidth="1"/>
    <col min="4" max="4" width="7.109375" style="2" bestFit="1" customWidth="1"/>
    <col min="5" max="5" width="5.6640625" style="2" bestFit="1" customWidth="1"/>
    <col min="6" max="7" width="5" style="2" bestFit="1" customWidth="1"/>
    <col min="8" max="8" width="2.6640625" style="2" customWidth="1"/>
    <col min="9" max="9" width="7.6640625" style="2" bestFit="1" customWidth="1"/>
    <col min="10" max="12" width="7.33203125" style="2" bestFit="1" customWidth="1"/>
    <col min="13" max="13" width="6.109375" style="2" bestFit="1" customWidth="1"/>
    <col min="14" max="16384" width="8.6640625" style="2"/>
  </cols>
  <sheetData>
    <row r="1" spans="1:13" ht="50.25" customHeight="1" x14ac:dyDescent="0.25">
      <c r="A1" s="315" t="s">
        <v>1677</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314" t="s">
        <v>114</v>
      </c>
      <c r="K3" s="314"/>
      <c r="L3" s="314"/>
      <c r="M3" s="314"/>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40</v>
      </c>
      <c r="D6" s="208">
        <v>0.34030968181044752</v>
      </c>
      <c r="E6" s="208">
        <v>0.24769004593924371</v>
      </c>
      <c r="F6" s="208">
        <v>0.43292931768165133</v>
      </c>
      <c r="G6" s="208">
        <v>5.3718335965936947E-2</v>
      </c>
      <c r="I6" s="87">
        <v>40</v>
      </c>
      <c r="J6" s="209">
        <v>391.77499999999998</v>
      </c>
      <c r="K6" s="209">
        <v>384.15998170455038</v>
      </c>
      <c r="L6" s="209">
        <v>399.39001829544958</v>
      </c>
      <c r="M6" s="209">
        <v>29.27805470278869</v>
      </c>
    </row>
    <row r="7" spans="1:13" x14ac:dyDescent="0.25">
      <c r="A7" s="5">
        <v>0.2</v>
      </c>
      <c r="C7" s="2">
        <v>1198</v>
      </c>
      <c r="D7" s="208">
        <v>10.192274970222904</v>
      </c>
      <c r="E7" s="208">
        <v>9.7289504413283741</v>
      </c>
      <c r="F7" s="208">
        <v>10.655599499117432</v>
      </c>
      <c r="G7" s="208">
        <v>0.27907314415175954</v>
      </c>
      <c r="I7" s="87">
        <v>1198</v>
      </c>
      <c r="J7" s="209">
        <v>507.29048414023373</v>
      </c>
      <c r="K7" s="209">
        <v>505.15548710960235</v>
      </c>
      <c r="L7" s="209">
        <v>509.42548117086511</v>
      </c>
      <c r="M7" s="209">
        <v>44.922814259964291</v>
      </c>
    </row>
    <row r="8" spans="1:13" x14ac:dyDescent="0.25">
      <c r="A8" s="5">
        <v>0.3</v>
      </c>
      <c r="C8" s="2">
        <v>7060</v>
      </c>
      <c r="D8" s="208">
        <v>60.064658839543981</v>
      </c>
      <c r="E8" s="208">
        <v>59.317256942595009</v>
      </c>
      <c r="F8" s="208">
        <v>60.81206073649296</v>
      </c>
      <c r="G8" s="208">
        <v>0.45176630788568228</v>
      </c>
      <c r="I8" s="87">
        <v>7060</v>
      </c>
      <c r="J8" s="209">
        <v>552.1035410764872</v>
      </c>
      <c r="K8" s="209">
        <v>551.41116680309517</v>
      </c>
      <c r="L8" s="209">
        <v>552.79591534987924</v>
      </c>
      <c r="M8" s="209">
        <v>35.365886111871262</v>
      </c>
    </row>
    <row r="9" spans="1:13" x14ac:dyDescent="0.25">
      <c r="A9" s="5">
        <v>0.4</v>
      </c>
      <c r="C9" s="2">
        <v>3307</v>
      </c>
      <c r="D9" s="208">
        <v>28.135102943678746</v>
      </c>
      <c r="E9" s="208">
        <v>27.448557856996537</v>
      </c>
      <c r="F9" s="208">
        <v>28.821648030360958</v>
      </c>
      <c r="G9" s="208">
        <v>0.41477091056945359</v>
      </c>
      <c r="I9" s="87">
        <v>3307</v>
      </c>
      <c r="J9" s="209">
        <v>572.83035984275773</v>
      </c>
      <c r="K9" s="209">
        <v>571.79531058970667</v>
      </c>
      <c r="L9" s="209">
        <v>573.86540909580879</v>
      </c>
      <c r="M9" s="209">
        <v>36.184234131997826</v>
      </c>
    </row>
    <row r="10" spans="1:13" x14ac:dyDescent="0.25">
      <c r="A10" s="5">
        <v>0.5</v>
      </c>
      <c r="C10" s="2">
        <v>147</v>
      </c>
      <c r="D10" s="208">
        <v>1.2506380806533945</v>
      </c>
      <c r="E10" s="208">
        <v>1.0777599348299558</v>
      </c>
      <c r="F10" s="208">
        <v>1.4235162264768335</v>
      </c>
      <c r="G10" s="208">
        <v>0.10250819942864509</v>
      </c>
      <c r="I10" s="87">
        <v>147</v>
      </c>
      <c r="J10" s="209">
        <v>582.28571428571433</v>
      </c>
      <c r="K10" s="209">
        <v>577.00406938475817</v>
      </c>
      <c r="L10" s="209">
        <v>587.5673591866705</v>
      </c>
      <c r="M10" s="209">
        <v>38.928631573231335</v>
      </c>
    </row>
    <row r="11" spans="1:13" x14ac:dyDescent="0.25">
      <c r="A11" s="5">
        <v>0.6</v>
      </c>
      <c r="C11" s="2">
        <v>2</v>
      </c>
      <c r="D11" s="208">
        <v>1.7015484090522375E-2</v>
      </c>
      <c r="E11" s="210">
        <v>-7.0295959079758868E-3</v>
      </c>
      <c r="F11" s="208">
        <v>4.1060564089020639E-2</v>
      </c>
      <c r="G11" s="208">
        <v>1.203125231541401E-2</v>
      </c>
      <c r="I11" s="87">
        <v>2</v>
      </c>
      <c r="J11" s="209">
        <v>560.5</v>
      </c>
      <c r="K11" s="209">
        <v>507.03838305429815</v>
      </c>
      <c r="L11" s="209">
        <v>613.96161694570185</v>
      </c>
      <c r="M11" s="209">
        <v>45.961940777125591</v>
      </c>
    </row>
    <row r="12" spans="1:13" x14ac:dyDescent="0.25">
      <c r="A12" s="2" t="s">
        <v>120</v>
      </c>
      <c r="I12" s="87">
        <v>1031</v>
      </c>
      <c r="J12" s="209">
        <v>543.66440349175559</v>
      </c>
      <c r="K12" s="209">
        <v>541.25804022284819</v>
      </c>
      <c r="L12" s="209">
        <v>546.07076676066299</v>
      </c>
      <c r="M12" s="209">
        <v>46.971214936695752</v>
      </c>
    </row>
    <row r="13" spans="1:13" x14ac:dyDescent="0.25">
      <c r="A13" s="88" t="s">
        <v>29</v>
      </c>
      <c r="B13" s="89"/>
      <c r="C13" s="211">
        <v>11754</v>
      </c>
      <c r="D13" s="91"/>
      <c r="E13" s="92"/>
      <c r="F13" s="93"/>
      <c r="G13" s="93"/>
      <c r="H13" s="89"/>
      <c r="I13" s="211">
        <v>12785</v>
      </c>
      <c r="J13" s="212">
        <v>552.43183418068054</v>
      </c>
      <c r="K13" s="212">
        <v>551.81257118318899</v>
      </c>
      <c r="L13" s="212">
        <v>553.05109717817209</v>
      </c>
      <c r="M13" s="212">
        <v>42.566384915841063</v>
      </c>
    </row>
    <row r="14" spans="1:13" x14ac:dyDescent="0.25">
      <c r="B14" s="94"/>
      <c r="C14" s="94"/>
      <c r="D14" s="94"/>
      <c r="E14" s="94"/>
      <c r="F14" s="94"/>
      <c r="G14" s="94"/>
      <c r="I14" s="46"/>
      <c r="J14" s="46"/>
      <c r="K14" s="46"/>
      <c r="L14" s="46"/>
      <c r="M14" s="46"/>
    </row>
    <row r="15" spans="1:13" x14ac:dyDescent="0.25">
      <c r="A15" s="46"/>
      <c r="D15" s="95"/>
      <c r="E15" s="95"/>
      <c r="F15" s="95"/>
      <c r="G15" s="95"/>
    </row>
    <row r="16" spans="1:13" ht="14.4" x14ac:dyDescent="0.3">
      <c r="C16" s="96"/>
      <c r="F16" s="97"/>
      <c r="G16" s="96"/>
      <c r="H16" s="96"/>
      <c r="L16" s="96"/>
      <c r="M16" s="96"/>
    </row>
    <row r="17" spans="3:13" ht="14.4" x14ac:dyDescent="0.3">
      <c r="C17" s="96"/>
      <c r="F17" s="97"/>
      <c r="G17" s="96"/>
      <c r="H17" s="96"/>
      <c r="L17" s="96"/>
      <c r="M17" s="96"/>
    </row>
    <row r="18" spans="3:13" ht="14.4" x14ac:dyDescent="0.3">
      <c r="F18" s="97"/>
      <c r="G18" s="96"/>
      <c r="H18" s="96"/>
    </row>
    <row r="19" spans="3:13" ht="14.4" x14ac:dyDescent="0.3">
      <c r="F19" s="97"/>
      <c r="G19" s="96"/>
      <c r="H19" s="96"/>
    </row>
    <row r="20" spans="3:13" ht="14.4" x14ac:dyDescent="0.3">
      <c r="F20" s="97"/>
      <c r="G20" s="96"/>
      <c r="H20" s="96"/>
    </row>
    <row r="21" spans="3:13" ht="14.4" x14ac:dyDescent="0.3">
      <c r="F21" s="97"/>
      <c r="G21" s="96"/>
      <c r="H21" s="96"/>
    </row>
    <row r="22" spans="3:13" ht="14.4" x14ac:dyDescent="0.3">
      <c r="G22" s="96"/>
      <c r="H22" s="96"/>
    </row>
    <row r="23" spans="3:13" ht="14.4" x14ac:dyDescent="0.3">
      <c r="F23" s="96"/>
      <c r="G23" s="96"/>
      <c r="H23" s="96"/>
    </row>
    <row r="24" spans="3:13" ht="14.4" x14ac:dyDescent="0.3">
      <c r="F24" s="96"/>
      <c r="G24" s="96"/>
      <c r="H24" s="96"/>
    </row>
  </sheetData>
  <mergeCells count="4">
    <mergeCell ref="A1:M1"/>
    <mergeCell ref="E4:F4"/>
    <mergeCell ref="K4:L4"/>
    <mergeCell ref="J3:M3"/>
  </mergeCells>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C4F7B-2169-42C2-AB2F-18B3B25F22CF}">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1525</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1.26791874850445E-5</v>
      </c>
      <c r="C5" s="13">
        <v>2.3402639310891399E-19</v>
      </c>
      <c r="D5" s="13">
        <v>0.10804129495791499</v>
      </c>
      <c r="E5" s="13">
        <v>1.8876719729680601E-2</v>
      </c>
      <c r="F5" s="13">
        <v>6.7407512638241296E-2</v>
      </c>
      <c r="G5" s="7" t="s">
        <v>41</v>
      </c>
      <c r="H5" s="14">
        <v>8.9362913394593904E-4</v>
      </c>
      <c r="I5" s="14">
        <v>1.6494180186316201E-17</v>
      </c>
      <c r="J5" s="14">
        <v>7.6147504686339103</v>
      </c>
      <c r="K5" s="14">
        <v>1.33043120654789</v>
      </c>
      <c r="L5" s="14">
        <v>4.7508814907432502</v>
      </c>
    </row>
    <row r="6" spans="1:12" x14ac:dyDescent="0.25">
      <c r="A6" s="7" t="s">
        <v>172</v>
      </c>
      <c r="B6" s="13">
        <v>1.4620164430625799E-3</v>
      </c>
      <c r="C6" s="13">
        <v>3.0633836025561999E-16</v>
      </c>
      <c r="D6" s="13">
        <v>0.72666473984937097</v>
      </c>
      <c r="E6" s="13">
        <v>0.13391294269895601</v>
      </c>
      <c r="F6" s="13">
        <v>0.26935656866618002</v>
      </c>
      <c r="G6" s="7" t="s">
        <v>41</v>
      </c>
      <c r="H6" s="14">
        <v>0.10304291890705</v>
      </c>
      <c r="I6" s="14">
        <v>2.1590727630816101E-14</v>
      </c>
      <c r="J6" s="14">
        <v>51.215330864583699</v>
      </c>
      <c r="K6" s="14">
        <v>9.4381842014224198</v>
      </c>
      <c r="L6" s="14">
        <v>18.984250959592298</v>
      </c>
    </row>
    <row r="7" spans="1:12" x14ac:dyDescent="0.25">
      <c r="A7" s="7" t="s">
        <v>42</v>
      </c>
      <c r="B7" s="13">
        <v>1.5747771519959299E-5</v>
      </c>
      <c r="C7" s="13">
        <v>1.0020953247955099E-17</v>
      </c>
      <c r="D7" s="13">
        <v>9.2113238770515998E-2</v>
      </c>
      <c r="E7" s="13">
        <v>1.6662116700869201E-2</v>
      </c>
      <c r="F7" s="13">
        <v>5.9218269585618599E-2</v>
      </c>
      <c r="G7" s="7" t="s">
        <v>41</v>
      </c>
      <c r="H7" s="14">
        <v>1.1099029367267301E-3</v>
      </c>
      <c r="I7" s="14">
        <v>7.0627678491587498E-16</v>
      </c>
      <c r="J7" s="14">
        <v>6.49214106854597</v>
      </c>
      <c r="K7" s="14">
        <v>1.17434598507726</v>
      </c>
      <c r="L7" s="14">
        <v>4.1737036403944003</v>
      </c>
    </row>
    <row r="8" spans="1:12" x14ac:dyDescent="0.25">
      <c r="A8" s="7" t="s">
        <v>173</v>
      </c>
      <c r="B8" s="13">
        <v>1.2566880998353999E-5</v>
      </c>
      <c r="C8" s="13">
        <v>2.2766172509270402E-18</v>
      </c>
      <c r="D8" s="13">
        <v>9.9125933439609695E-2</v>
      </c>
      <c r="E8" s="13">
        <v>1.73811794971169E-2</v>
      </c>
      <c r="F8" s="13">
        <v>6.2487862147590001E-2</v>
      </c>
      <c r="G8" s="7" t="s">
        <v>41</v>
      </c>
      <c r="H8" s="14">
        <v>8.8571377276399396E-4</v>
      </c>
      <c r="I8" s="14">
        <v>1.6045598384533799E-16</v>
      </c>
      <c r="J8" s="14">
        <v>6.9863957888236898</v>
      </c>
      <c r="K8" s="14">
        <v>1.2250255309567999</v>
      </c>
      <c r="L8" s="14">
        <v>4.40414452416214</v>
      </c>
    </row>
    <row r="9" spans="1:12" x14ac:dyDescent="0.25">
      <c r="A9" s="7" t="s">
        <v>90</v>
      </c>
      <c r="B9" s="13">
        <v>1.4646799315214799E-5</v>
      </c>
      <c r="C9" s="13">
        <v>7.5765850812387205E-19</v>
      </c>
      <c r="D9" s="13">
        <v>0.12669644730560001</v>
      </c>
      <c r="E9" s="13">
        <v>2.0752172895321198E-2</v>
      </c>
      <c r="F9" s="13">
        <v>7.2432710443826001E-2</v>
      </c>
      <c r="G9" s="7" t="s">
        <v>41</v>
      </c>
      <c r="H9" s="14">
        <v>1.0323064157363401E-3</v>
      </c>
      <c r="I9" s="14">
        <v>5.3399771652570499E-17</v>
      </c>
      <c r="J9" s="14">
        <v>8.9295656060987199</v>
      </c>
      <c r="K9" s="14">
        <v>1.46261314566224</v>
      </c>
      <c r="L9" s="14">
        <v>5.1050574320808497</v>
      </c>
    </row>
    <row r="10" spans="1:12" x14ac:dyDescent="0.25">
      <c r="A10" s="7" t="s">
        <v>174</v>
      </c>
      <c r="B10" s="13">
        <v>4.2845028241495697E-5</v>
      </c>
      <c r="C10" s="13">
        <v>1.6785158915288199E-17</v>
      </c>
      <c r="D10" s="13">
        <v>0.50733947893473397</v>
      </c>
      <c r="E10" s="13">
        <v>9.1197420185569797E-2</v>
      </c>
      <c r="F10" s="13">
        <v>0.380552192635432</v>
      </c>
      <c r="G10" s="7" t="s">
        <v>41</v>
      </c>
      <c r="H10" s="14">
        <v>3.01971759046061E-3</v>
      </c>
      <c r="I10" s="14">
        <v>1.18301800034951E-15</v>
      </c>
      <c r="J10" s="14">
        <v>35.7572864753201</v>
      </c>
      <c r="K10" s="14">
        <v>6.4275941746789602</v>
      </c>
      <c r="L10" s="14">
        <v>26.821318536945299</v>
      </c>
    </row>
    <row r="11" spans="1:12" x14ac:dyDescent="0.25">
      <c r="A11" s="7" t="s">
        <v>175</v>
      </c>
      <c r="B11" s="13">
        <v>9.9413893934827398E-5</v>
      </c>
      <c r="C11" s="13">
        <v>1.82923361359903E-18</v>
      </c>
      <c r="D11" s="13">
        <v>0.50208185723500098</v>
      </c>
      <c r="E11" s="13">
        <v>8.3387001328727797E-2</v>
      </c>
      <c r="F11" s="13">
        <v>0.27483579595826202</v>
      </c>
      <c r="G11" s="7" t="s">
        <v>41</v>
      </c>
      <c r="H11" s="14">
        <v>7.0066912445266296E-3</v>
      </c>
      <c r="I11" s="14">
        <v>1.2892438508646E-16</v>
      </c>
      <c r="J11" s="14">
        <v>35.386729297922898</v>
      </c>
      <c r="K11" s="14">
        <v>5.8771158536487302</v>
      </c>
      <c r="L11" s="14">
        <v>19.370426899138302</v>
      </c>
    </row>
    <row r="12" spans="1:12" x14ac:dyDescent="0.25">
      <c r="A12" s="7" t="s">
        <v>176</v>
      </c>
      <c r="B12" s="13">
        <v>82.999142048119097</v>
      </c>
      <c r="C12" s="13">
        <v>71.322006145506094</v>
      </c>
      <c r="D12" s="13">
        <v>95.924258126677699</v>
      </c>
      <c r="E12" s="13">
        <v>83.015616551487199</v>
      </c>
      <c r="F12" s="13">
        <v>6.95914794977437</v>
      </c>
      <c r="G12" s="7" t="s">
        <v>41</v>
      </c>
      <c r="H12" s="14">
        <v>5849.7795315514304</v>
      </c>
      <c r="I12" s="14">
        <v>5026.7749931352701</v>
      </c>
      <c r="J12" s="14">
        <v>6760.7417127682402</v>
      </c>
      <c r="K12" s="14">
        <v>5850.94065454882</v>
      </c>
      <c r="L12" s="14">
        <v>490.48074750009698</v>
      </c>
    </row>
    <row r="13" spans="1:12" x14ac:dyDescent="0.25">
      <c r="A13" s="7" t="s">
        <v>177</v>
      </c>
      <c r="B13" s="13">
        <v>14.0407737273439</v>
      </c>
      <c r="C13" s="13">
        <v>9.5336290564883602E-2</v>
      </c>
      <c r="D13" s="13">
        <v>25.471148902512201</v>
      </c>
      <c r="E13" s="13">
        <v>13.9493297243492</v>
      </c>
      <c r="F13" s="13">
        <v>6.9550422923133297</v>
      </c>
      <c r="G13" s="7" t="s">
        <v>41</v>
      </c>
      <c r="H13" s="14">
        <v>989.59373230319795</v>
      </c>
      <c r="I13" s="14">
        <v>6.71930175901299</v>
      </c>
      <c r="J13" s="14">
        <v>1795.20657464906</v>
      </c>
      <c r="K13" s="14">
        <v>983.14875897213403</v>
      </c>
      <c r="L13" s="14">
        <v>490.191380762243</v>
      </c>
    </row>
    <row r="14" spans="1:12" x14ac:dyDescent="0.25">
      <c r="A14" s="7" t="s">
        <v>178</v>
      </c>
      <c r="B14" s="13">
        <v>2.0515338886482701E-5</v>
      </c>
      <c r="C14" s="13">
        <v>1.88294495447037E-18</v>
      </c>
      <c r="D14" s="13">
        <v>0.136607812462571</v>
      </c>
      <c r="E14" s="13">
        <v>2.19013335295862E-2</v>
      </c>
      <c r="F14" s="13">
        <v>7.6612123190993198E-2</v>
      </c>
      <c r="G14" s="7" t="s">
        <v>41</v>
      </c>
      <c r="H14" s="14">
        <v>1.4459210847192999E-3</v>
      </c>
      <c r="I14" s="14">
        <v>1.32709960391072E-16</v>
      </c>
      <c r="J14" s="14">
        <v>9.6281186223620292</v>
      </c>
      <c r="K14" s="14">
        <v>1.5436059871652299</v>
      </c>
      <c r="L14" s="14">
        <v>5.3996224425012</v>
      </c>
    </row>
    <row r="15" spans="1:12" x14ac:dyDescent="0.25">
      <c r="A15" s="7" t="s">
        <v>179</v>
      </c>
      <c r="B15" s="13">
        <v>2.0896363711371801</v>
      </c>
      <c r="C15" s="13">
        <v>0.89493025783295399</v>
      </c>
      <c r="D15" s="13">
        <v>4.0086676259974503</v>
      </c>
      <c r="E15" s="13">
        <v>2.2242628721345801</v>
      </c>
      <c r="F15" s="13">
        <v>0.95426656385685005</v>
      </c>
      <c r="G15" s="7" t="s">
        <v>41</v>
      </c>
      <c r="H15" s="14">
        <v>147.27757143774801</v>
      </c>
      <c r="I15" s="14">
        <v>63.074684572066602</v>
      </c>
      <c r="J15" s="14">
        <v>282.5308942803</v>
      </c>
      <c r="K15" s="14">
        <v>156.76604722804501</v>
      </c>
      <c r="L15" s="14">
        <v>67.256707420630804</v>
      </c>
    </row>
    <row r="16" spans="1:12" x14ac:dyDescent="0.25">
      <c r="A16" s="7" t="s">
        <v>180</v>
      </c>
      <c r="B16" s="13">
        <v>4.6431290994492903E-5</v>
      </c>
      <c r="C16" s="13">
        <v>5.44344750368592E-18</v>
      </c>
      <c r="D16" s="13">
        <v>0.233780932361799</v>
      </c>
      <c r="E16" s="13">
        <v>3.6234681904611203E-2</v>
      </c>
      <c r="F16" s="13">
        <v>0.120030099696319</v>
      </c>
      <c r="G16" s="7" t="s">
        <v>41</v>
      </c>
      <c r="H16" s="14">
        <v>3.2724773892918598E-3</v>
      </c>
      <c r="I16" s="14">
        <v>3.83654180059783E-16</v>
      </c>
      <c r="J16" s="14">
        <v>16.4768801128596</v>
      </c>
      <c r="K16" s="14">
        <v>2.5538203806370001</v>
      </c>
      <c r="L16" s="14">
        <v>8.4597214265966194</v>
      </c>
    </row>
    <row r="17" spans="1:13" x14ac:dyDescent="0.25">
      <c r="A17" s="7" t="s">
        <v>181</v>
      </c>
      <c r="B17" s="13">
        <v>0.27011954127673599</v>
      </c>
      <c r="C17" s="13">
        <v>2.6417741411819299E-2</v>
      </c>
      <c r="D17" s="13">
        <v>1.0599108603891201</v>
      </c>
      <c r="E17" s="13">
        <v>0.37048528355850202</v>
      </c>
      <c r="F17" s="13">
        <v>0.34279232775303597</v>
      </c>
      <c r="G17" s="7" t="s">
        <v>41</v>
      </c>
      <c r="H17" s="14">
        <v>19.038025269184299</v>
      </c>
      <c r="I17" s="14">
        <v>1.86192241470502</v>
      </c>
      <c r="J17" s="14">
        <v>74.702517440225407</v>
      </c>
      <c r="K17" s="14">
        <v>26.111802785203199</v>
      </c>
      <c r="L17" s="14">
        <v>24.160003260033999</v>
      </c>
    </row>
    <row r="18" spans="1:13" x14ac:dyDescent="0.25">
      <c r="B18" s="13"/>
      <c r="C18" s="13"/>
      <c r="D18" s="13"/>
      <c r="E18" s="13"/>
      <c r="F18" s="13"/>
      <c r="H18" s="14"/>
      <c r="I18" s="14"/>
      <c r="J18" s="15" t="s">
        <v>29</v>
      </c>
      <c r="K18" s="14">
        <f>SUM(K5:K17)</f>
        <v>7047.9999999999991</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42C3F-9E5D-4E8B-A25B-49C2B468B70F}">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1526</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30.050195853951799</v>
      </c>
      <c r="C5" s="13">
        <v>26.263727367116001</v>
      </c>
      <c r="D5" s="13">
        <v>34.191952974731898</v>
      </c>
      <c r="E5" s="13">
        <v>30.124698559902399</v>
      </c>
      <c r="F5" s="13">
        <v>2.4283289355421198</v>
      </c>
      <c r="G5" s="7" t="s">
        <v>41</v>
      </c>
      <c r="H5" s="14">
        <v>1904.58141322346</v>
      </c>
      <c r="I5" s="14">
        <v>1664.5950405278099</v>
      </c>
      <c r="J5" s="14">
        <v>2167.0859795384999</v>
      </c>
      <c r="K5" s="14">
        <v>1909.3033947266199</v>
      </c>
      <c r="L5" s="14">
        <v>153.907487934659</v>
      </c>
    </row>
    <row r="6" spans="1:12" x14ac:dyDescent="0.25">
      <c r="A6" s="7" t="s">
        <v>172</v>
      </c>
      <c r="B6" s="13">
        <v>19.786624365188199</v>
      </c>
      <c r="C6" s="13">
        <v>16.309628322581801</v>
      </c>
      <c r="D6" s="13">
        <v>23.404459987163701</v>
      </c>
      <c r="E6" s="13">
        <v>19.804126199344498</v>
      </c>
      <c r="F6" s="13">
        <v>2.1697693829953102</v>
      </c>
      <c r="G6" s="7" t="s">
        <v>41</v>
      </c>
      <c r="H6" s="14">
        <v>1254.07625226563</v>
      </c>
      <c r="I6" s="14">
        <v>1033.70424308523</v>
      </c>
      <c r="J6" s="14">
        <v>1483.37467398644</v>
      </c>
      <c r="K6" s="14">
        <v>1255.18551851445</v>
      </c>
      <c r="L6" s="14">
        <v>137.51998349424201</v>
      </c>
    </row>
    <row r="7" spans="1:12" x14ac:dyDescent="0.25">
      <c r="A7" s="7" t="s">
        <v>42</v>
      </c>
      <c r="B7" s="13">
        <v>0.18878190242794901</v>
      </c>
      <c r="C7" s="13">
        <v>6.3448594551149496E-14</v>
      </c>
      <c r="D7" s="13">
        <v>2.07988820390851</v>
      </c>
      <c r="E7" s="13">
        <v>0.53249820969190298</v>
      </c>
      <c r="F7" s="13">
        <v>0.73018814638557605</v>
      </c>
      <c r="G7" s="7" t="s">
        <v>41</v>
      </c>
      <c r="H7" s="14">
        <v>11.9649969758834</v>
      </c>
      <c r="I7" s="14">
        <v>4.0213719226518497E-12</v>
      </c>
      <c r="J7" s="14">
        <v>131.82331436372101</v>
      </c>
      <c r="K7" s="14">
        <v>33.749736530272799</v>
      </c>
      <c r="L7" s="14">
        <v>46.279324717917802</v>
      </c>
    </row>
    <row r="8" spans="1:12" x14ac:dyDescent="0.25">
      <c r="A8" s="7" t="s">
        <v>173</v>
      </c>
      <c r="B8" s="13">
        <v>31.8081835009841</v>
      </c>
      <c r="C8" s="13">
        <v>27.780758226163201</v>
      </c>
      <c r="D8" s="13">
        <v>36.199911388822898</v>
      </c>
      <c r="E8" s="13">
        <v>31.870648226285201</v>
      </c>
      <c r="F8" s="13">
        <v>2.55398887965432</v>
      </c>
      <c r="G8" s="7" t="s">
        <v>41</v>
      </c>
      <c r="H8" s="14">
        <v>2016.0026702923701</v>
      </c>
      <c r="I8" s="14">
        <v>1760.7444563742199</v>
      </c>
      <c r="J8" s="14">
        <v>2294.3503838235902</v>
      </c>
      <c r="K8" s="14">
        <v>2019.9616845819501</v>
      </c>
      <c r="L8" s="14">
        <v>161.871815192491</v>
      </c>
    </row>
    <row r="9" spans="1:12" x14ac:dyDescent="0.25">
      <c r="A9" s="7" t="s">
        <v>90</v>
      </c>
      <c r="B9" s="13">
        <v>4.66688509301216E-5</v>
      </c>
      <c r="C9" s="13">
        <v>1.8033442605767399E-18</v>
      </c>
      <c r="D9" s="13">
        <v>0.18563603818708799</v>
      </c>
      <c r="E9" s="13">
        <v>3.2293615996926199E-2</v>
      </c>
      <c r="F9" s="13">
        <v>0.11438720407282101</v>
      </c>
      <c r="G9" s="7" t="s">
        <v>41</v>
      </c>
      <c r="H9" s="14">
        <v>2.9578717719511102E-3</v>
      </c>
      <c r="I9" s="14">
        <v>1.1429595923535401E-16</v>
      </c>
      <c r="J9" s="14">
        <v>11.7656121002976</v>
      </c>
      <c r="K9" s="14">
        <v>2.0467693818851802</v>
      </c>
      <c r="L9" s="14">
        <v>7.2498609941354299</v>
      </c>
    </row>
    <row r="10" spans="1:12" x14ac:dyDescent="0.25">
      <c r="A10" s="7" t="s">
        <v>174</v>
      </c>
      <c r="B10" s="13">
        <v>4.3740526242831698E-5</v>
      </c>
      <c r="C10" s="13">
        <v>4.1605793378870302E-18</v>
      </c>
      <c r="D10" s="13">
        <v>0.297350125952491</v>
      </c>
      <c r="E10" s="13">
        <v>5.1858375069545798E-2</v>
      </c>
      <c r="F10" s="13">
        <v>0.18522016362593999</v>
      </c>
      <c r="G10" s="7" t="s">
        <v>41</v>
      </c>
      <c r="H10" s="14">
        <v>2.7722745532706701E-3</v>
      </c>
      <c r="I10" s="14">
        <v>2.6369751843527998E-16</v>
      </c>
      <c r="J10" s="14">
        <v>18.8460509828688</v>
      </c>
      <c r="K10" s="14">
        <v>3.2867838119078101</v>
      </c>
      <c r="L10" s="14">
        <v>11.739253970612101</v>
      </c>
    </row>
    <row r="11" spans="1:12" x14ac:dyDescent="0.25">
      <c r="A11" s="7" t="s">
        <v>175</v>
      </c>
      <c r="B11" s="13">
        <v>3.5774443832031003E-5</v>
      </c>
      <c r="C11" s="13">
        <v>1.88782310538945E-17</v>
      </c>
      <c r="D11" s="13">
        <v>0.12425587983714501</v>
      </c>
      <c r="E11" s="13">
        <v>2.21797280356568E-2</v>
      </c>
      <c r="F11" s="13">
        <v>7.3669003902784594E-2</v>
      </c>
      <c r="G11" s="7" t="s">
        <v>41</v>
      </c>
      <c r="H11" s="14">
        <v>2.2673842500741202E-3</v>
      </c>
      <c r="I11" s="14">
        <v>1.1965022841958301E-15</v>
      </c>
      <c r="J11" s="14">
        <v>7.8753376640782902</v>
      </c>
      <c r="K11" s="14">
        <v>1.40575116289993</v>
      </c>
      <c r="L11" s="14">
        <v>4.6691414673584903</v>
      </c>
    </row>
    <row r="12" spans="1:12" x14ac:dyDescent="0.25">
      <c r="A12" s="7" t="s">
        <v>176</v>
      </c>
      <c r="B12" s="13">
        <v>1.74647873169296</v>
      </c>
      <c r="C12" s="13">
        <v>0.317714471061043</v>
      </c>
      <c r="D12" s="13">
        <v>3.5527661610597798</v>
      </c>
      <c r="E12" s="13">
        <v>1.8240602239867201</v>
      </c>
      <c r="F12" s="13">
        <v>0.98442238765202394</v>
      </c>
      <c r="G12" s="7" t="s">
        <v>41</v>
      </c>
      <c r="H12" s="14">
        <v>110.69182201469999</v>
      </c>
      <c r="I12" s="14">
        <v>20.136743175848899</v>
      </c>
      <c r="J12" s="14">
        <v>225.17431928796901</v>
      </c>
      <c r="K12" s="14">
        <v>115.608936996278</v>
      </c>
      <c r="L12" s="14">
        <v>62.392690929385303</v>
      </c>
    </row>
    <row r="13" spans="1:12" x14ac:dyDescent="0.25">
      <c r="A13" s="7" t="s">
        <v>177</v>
      </c>
      <c r="B13" s="13">
        <v>1.15809772403735E-2</v>
      </c>
      <c r="C13" s="13">
        <v>1.4891208424962901E-15</v>
      </c>
      <c r="D13" s="13">
        <v>1.5810792550594299</v>
      </c>
      <c r="E13" s="13">
        <v>0.291708187957334</v>
      </c>
      <c r="F13" s="13">
        <v>0.55569106000805901</v>
      </c>
      <c r="G13" s="7" t="s">
        <v>41</v>
      </c>
      <c r="H13" s="14">
        <v>0.73400233749487198</v>
      </c>
      <c r="I13" s="14">
        <v>9.4380478997415294E-14</v>
      </c>
      <c r="J13" s="14">
        <v>100.208803185666</v>
      </c>
      <c r="K13" s="14">
        <v>18.4884649527358</v>
      </c>
      <c r="L13" s="14">
        <v>35.219699383310797</v>
      </c>
    </row>
    <row r="14" spans="1:12" x14ac:dyDescent="0.25">
      <c r="A14" s="7" t="s">
        <v>178</v>
      </c>
      <c r="B14" s="13">
        <v>2.1136838624785899E-5</v>
      </c>
      <c r="C14" s="13">
        <v>5.0376962334067997E-18</v>
      </c>
      <c r="D14" s="13">
        <v>0.107957703712346</v>
      </c>
      <c r="E14" s="13">
        <v>2.0375606309010901E-2</v>
      </c>
      <c r="F14" s="13">
        <v>7.9200195717580094E-2</v>
      </c>
      <c r="G14" s="7" t="s">
        <v>41</v>
      </c>
      <c r="H14" s="14">
        <v>1.3396528320389299E-3</v>
      </c>
      <c r="I14" s="14">
        <v>3.1928918727332299E-16</v>
      </c>
      <c r="J14" s="14">
        <v>6.8423592612885402</v>
      </c>
      <c r="K14" s="14">
        <v>1.29140592786511</v>
      </c>
      <c r="L14" s="14">
        <v>5.0197084045802196</v>
      </c>
    </row>
    <row r="15" spans="1:12" x14ac:dyDescent="0.25">
      <c r="A15" s="7" t="s">
        <v>179</v>
      </c>
      <c r="B15" s="13">
        <v>8.9533116131129695</v>
      </c>
      <c r="C15" s="13">
        <v>6.5832420729509096</v>
      </c>
      <c r="D15" s="13">
        <v>11.756642937493501</v>
      </c>
      <c r="E15" s="13">
        <v>9.0176635461681993</v>
      </c>
      <c r="F15" s="13">
        <v>1.5684962502118101</v>
      </c>
      <c r="G15" s="7" t="s">
        <v>41</v>
      </c>
      <c r="H15" s="14">
        <v>567.46089003910004</v>
      </c>
      <c r="I15" s="14">
        <v>417.245882583629</v>
      </c>
      <c r="J15" s="14">
        <v>745.13602937834003</v>
      </c>
      <c r="K15" s="14">
        <v>571.53951555614003</v>
      </c>
      <c r="L15" s="14">
        <v>99.411292338425099</v>
      </c>
    </row>
    <row r="16" spans="1:12" x14ac:dyDescent="0.25">
      <c r="A16" s="7" t="s">
        <v>180</v>
      </c>
      <c r="B16" s="13">
        <v>1.1909500030185201</v>
      </c>
      <c r="C16" s="13">
        <v>0.35508646786708797</v>
      </c>
      <c r="D16" s="13">
        <v>2.6034941300001599</v>
      </c>
      <c r="E16" s="13">
        <v>1.3042437299132801</v>
      </c>
      <c r="F16" s="13">
        <v>0.70507360294121602</v>
      </c>
      <c r="G16" s="7" t="s">
        <v>41</v>
      </c>
      <c r="H16" s="14">
        <v>75.482411191314299</v>
      </c>
      <c r="I16" s="14">
        <v>22.505380333415999</v>
      </c>
      <c r="J16" s="14">
        <v>165.00945795941001</v>
      </c>
      <c r="K16" s="14">
        <v>82.662967601903702</v>
      </c>
      <c r="L16" s="14">
        <v>44.687564954414199</v>
      </c>
    </row>
    <row r="17" spans="1:13" x14ac:dyDescent="0.25">
      <c r="A17" s="7" t="s">
        <v>181</v>
      </c>
      <c r="B17" s="13">
        <v>5.0428696155989101</v>
      </c>
      <c r="C17" s="13">
        <v>3.3167615810370101</v>
      </c>
      <c r="D17" s="13">
        <v>7.2327590760798302</v>
      </c>
      <c r="E17" s="13">
        <v>5.1036457913391899</v>
      </c>
      <c r="F17" s="13">
        <v>1.1658376787097799</v>
      </c>
      <c r="G17" s="7" t="s">
        <v>41</v>
      </c>
      <c r="H17" s="14">
        <v>319.61707623665899</v>
      </c>
      <c r="I17" s="14">
        <v>210.21634900612599</v>
      </c>
      <c r="J17" s="14">
        <v>458.41227024193898</v>
      </c>
      <c r="K17" s="14">
        <v>323.46907025507801</v>
      </c>
      <c r="L17" s="14">
        <v>73.890792076626397</v>
      </c>
    </row>
    <row r="18" spans="1:13" x14ac:dyDescent="0.25">
      <c r="B18" s="13"/>
      <c r="C18" s="13"/>
      <c r="D18" s="13"/>
      <c r="E18" s="13"/>
      <c r="F18" s="13"/>
      <c r="H18" s="14"/>
      <c r="I18" s="14"/>
      <c r="J18" s="15" t="s">
        <v>29</v>
      </c>
      <c r="K18" s="14">
        <f>SUM(K5:K17)</f>
        <v>6337.9999999999873</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4EC73-4A8B-4790-9C22-0F182A62BF94}">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7.33203125" style="7" bestFit="1" customWidth="1"/>
    <col min="11" max="11" width="8.33203125" style="7" bestFit="1" customWidth="1"/>
    <col min="12" max="12" width="5.5546875" style="7" bestFit="1" customWidth="1"/>
    <col min="13" max="16384" width="8.6640625" style="7"/>
  </cols>
  <sheetData>
    <row r="1" spans="1:12" ht="45" customHeight="1" x14ac:dyDescent="0.25">
      <c r="A1" s="333" t="s">
        <v>1527</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31.094748781519101</v>
      </c>
      <c r="C5" s="13">
        <v>27.407848597312501</v>
      </c>
      <c r="D5" s="13">
        <v>35.045189784984601</v>
      </c>
      <c r="E5" s="13">
        <v>31.159663215512801</v>
      </c>
      <c r="F5" s="13">
        <v>2.3447177445664198</v>
      </c>
      <c r="G5" s="7" t="s">
        <v>41</v>
      </c>
      <c r="H5" s="14">
        <v>5567.8257168188102</v>
      </c>
      <c r="I5" s="14">
        <v>4907.6493698347804</v>
      </c>
      <c r="J5" s="14">
        <v>6275.1916828993499</v>
      </c>
      <c r="K5" s="14">
        <v>5579.44929536973</v>
      </c>
      <c r="L5" s="14">
        <v>419.84515934206303</v>
      </c>
    </row>
    <row r="6" spans="1:12" x14ac:dyDescent="0.25">
      <c r="A6" s="7" t="s">
        <v>172</v>
      </c>
      <c r="B6" s="13">
        <v>18.408597077234301</v>
      </c>
      <c r="C6" s="13">
        <v>15.110614983262099</v>
      </c>
      <c r="D6" s="13">
        <v>21.9305038660112</v>
      </c>
      <c r="E6" s="13">
        <v>18.452340274886001</v>
      </c>
      <c r="F6" s="13">
        <v>2.1084076720401201</v>
      </c>
      <c r="G6" s="7" t="s">
        <v>41</v>
      </c>
      <c r="H6" s="14">
        <v>3296.2433926495801</v>
      </c>
      <c r="I6" s="14">
        <v>2705.7067189029199</v>
      </c>
      <c r="J6" s="14">
        <v>3926.87602224796</v>
      </c>
      <c r="K6" s="14">
        <v>3304.0760496210901</v>
      </c>
      <c r="L6" s="14">
        <v>377.53147775550502</v>
      </c>
    </row>
    <row r="7" spans="1:12" x14ac:dyDescent="0.25">
      <c r="A7" s="7" t="s">
        <v>42</v>
      </c>
      <c r="B7" s="13">
        <v>2.7932918200436201</v>
      </c>
      <c r="C7" s="13">
        <v>0.82982968187494099</v>
      </c>
      <c r="D7" s="13">
        <v>5.54594593429771</v>
      </c>
      <c r="E7" s="13">
        <v>2.9506337939582101</v>
      </c>
      <c r="F7" s="13">
        <v>1.4458466425018</v>
      </c>
      <c r="G7" s="7" t="s">
        <v>41</v>
      </c>
      <c r="H7" s="14">
        <v>500.16683329700999</v>
      </c>
      <c r="I7" s="14">
        <v>148.589302836527</v>
      </c>
      <c r="J7" s="14">
        <v>993.057078995349</v>
      </c>
      <c r="K7" s="14">
        <v>528.34048714615699</v>
      </c>
      <c r="L7" s="14">
        <v>258.89329980637302</v>
      </c>
    </row>
    <row r="8" spans="1:12" x14ac:dyDescent="0.25">
      <c r="A8" s="7" t="s">
        <v>173</v>
      </c>
      <c r="B8" s="13">
        <v>28.561949243046701</v>
      </c>
      <c r="C8" s="13">
        <v>24.192761467435499</v>
      </c>
      <c r="D8" s="13">
        <v>32.739657577244401</v>
      </c>
      <c r="E8" s="13">
        <v>28.529715184711002</v>
      </c>
      <c r="F8" s="13">
        <v>2.6093494673707598</v>
      </c>
      <c r="G8" s="7" t="s">
        <v>41</v>
      </c>
      <c r="H8" s="14">
        <v>5114.3026314599401</v>
      </c>
      <c r="I8" s="14">
        <v>4331.9558683590103</v>
      </c>
      <c r="J8" s="14">
        <v>5862.3630857813896</v>
      </c>
      <c r="K8" s="14">
        <v>5108.5308009743603</v>
      </c>
      <c r="L8" s="14">
        <v>467.230115627408</v>
      </c>
    </row>
    <row r="9" spans="1:12" x14ac:dyDescent="0.25">
      <c r="A9" s="7" t="s">
        <v>90</v>
      </c>
      <c r="B9" s="13">
        <v>4.0083400101705702E-5</v>
      </c>
      <c r="C9" s="13">
        <v>1.4094017693941E-17</v>
      </c>
      <c r="D9" s="13">
        <v>0.215886254127578</v>
      </c>
      <c r="E9" s="13">
        <v>3.9921171061293399E-2</v>
      </c>
      <c r="F9" s="13">
        <v>0.154803577361635</v>
      </c>
      <c r="G9" s="7" t="s">
        <v>41</v>
      </c>
      <c r="H9" s="14">
        <v>7.1773336222114197E-3</v>
      </c>
      <c r="I9" s="14">
        <v>2.5236748082770798E-15</v>
      </c>
      <c r="J9" s="14">
        <v>38.656592664084101</v>
      </c>
      <c r="K9" s="14">
        <v>7.1482848902351996</v>
      </c>
      <c r="L9" s="14">
        <v>27.719128562374301</v>
      </c>
    </row>
    <row r="10" spans="1:12" x14ac:dyDescent="0.25">
      <c r="A10" s="7" t="s">
        <v>174</v>
      </c>
      <c r="B10" s="13">
        <v>1.5240128360220799</v>
      </c>
      <c r="C10" s="13">
        <v>0.420145895102707</v>
      </c>
      <c r="D10" s="13">
        <v>3.1309635669892399</v>
      </c>
      <c r="E10" s="13">
        <v>1.6228942805426601</v>
      </c>
      <c r="F10" s="13">
        <v>0.86493627024042496</v>
      </c>
      <c r="G10" s="7" t="s">
        <v>41</v>
      </c>
      <c r="H10" s="14">
        <v>272.88973841811401</v>
      </c>
      <c r="I10" s="14">
        <v>75.231323977090796</v>
      </c>
      <c r="J10" s="14">
        <v>560.63033630509403</v>
      </c>
      <c r="K10" s="14">
        <v>290.59544987396902</v>
      </c>
      <c r="L10" s="14">
        <v>154.87548854925001</v>
      </c>
    </row>
    <row r="11" spans="1:12" x14ac:dyDescent="0.25">
      <c r="A11" s="7" t="s">
        <v>175</v>
      </c>
      <c r="B11" s="13">
        <v>2.86770054944196E-5</v>
      </c>
      <c r="C11" s="13">
        <v>2.0020486060625101E-18</v>
      </c>
      <c r="D11" s="13">
        <v>0.19728286728702099</v>
      </c>
      <c r="E11" s="13">
        <v>3.6164902444251801E-2</v>
      </c>
      <c r="F11" s="13">
        <v>0.13730402197975999</v>
      </c>
      <c r="G11" s="7" t="s">
        <v>41</v>
      </c>
      <c r="H11" s="14">
        <v>5.1349046038307797E-3</v>
      </c>
      <c r="I11" s="14">
        <v>3.58486823401553E-16</v>
      </c>
      <c r="J11" s="14">
        <v>35.325470216413997</v>
      </c>
      <c r="K11" s="14">
        <v>6.4756874316677298</v>
      </c>
      <c r="L11" s="14">
        <v>24.585658175695801</v>
      </c>
    </row>
    <row r="12" spans="1:12" x14ac:dyDescent="0.25">
      <c r="A12" s="7" t="s">
        <v>176</v>
      </c>
      <c r="B12" s="13">
        <v>1.7413075215050999</v>
      </c>
      <c r="C12" s="13">
        <v>0.22123771631728401</v>
      </c>
      <c r="D12" s="13">
        <v>3.6560992111078598</v>
      </c>
      <c r="E12" s="13">
        <v>1.82168082153775</v>
      </c>
      <c r="F12" s="13">
        <v>1.0201532499586601</v>
      </c>
      <c r="G12" s="7" t="s">
        <v>41</v>
      </c>
      <c r="H12" s="14">
        <v>311.79852480070298</v>
      </c>
      <c r="I12" s="14">
        <v>39.614825483772897</v>
      </c>
      <c r="J12" s="14">
        <v>654.66112474097395</v>
      </c>
      <c r="K12" s="14">
        <v>326.190167904551</v>
      </c>
      <c r="L12" s="14">
        <v>182.66864093759801</v>
      </c>
    </row>
    <row r="13" spans="1:12" x14ac:dyDescent="0.25">
      <c r="A13" s="7" t="s">
        <v>177</v>
      </c>
      <c r="B13" s="13">
        <v>1.4482812929903701E-3</v>
      </c>
      <c r="C13" s="13">
        <v>1.69720171361212E-16</v>
      </c>
      <c r="D13" s="13">
        <v>1.42674667382708</v>
      </c>
      <c r="E13" s="13">
        <v>0.23855473680849501</v>
      </c>
      <c r="F13" s="13">
        <v>0.53375998084738197</v>
      </c>
      <c r="G13" s="7" t="s">
        <v>41</v>
      </c>
      <c r="H13" s="14">
        <v>0.25932924832285598</v>
      </c>
      <c r="I13" s="14">
        <v>3.03900938839387E-14</v>
      </c>
      <c r="J13" s="14">
        <v>255.473259415477</v>
      </c>
      <c r="K13" s="14">
        <v>42.715611172929201</v>
      </c>
      <c r="L13" s="14">
        <v>95.575062170532206</v>
      </c>
    </row>
    <row r="14" spans="1:12" x14ac:dyDescent="0.25">
      <c r="A14" s="7" t="s">
        <v>178</v>
      </c>
      <c r="B14" s="13">
        <v>2.1075053715981001E-5</v>
      </c>
      <c r="C14" s="13">
        <v>7.2436762115680004E-19</v>
      </c>
      <c r="D14" s="13">
        <v>0.11575688764782401</v>
      </c>
      <c r="E14" s="13">
        <v>2.1716813712478501E-2</v>
      </c>
      <c r="F14" s="13">
        <v>8.9818150744881906E-2</v>
      </c>
      <c r="G14" s="7" t="s">
        <v>41</v>
      </c>
      <c r="H14" s="14">
        <v>3.77369911838357E-3</v>
      </c>
      <c r="I14" s="14">
        <v>1.2970526624433601E-16</v>
      </c>
      <c r="J14" s="14">
        <v>20.727428302219501</v>
      </c>
      <c r="K14" s="14">
        <v>3.8886126633564002</v>
      </c>
      <c r="L14" s="14">
        <v>16.0828380723785</v>
      </c>
    </row>
    <row r="15" spans="1:12" x14ac:dyDescent="0.25">
      <c r="A15" s="7" t="s">
        <v>179</v>
      </c>
      <c r="B15" s="13">
        <v>5.0434683993121299</v>
      </c>
      <c r="C15" s="13">
        <v>3.2397998118658302</v>
      </c>
      <c r="D15" s="13">
        <v>7.4135606939197798</v>
      </c>
      <c r="E15" s="13">
        <v>5.1049659667196003</v>
      </c>
      <c r="F15" s="13">
        <v>1.27107523473644</v>
      </c>
      <c r="G15" s="7" t="s">
        <v>41</v>
      </c>
      <c r="H15" s="14">
        <v>903.08345158083102</v>
      </c>
      <c r="I15" s="14">
        <v>580.11855431269601</v>
      </c>
      <c r="J15" s="14">
        <v>1327.4721778532701</v>
      </c>
      <c r="K15" s="14">
        <v>914.09520600081305</v>
      </c>
      <c r="L15" s="14">
        <v>227.59873153190699</v>
      </c>
    </row>
    <row r="16" spans="1:12" x14ac:dyDescent="0.25">
      <c r="A16" s="7" t="s">
        <v>180</v>
      </c>
      <c r="B16" s="13">
        <v>1.6085554660949699</v>
      </c>
      <c r="C16" s="13">
        <v>0.62069124172549495</v>
      </c>
      <c r="D16" s="13">
        <v>3.04127110081129</v>
      </c>
      <c r="E16" s="13">
        <v>1.6881004963949</v>
      </c>
      <c r="F16" s="13">
        <v>0.75959488458268498</v>
      </c>
      <c r="G16" s="7" t="s">
        <v>41</v>
      </c>
      <c r="H16" s="14">
        <v>288.02794175896503</v>
      </c>
      <c r="I16" s="14">
        <v>111.140973743367</v>
      </c>
      <c r="J16" s="14">
        <v>544.57000331127097</v>
      </c>
      <c r="K16" s="14">
        <v>302.27127488447201</v>
      </c>
      <c r="L16" s="14">
        <v>136.01306003337501</v>
      </c>
    </row>
    <row r="17" spans="1:13" x14ac:dyDescent="0.25">
      <c r="A17" s="7" t="s">
        <v>181</v>
      </c>
      <c r="B17" s="13">
        <v>8.2801589784825804</v>
      </c>
      <c r="C17" s="13">
        <v>6.1209830800033798</v>
      </c>
      <c r="D17" s="13">
        <v>10.875226481495</v>
      </c>
      <c r="E17" s="13">
        <v>8.3336483417104095</v>
      </c>
      <c r="F17" s="13">
        <v>1.4472324867690101</v>
      </c>
      <c r="G17" s="7" t="s">
        <v>41</v>
      </c>
      <c r="H17" s="14">
        <v>1482.64526668709</v>
      </c>
      <c r="I17" s="14">
        <v>1096.0232303053999</v>
      </c>
      <c r="J17" s="14">
        <v>1947.3180537764999</v>
      </c>
      <c r="K17" s="14">
        <v>1492.2230720666601</v>
      </c>
      <c r="L17" s="14">
        <v>259.14144908085899</v>
      </c>
    </row>
    <row r="18" spans="1:13" x14ac:dyDescent="0.25">
      <c r="B18" s="13"/>
      <c r="C18" s="13"/>
      <c r="D18" s="13"/>
      <c r="E18" s="13"/>
      <c r="F18" s="13"/>
      <c r="H18" s="14"/>
      <c r="I18" s="14"/>
      <c r="J18" s="15" t="s">
        <v>29</v>
      </c>
      <c r="K18" s="14">
        <f>SUM(K5:K17)</f>
        <v>17905.999999999993</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2315B-47A4-4A27-9637-1FB70D94982C}">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9" width="7.33203125" style="7" bestFit="1" customWidth="1"/>
    <col min="10" max="11" width="8.33203125" style="7" bestFit="1" customWidth="1"/>
    <col min="12" max="12" width="5.5546875" style="7" bestFit="1" customWidth="1"/>
    <col min="13" max="16384" width="8.6640625" style="7"/>
  </cols>
  <sheetData>
    <row r="1" spans="1:12" ht="45" customHeight="1" x14ac:dyDescent="0.25">
      <c r="A1" s="333" t="s">
        <v>1528</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29.8962824190173</v>
      </c>
      <c r="C5" s="13">
        <v>25.965914048935399</v>
      </c>
      <c r="D5" s="13">
        <v>33.903089776435699</v>
      </c>
      <c r="E5" s="13">
        <v>29.960764626342499</v>
      </c>
      <c r="F5" s="13">
        <v>2.3849586599969701</v>
      </c>
      <c r="G5" s="7" t="s">
        <v>41</v>
      </c>
      <c r="H5" s="14">
        <v>9627.4998273961392</v>
      </c>
      <c r="I5" s="14">
        <v>8361.8033011786902</v>
      </c>
      <c r="J5" s="14">
        <v>10917.8120007055</v>
      </c>
      <c r="K5" s="14">
        <v>9648.2650326210896</v>
      </c>
      <c r="L5" s="14">
        <v>768.02823727882503</v>
      </c>
    </row>
    <row r="6" spans="1:12" x14ac:dyDescent="0.25">
      <c r="A6" s="7" t="s">
        <v>172</v>
      </c>
      <c r="B6" s="13">
        <v>24.050290374963499</v>
      </c>
      <c r="C6" s="13">
        <v>20.187472601882</v>
      </c>
      <c r="D6" s="13">
        <v>28.254234794192001</v>
      </c>
      <c r="E6" s="13">
        <v>24.123602954754102</v>
      </c>
      <c r="F6" s="13">
        <v>2.4210056626393599</v>
      </c>
      <c r="G6" s="7" t="s">
        <v>41</v>
      </c>
      <c r="H6" s="14">
        <v>7744.9150094494998</v>
      </c>
      <c r="I6" s="14">
        <v>6500.9718019840602</v>
      </c>
      <c r="J6" s="14">
        <v>9098.7112307736807</v>
      </c>
      <c r="K6" s="14">
        <v>7768.5238595194696</v>
      </c>
      <c r="L6" s="14">
        <v>779.63645353975301</v>
      </c>
    </row>
    <row r="7" spans="1:12" x14ac:dyDescent="0.25">
      <c r="A7" s="7" t="s">
        <v>42</v>
      </c>
      <c r="B7" s="13">
        <v>3.4926556570600802</v>
      </c>
      <c r="C7" s="13">
        <v>1.71247482019808</v>
      </c>
      <c r="D7" s="13">
        <v>6.1355040526408704</v>
      </c>
      <c r="E7" s="13">
        <v>3.6493363190093899</v>
      </c>
      <c r="F7" s="13">
        <v>1.3728061916313099</v>
      </c>
      <c r="G7" s="7" t="s">
        <v>41</v>
      </c>
      <c r="H7" s="14">
        <v>1124.7399012430501</v>
      </c>
      <c r="I7" s="14">
        <v>551.46826634838999</v>
      </c>
      <c r="J7" s="14">
        <v>1975.8163700719399</v>
      </c>
      <c r="K7" s="14">
        <v>1175.1957748105899</v>
      </c>
      <c r="L7" s="14">
        <v>442.08477789103102</v>
      </c>
    </row>
    <row r="8" spans="1:12" x14ac:dyDescent="0.25">
      <c r="A8" s="7" t="s">
        <v>173</v>
      </c>
      <c r="B8" s="13">
        <v>25.312044488468299</v>
      </c>
      <c r="C8" s="13">
        <v>21.0698866462862</v>
      </c>
      <c r="D8" s="13">
        <v>29.758201329022601</v>
      </c>
      <c r="E8" s="13">
        <v>25.3648244035295</v>
      </c>
      <c r="F8" s="13">
        <v>2.66345559993868</v>
      </c>
      <c r="G8" s="7" t="s">
        <v>41</v>
      </c>
      <c r="H8" s="14">
        <v>8151.2376866214599</v>
      </c>
      <c r="I8" s="14">
        <v>6785.1355967035697</v>
      </c>
      <c r="J8" s="14">
        <v>9583.0335739851507</v>
      </c>
      <c r="K8" s="14">
        <v>8168.2344026686296</v>
      </c>
      <c r="L8" s="14">
        <v>857.71260684825597</v>
      </c>
    </row>
    <row r="9" spans="1:12" x14ac:dyDescent="0.25">
      <c r="A9" s="7" t="s">
        <v>90</v>
      </c>
      <c r="B9" s="13">
        <v>8.6709098930447601E-5</v>
      </c>
      <c r="C9" s="13">
        <v>6.5494512232151E-18</v>
      </c>
      <c r="D9" s="13">
        <v>0.31848549893436101</v>
      </c>
      <c r="E9" s="13">
        <v>5.5158049852385198E-2</v>
      </c>
      <c r="F9" s="13">
        <v>0.17841497692830299</v>
      </c>
      <c r="G9" s="7" t="s">
        <v>41</v>
      </c>
      <c r="H9" s="14">
        <v>2.7922931128571998E-2</v>
      </c>
      <c r="I9" s="14">
        <v>2.10911977741195E-15</v>
      </c>
      <c r="J9" s="14">
        <v>102.561885221832</v>
      </c>
      <c r="K9" s="14">
        <v>17.762546793963601</v>
      </c>
      <c r="L9" s="14">
        <v>57.454975020221497</v>
      </c>
    </row>
    <row r="10" spans="1:12" x14ac:dyDescent="0.25">
      <c r="A10" s="7" t="s">
        <v>174</v>
      </c>
      <c r="B10" s="13">
        <v>1.95647193927204</v>
      </c>
      <c r="C10" s="13">
        <v>0.69532748776074804</v>
      </c>
      <c r="D10" s="13">
        <v>3.7640054857358298</v>
      </c>
      <c r="E10" s="13">
        <v>2.0484397078245098</v>
      </c>
      <c r="F10" s="13">
        <v>0.94758561947378395</v>
      </c>
      <c r="G10" s="7" t="s">
        <v>41</v>
      </c>
      <c r="H10" s="14">
        <v>630.04265860377495</v>
      </c>
      <c r="I10" s="14">
        <v>223.91631088359301</v>
      </c>
      <c r="J10" s="14">
        <v>1212.1226865715</v>
      </c>
      <c r="K10" s="14">
        <v>659.65903911072701</v>
      </c>
      <c r="L10" s="14">
        <v>305.150997039142</v>
      </c>
    </row>
    <row r="11" spans="1:12" x14ac:dyDescent="0.25">
      <c r="A11" s="7" t="s">
        <v>175</v>
      </c>
      <c r="B11" s="13">
        <v>2.68698345403552E-4</v>
      </c>
      <c r="C11" s="13">
        <v>6.9325391534926798E-17</v>
      </c>
      <c r="D11" s="13">
        <v>0.59270368939196105</v>
      </c>
      <c r="E11" s="13">
        <v>8.8549277578611696E-2</v>
      </c>
      <c r="F11" s="13">
        <v>0.227924357944744</v>
      </c>
      <c r="G11" s="7" t="s">
        <v>41</v>
      </c>
      <c r="H11" s="14">
        <v>8.6528928170305899E-2</v>
      </c>
      <c r="I11" s="14">
        <v>2.23248558359924E-14</v>
      </c>
      <c r="J11" s="14">
        <v>190.86836909489301</v>
      </c>
      <c r="K11" s="14">
        <v>28.5155238586403</v>
      </c>
      <c r="L11" s="14">
        <v>73.398480988945906</v>
      </c>
    </row>
    <row r="12" spans="1:12" x14ac:dyDescent="0.25">
      <c r="A12" s="7" t="s">
        <v>176</v>
      </c>
      <c r="B12" s="13">
        <v>0.217970945887347</v>
      </c>
      <c r="C12" s="13">
        <v>3.5192589866048601E-13</v>
      </c>
      <c r="D12" s="13">
        <v>2.4765323395940602</v>
      </c>
      <c r="E12" s="13">
        <v>0.57282842977312598</v>
      </c>
      <c r="F12" s="13">
        <v>0.89592876778565</v>
      </c>
      <c r="G12" s="7" t="s">
        <v>41</v>
      </c>
      <c r="H12" s="14">
        <v>70.193183704102594</v>
      </c>
      <c r="I12" s="14">
        <v>1.13330697145636E-10</v>
      </c>
      <c r="J12" s="14">
        <v>797.51770931947601</v>
      </c>
      <c r="K12" s="14">
        <v>184.46793923983901</v>
      </c>
      <c r="L12" s="14">
        <v>288.51594109001297</v>
      </c>
    </row>
    <row r="13" spans="1:12" x14ac:dyDescent="0.25">
      <c r="A13" s="7" t="s">
        <v>177</v>
      </c>
      <c r="B13" s="13">
        <v>4.5352047779880396</v>
      </c>
      <c r="C13" s="13">
        <v>1.8035831920823699</v>
      </c>
      <c r="D13" s="13">
        <v>6.9843639903844998</v>
      </c>
      <c r="E13" s="13">
        <v>4.5100679573167302</v>
      </c>
      <c r="F13" s="13">
        <v>1.5469680362111899</v>
      </c>
      <c r="G13" s="7" t="s">
        <v>41</v>
      </c>
      <c r="H13" s="14">
        <v>1460.4719946554801</v>
      </c>
      <c r="I13" s="14">
        <v>580.80789534628605</v>
      </c>
      <c r="J13" s="14">
        <v>2249.1747358235202</v>
      </c>
      <c r="K13" s="14">
        <v>1452.3771842947001</v>
      </c>
      <c r="L13" s="14">
        <v>498.17011670109002</v>
      </c>
    </row>
    <row r="14" spans="1:12" x14ac:dyDescent="0.25">
      <c r="A14" s="7" t="s">
        <v>178</v>
      </c>
      <c r="B14" s="13">
        <v>0.19937980104984501</v>
      </c>
      <c r="C14" s="13">
        <v>1.60594878437589E-2</v>
      </c>
      <c r="D14" s="13">
        <v>0.89617231855270196</v>
      </c>
      <c r="E14" s="13">
        <v>0.29267025477988601</v>
      </c>
      <c r="F14" s="13">
        <v>0.29449717119017699</v>
      </c>
      <c r="G14" s="7" t="s">
        <v>41</v>
      </c>
      <c r="H14" s="14">
        <v>64.206277332081697</v>
      </c>
      <c r="I14" s="14">
        <v>5.1716368703256803</v>
      </c>
      <c r="J14" s="14">
        <v>288.59437174352598</v>
      </c>
      <c r="K14" s="14">
        <v>94.248602146766899</v>
      </c>
      <c r="L14" s="14">
        <v>94.8369240383728</v>
      </c>
    </row>
    <row r="15" spans="1:12" x14ac:dyDescent="0.25">
      <c r="A15" s="7" t="s">
        <v>179</v>
      </c>
      <c r="B15" s="13">
        <v>3.5910156284269599</v>
      </c>
      <c r="C15" s="13">
        <v>2.0565576299685402</v>
      </c>
      <c r="D15" s="13">
        <v>5.7563320120486603</v>
      </c>
      <c r="E15" s="13">
        <v>3.7082978029552098</v>
      </c>
      <c r="F15" s="13">
        <v>1.1411276457305899</v>
      </c>
      <c r="G15" s="7" t="s">
        <v>41</v>
      </c>
      <c r="H15" s="14">
        <v>1156.41476282233</v>
      </c>
      <c r="I15" s="14">
        <v>662.27325357876896</v>
      </c>
      <c r="J15" s="14">
        <v>1853.71159784003</v>
      </c>
      <c r="K15" s="14">
        <v>1194.1831414856599</v>
      </c>
      <c r="L15" s="14">
        <v>367.47733575462303</v>
      </c>
    </row>
    <row r="16" spans="1:12" x14ac:dyDescent="0.25">
      <c r="A16" s="7" t="s">
        <v>180</v>
      </c>
      <c r="B16" s="13">
        <v>8.0762832891550906E-3</v>
      </c>
      <c r="C16" s="13">
        <v>2.58388075479842E-16</v>
      </c>
      <c r="D16" s="13">
        <v>1.1151813000688899</v>
      </c>
      <c r="E16" s="13">
        <v>0.234137380307747</v>
      </c>
      <c r="F16" s="13">
        <v>0.40836173502200102</v>
      </c>
      <c r="G16" s="7" t="s">
        <v>41</v>
      </c>
      <c r="H16" s="14">
        <v>2.6008055076066099</v>
      </c>
      <c r="I16" s="14">
        <v>8.3208711946773798E-14</v>
      </c>
      <c r="J16" s="14">
        <v>359.12183406118697</v>
      </c>
      <c r="K16" s="14">
        <v>75.399260580503807</v>
      </c>
      <c r="L16" s="14">
        <v>131.50472952913501</v>
      </c>
    </row>
    <row r="17" spans="1:13" x14ac:dyDescent="0.25">
      <c r="A17" s="7" t="s">
        <v>181</v>
      </c>
      <c r="B17" s="13">
        <v>5.3155133077749603</v>
      </c>
      <c r="C17" s="13">
        <v>3.6121475168439101</v>
      </c>
      <c r="D17" s="13">
        <v>7.46554465883204</v>
      </c>
      <c r="E17" s="13">
        <v>5.3913228359761103</v>
      </c>
      <c r="F17" s="13">
        <v>1.15892436231817</v>
      </c>
      <c r="G17" s="7" t="s">
        <v>41</v>
      </c>
      <c r="H17" s="14">
        <v>1711.7547505027701</v>
      </c>
      <c r="I17" s="14">
        <v>1163.2198648492399</v>
      </c>
      <c r="J17" s="14">
        <v>2404.1293464836799</v>
      </c>
      <c r="K17" s="14">
        <v>1736.1676928693801</v>
      </c>
      <c r="L17" s="14">
        <v>373.208412397323</v>
      </c>
    </row>
    <row r="18" spans="1:13" x14ac:dyDescent="0.25">
      <c r="B18" s="13"/>
      <c r="C18" s="13"/>
      <c r="D18" s="13"/>
      <c r="E18" s="13"/>
      <c r="F18" s="13"/>
      <c r="H18" s="14"/>
      <c r="I18" s="14"/>
      <c r="J18" s="15" t="s">
        <v>29</v>
      </c>
      <c r="K18" s="14">
        <f>SUM(K5:K17)</f>
        <v>32202.999999999964</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6BE33-A8AB-4AC8-B748-8F694640F9C1}">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7.33203125" style="7" bestFit="1" customWidth="1"/>
    <col min="11" max="11" width="8.33203125" style="7" bestFit="1" customWidth="1"/>
    <col min="12" max="12" width="5.5546875" style="7" bestFit="1" customWidth="1"/>
    <col min="13" max="16384" width="8.6640625" style="7"/>
  </cols>
  <sheetData>
    <row r="1" spans="1:12" ht="45" customHeight="1" x14ac:dyDescent="0.25">
      <c r="A1" s="333" t="s">
        <v>1529</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21.059165516966999</v>
      </c>
      <c r="C5" s="13">
        <v>17.727951462177501</v>
      </c>
      <c r="D5" s="13">
        <v>24.769961528254399</v>
      </c>
      <c r="E5" s="13">
        <v>21.147227720298499</v>
      </c>
      <c r="F5" s="13">
        <v>2.1475341726591699</v>
      </c>
      <c r="G5" s="7" t="s">
        <v>41</v>
      </c>
      <c r="H5" s="14">
        <v>7700.4944629341599</v>
      </c>
      <c r="I5" s="14">
        <v>6482.4027316598203</v>
      </c>
      <c r="J5" s="14">
        <v>9057.38413242151</v>
      </c>
      <c r="K5" s="14">
        <v>7732.6952882043697</v>
      </c>
      <c r="L5" s="14">
        <v>785.26734557455495</v>
      </c>
    </row>
    <row r="6" spans="1:12" x14ac:dyDescent="0.25">
      <c r="A6" s="7" t="s">
        <v>172</v>
      </c>
      <c r="B6" s="13">
        <v>13.2822661563509</v>
      </c>
      <c r="C6" s="13">
        <v>10.4164389921278</v>
      </c>
      <c r="D6" s="13">
        <v>16.584697820254</v>
      </c>
      <c r="E6" s="13">
        <v>13.389483654679999</v>
      </c>
      <c r="F6" s="13">
        <v>1.87990659276922</v>
      </c>
      <c r="G6" s="7" t="s">
        <v>41</v>
      </c>
      <c r="H6" s="14">
        <v>4856.7934427312803</v>
      </c>
      <c r="I6" s="14">
        <v>3808.8750818614799</v>
      </c>
      <c r="J6" s="14">
        <v>6064.3606049540804</v>
      </c>
      <c r="K6" s="14">
        <v>4895.9985931702904</v>
      </c>
      <c r="L6" s="14">
        <v>687.40664471199602</v>
      </c>
    </row>
    <row r="7" spans="1:12" x14ac:dyDescent="0.25">
      <c r="A7" s="7" t="s">
        <v>42</v>
      </c>
      <c r="B7" s="13">
        <v>0.345595723713502</v>
      </c>
      <c r="C7" s="13">
        <v>1.2361911285032301E-13</v>
      </c>
      <c r="D7" s="13">
        <v>2.4343413095809101</v>
      </c>
      <c r="E7" s="13">
        <v>0.68722177696015296</v>
      </c>
      <c r="F7" s="13">
        <v>0.85792087538344297</v>
      </c>
      <c r="G7" s="7" t="s">
        <v>41</v>
      </c>
      <c r="H7" s="14">
        <v>126.370532333079</v>
      </c>
      <c r="I7" s="14">
        <v>4.5202564804849098E-11</v>
      </c>
      <c r="J7" s="14">
        <v>890.14124326135595</v>
      </c>
      <c r="K7" s="14">
        <v>251.28951496324899</v>
      </c>
      <c r="L7" s="14">
        <v>313.70734729270902</v>
      </c>
    </row>
    <row r="8" spans="1:12" x14ac:dyDescent="0.25">
      <c r="A8" s="7" t="s">
        <v>173</v>
      </c>
      <c r="B8" s="13">
        <v>15.3273734205584</v>
      </c>
      <c r="C8" s="13">
        <v>11.943968217941899</v>
      </c>
      <c r="D8" s="13">
        <v>18.689802078273502</v>
      </c>
      <c r="E8" s="13">
        <v>15.3458561273053</v>
      </c>
      <c r="F8" s="13">
        <v>2.0586141018070401</v>
      </c>
      <c r="G8" s="7" t="s">
        <v>41</v>
      </c>
      <c r="H8" s="14">
        <v>5604.60736496139</v>
      </c>
      <c r="I8" s="14">
        <v>4367.4314185726598</v>
      </c>
      <c r="J8" s="14">
        <v>6834.1130279414901</v>
      </c>
      <c r="K8" s="14">
        <v>5611.3657515104696</v>
      </c>
      <c r="L8" s="14">
        <v>752.75283246676395</v>
      </c>
    </row>
    <row r="9" spans="1:12" x14ac:dyDescent="0.25">
      <c r="A9" s="7" t="s">
        <v>90</v>
      </c>
      <c r="B9" s="13">
        <v>0.272758764780965</v>
      </c>
      <c r="C9" s="13">
        <v>3.4000442860571201E-12</v>
      </c>
      <c r="D9" s="13">
        <v>1.38414559379033</v>
      </c>
      <c r="E9" s="13">
        <v>0.434228055978778</v>
      </c>
      <c r="F9" s="13">
        <v>0.49225510558156199</v>
      </c>
      <c r="G9" s="7" t="s">
        <v>41</v>
      </c>
      <c r="H9" s="14">
        <v>99.736969929807699</v>
      </c>
      <c r="I9" s="14">
        <v>1.2432601936396399E-9</v>
      </c>
      <c r="J9" s="14">
        <v>506.12667782537397</v>
      </c>
      <c r="K9" s="14">
        <v>158.7798309492</v>
      </c>
      <c r="L9" s="14">
        <v>179.99800190695399</v>
      </c>
    </row>
    <row r="10" spans="1:12" x14ac:dyDescent="0.25">
      <c r="A10" s="7" t="s">
        <v>174</v>
      </c>
      <c r="B10" s="13">
        <v>2.1497342061864602E-3</v>
      </c>
      <c r="C10" s="13">
        <v>7.6489906893951696E-17</v>
      </c>
      <c r="D10" s="13">
        <v>1.5879748393381601</v>
      </c>
      <c r="E10" s="13">
        <v>0.27135298911887701</v>
      </c>
      <c r="F10" s="13">
        <v>0.57657670137040296</v>
      </c>
      <c r="G10" s="7" t="s">
        <v>41</v>
      </c>
      <c r="H10" s="14">
        <v>0.78607180983414404</v>
      </c>
      <c r="I10" s="14">
        <v>2.7969299354842301E-14</v>
      </c>
      <c r="J10" s="14">
        <v>580.65887975239195</v>
      </c>
      <c r="K10" s="14">
        <v>99.222934001208799</v>
      </c>
      <c r="L10" s="14">
        <v>210.831036623101</v>
      </c>
    </row>
    <row r="11" spans="1:12" x14ac:dyDescent="0.25">
      <c r="A11" s="7" t="s">
        <v>175</v>
      </c>
      <c r="B11" s="13">
        <v>1.7101757213911899</v>
      </c>
      <c r="C11" s="13">
        <v>0.61585608891586396</v>
      </c>
      <c r="D11" s="13">
        <v>3.6082931622887799</v>
      </c>
      <c r="E11" s="13">
        <v>1.86977996269997</v>
      </c>
      <c r="F11" s="13">
        <v>0.92345632154023605</v>
      </c>
      <c r="G11" s="7" t="s">
        <v>41</v>
      </c>
      <c r="H11" s="14">
        <v>625.34285428390501</v>
      </c>
      <c r="I11" s="14">
        <v>225.193937472974</v>
      </c>
      <c r="J11" s="14">
        <v>1319.40847772251</v>
      </c>
      <c r="K11" s="14">
        <v>683.703741160871</v>
      </c>
      <c r="L11" s="14">
        <v>337.67103853440199</v>
      </c>
    </row>
    <row r="12" spans="1:12" x14ac:dyDescent="0.25">
      <c r="A12" s="7" t="s">
        <v>176</v>
      </c>
      <c r="B12" s="13">
        <v>18.380809500165601</v>
      </c>
      <c r="C12" s="13">
        <v>13.841270043082901</v>
      </c>
      <c r="D12" s="13">
        <v>22.907546548489599</v>
      </c>
      <c r="E12" s="13">
        <v>18.374118389100701</v>
      </c>
      <c r="F12" s="13">
        <v>2.7092245918345901</v>
      </c>
      <c r="G12" s="7" t="s">
        <v>41</v>
      </c>
      <c r="H12" s="14">
        <v>6721.12680183055</v>
      </c>
      <c r="I12" s="14">
        <v>5061.19880395371</v>
      </c>
      <c r="J12" s="14">
        <v>8376.3734709207292</v>
      </c>
      <c r="K12" s="14">
        <v>6718.6801301585801</v>
      </c>
      <c r="L12" s="14">
        <v>990.65506425023898</v>
      </c>
    </row>
    <row r="13" spans="1:12" x14ac:dyDescent="0.25">
      <c r="A13" s="7" t="s">
        <v>177</v>
      </c>
      <c r="B13" s="13">
        <v>2.6362616001966699</v>
      </c>
      <c r="C13" s="13">
        <v>1.14355499346839</v>
      </c>
      <c r="D13" s="13">
        <v>7.1510247878025197</v>
      </c>
      <c r="E13" s="13">
        <v>3.2293721288513302</v>
      </c>
      <c r="F13" s="13">
        <v>1.93394321342984</v>
      </c>
      <c r="G13" s="7" t="s">
        <v>41</v>
      </c>
      <c r="H13" s="14">
        <v>963.97541672791704</v>
      </c>
      <c r="I13" s="14">
        <v>418.152318911652</v>
      </c>
      <c r="J13" s="14">
        <v>2614.8437239078698</v>
      </c>
      <c r="K13" s="14">
        <v>1180.85221263577</v>
      </c>
      <c r="L13" s="14">
        <v>707.165675422758</v>
      </c>
    </row>
    <row r="14" spans="1:12" x14ac:dyDescent="0.25">
      <c r="A14" s="7" t="s">
        <v>178</v>
      </c>
      <c r="B14" s="13">
        <v>2.8006083486366301E-5</v>
      </c>
      <c r="C14" s="13">
        <v>2.3158572585909601E-19</v>
      </c>
      <c r="D14" s="13">
        <v>0.10236746770899099</v>
      </c>
      <c r="E14" s="13">
        <v>2.11499769593308E-2</v>
      </c>
      <c r="F14" s="13">
        <v>8.0212321065847206E-2</v>
      </c>
      <c r="G14" s="7" t="s">
        <v>41</v>
      </c>
      <c r="H14" s="14">
        <v>1.0240704487624701E-2</v>
      </c>
      <c r="I14" s="14">
        <v>8.4681636517637003E-17</v>
      </c>
      <c r="J14" s="14">
        <v>37.431688242469797</v>
      </c>
      <c r="K14" s="14">
        <v>7.7337005749489203</v>
      </c>
      <c r="L14" s="14">
        <v>29.330437320937701</v>
      </c>
    </row>
    <row r="15" spans="1:12" x14ac:dyDescent="0.25">
      <c r="A15" s="7" t="s">
        <v>179</v>
      </c>
      <c r="B15" s="13">
        <v>12.6069197324424</v>
      </c>
      <c r="C15" s="13">
        <v>9.3656313872114598</v>
      </c>
      <c r="D15" s="13">
        <v>16.3409449391647</v>
      </c>
      <c r="E15" s="13">
        <v>12.7121684089211</v>
      </c>
      <c r="F15" s="13">
        <v>2.13150144912637</v>
      </c>
      <c r="G15" s="7" t="s">
        <v>41</v>
      </c>
      <c r="H15" s="14">
        <v>4609.8462693649099</v>
      </c>
      <c r="I15" s="14">
        <v>3424.63677304774</v>
      </c>
      <c r="J15" s="14">
        <v>5975.2299264549802</v>
      </c>
      <c r="K15" s="14">
        <v>4648.3315004061096</v>
      </c>
      <c r="L15" s="14">
        <v>779.40481988755005</v>
      </c>
    </row>
    <row r="16" spans="1:12" x14ac:dyDescent="0.25">
      <c r="A16" s="7" t="s">
        <v>180</v>
      </c>
      <c r="B16" s="13">
        <v>3.5114533254286302</v>
      </c>
      <c r="C16" s="13">
        <v>1.6246302033462801</v>
      </c>
      <c r="D16" s="13">
        <v>6.13969822225536</v>
      </c>
      <c r="E16" s="13">
        <v>3.6399369106592099</v>
      </c>
      <c r="F16" s="13">
        <v>1.41020314477283</v>
      </c>
      <c r="G16" s="7" t="s">
        <v>41</v>
      </c>
      <c r="H16" s="14">
        <v>1283.99802297623</v>
      </c>
      <c r="I16" s="14">
        <v>594.06228015560305</v>
      </c>
      <c r="J16" s="14">
        <v>2245.0420519498898</v>
      </c>
      <c r="K16" s="14">
        <v>1330.97933075164</v>
      </c>
      <c r="L16" s="14">
        <v>515.65488191763302</v>
      </c>
    </row>
    <row r="17" spans="1:13" x14ac:dyDescent="0.25">
      <c r="A17" s="7" t="s">
        <v>181</v>
      </c>
      <c r="B17" s="13">
        <v>8.8504279591789796</v>
      </c>
      <c r="C17" s="13">
        <v>6.5683970507894403</v>
      </c>
      <c r="D17" s="13">
        <v>11.3382123074452</v>
      </c>
      <c r="E17" s="13">
        <v>8.8781038984664793</v>
      </c>
      <c r="F17" s="13">
        <v>1.46159492036399</v>
      </c>
      <c r="G17" s="7" t="s">
        <v>41</v>
      </c>
      <c r="H17" s="14">
        <v>3236.2474875533799</v>
      </c>
      <c r="I17" s="14">
        <v>2401.8000655916599</v>
      </c>
      <c r="J17" s="14">
        <v>4145.9307123404196</v>
      </c>
      <c r="K17" s="14">
        <v>3246.3674715132502</v>
      </c>
      <c r="L17" s="14">
        <v>534.44679858029804</v>
      </c>
    </row>
    <row r="18" spans="1:13" x14ac:dyDescent="0.25">
      <c r="B18" s="13"/>
      <c r="C18" s="13"/>
      <c r="D18" s="13"/>
      <c r="E18" s="13"/>
      <c r="F18" s="13"/>
      <c r="H18" s="14"/>
      <c r="I18" s="14"/>
      <c r="J18" s="15" t="s">
        <v>29</v>
      </c>
      <c r="K18" s="14">
        <f>SUM(K5:K17)</f>
        <v>36565.999999999956</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22C61-5CCA-42A7-A263-E108AB469ABD}">
  <sheetPr>
    <tabColor theme="9"/>
  </sheetPr>
  <dimension ref="A1:M22"/>
  <sheetViews>
    <sheetView zoomScale="140" zoomScaleNormal="140" workbookViewId="0">
      <selection activeCell="B8" sqref="B8"/>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7.33203125" style="7" bestFit="1" customWidth="1"/>
    <col min="11" max="11" width="8.33203125" style="7" bestFit="1" customWidth="1"/>
    <col min="12" max="12" width="5.5546875" style="7" bestFit="1" customWidth="1"/>
    <col min="13" max="16384" width="8.6640625" style="7"/>
  </cols>
  <sheetData>
    <row r="1" spans="1:12" ht="45" customHeight="1" x14ac:dyDescent="0.25">
      <c r="A1" s="333" t="s">
        <v>1530</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1.73869423587045</v>
      </c>
      <c r="C5" s="13">
        <v>0.84568820023648705</v>
      </c>
      <c r="D5" s="13">
        <v>3.07701639991165</v>
      </c>
      <c r="E5" s="13">
        <v>1.8316850063016901</v>
      </c>
      <c r="F5" s="13">
        <v>0.69918484830134697</v>
      </c>
      <c r="G5" s="7" t="s">
        <v>41</v>
      </c>
      <c r="H5" s="14">
        <v>176.40791717141599</v>
      </c>
      <c r="I5" s="14">
        <v>85.803524795993994</v>
      </c>
      <c r="J5" s="14">
        <v>312.19408393503602</v>
      </c>
      <c r="K5" s="14">
        <v>185.842760739369</v>
      </c>
      <c r="L5" s="14">
        <v>70.9392947086547</v>
      </c>
    </row>
    <row r="6" spans="1:12" x14ac:dyDescent="0.25">
      <c r="A6" s="7" t="s">
        <v>172</v>
      </c>
      <c r="B6" s="13">
        <v>13.6429915721118</v>
      </c>
      <c r="C6" s="13">
        <v>10.7692540159369</v>
      </c>
      <c r="D6" s="13">
        <v>17.153849059769701</v>
      </c>
      <c r="E6" s="13">
        <v>13.756793603751801</v>
      </c>
      <c r="F6" s="13">
        <v>1.9344003535062599</v>
      </c>
      <c r="G6" s="7" t="s">
        <v>41</v>
      </c>
      <c r="H6" s="14">
        <v>1384.21792490646</v>
      </c>
      <c r="I6" s="14">
        <v>1092.6485124569599</v>
      </c>
      <c r="J6" s="14">
        <v>1740.4295256042301</v>
      </c>
      <c r="K6" s="14">
        <v>1395.7642790366499</v>
      </c>
      <c r="L6" s="14">
        <v>196.26425986674499</v>
      </c>
    </row>
    <row r="7" spans="1:12" x14ac:dyDescent="0.25">
      <c r="A7" s="7" t="s">
        <v>42</v>
      </c>
      <c r="B7" s="13">
        <v>3.3852859679750998E-3</v>
      </c>
      <c r="C7" s="13">
        <v>7.0661222260558997E-17</v>
      </c>
      <c r="D7" s="13">
        <v>2.0080076120660002</v>
      </c>
      <c r="E7" s="13">
        <v>0.36495148987425602</v>
      </c>
      <c r="F7" s="13">
        <v>0.72104723588558794</v>
      </c>
      <c r="G7" s="7" t="s">
        <v>41</v>
      </c>
      <c r="H7" s="14">
        <v>0.343471114310754</v>
      </c>
      <c r="I7" s="14">
        <v>7.1692876105563203E-15</v>
      </c>
      <c r="J7" s="14">
        <v>203.73245232021699</v>
      </c>
      <c r="K7" s="14">
        <v>37.027978162642</v>
      </c>
      <c r="L7" s="14">
        <v>73.157452552951796</v>
      </c>
    </row>
    <row r="8" spans="1:12" x14ac:dyDescent="0.25">
      <c r="A8" s="7" t="s">
        <v>173</v>
      </c>
      <c r="B8" s="13">
        <v>27.474838517278702</v>
      </c>
      <c r="C8" s="13">
        <v>23.495671287946202</v>
      </c>
      <c r="D8" s="13">
        <v>31.762550549422599</v>
      </c>
      <c r="E8" s="13">
        <v>27.539777332307199</v>
      </c>
      <c r="F8" s="13">
        <v>2.48449154899071</v>
      </c>
      <c r="G8" s="7" t="s">
        <v>41</v>
      </c>
      <c r="H8" s="14">
        <v>2787.5971159630999</v>
      </c>
      <c r="I8" s="14">
        <v>2383.87080887502</v>
      </c>
      <c r="J8" s="14">
        <v>3222.6283787444099</v>
      </c>
      <c r="K8" s="14">
        <v>2794.1858081358801</v>
      </c>
      <c r="L8" s="14">
        <v>252.076512560597</v>
      </c>
    </row>
    <row r="9" spans="1:12" x14ac:dyDescent="0.25">
      <c r="A9" s="7" t="s">
        <v>90</v>
      </c>
      <c r="B9" s="13">
        <v>0.20868408106695499</v>
      </c>
      <c r="C9" s="13">
        <v>1.97587240532131E-14</v>
      </c>
      <c r="D9" s="13">
        <v>1.7862459994572699</v>
      </c>
      <c r="E9" s="13">
        <v>0.49084711860360303</v>
      </c>
      <c r="F9" s="13">
        <v>0.64554824763833396</v>
      </c>
      <c r="G9" s="7" t="s">
        <v>41</v>
      </c>
      <c r="H9" s="14">
        <v>21.1730868650533</v>
      </c>
      <c r="I9" s="14">
        <v>2.0047201424390002E-12</v>
      </c>
      <c r="J9" s="14">
        <v>181.232519104934</v>
      </c>
      <c r="K9" s="14">
        <v>49.8013486535216</v>
      </c>
      <c r="L9" s="14">
        <v>65.497325205385295</v>
      </c>
    </row>
    <row r="10" spans="1:12" x14ac:dyDescent="0.25">
      <c r="A10" s="7" t="s">
        <v>174</v>
      </c>
      <c r="B10" s="13">
        <v>1.17071847307352E-4</v>
      </c>
      <c r="C10" s="13">
        <v>2.1446217737269399E-18</v>
      </c>
      <c r="D10" s="13">
        <v>0.58980530310317003</v>
      </c>
      <c r="E10" s="13">
        <v>8.65781245447967E-2</v>
      </c>
      <c r="F10" s="13">
        <v>0.24753402588189799</v>
      </c>
      <c r="G10" s="7" t="s">
        <v>41</v>
      </c>
      <c r="H10" s="14">
        <v>1.18781096278039E-2</v>
      </c>
      <c r="I10" s="14">
        <v>2.17593325162335E-16</v>
      </c>
      <c r="J10" s="14">
        <v>59.841646052847601</v>
      </c>
      <c r="K10" s="14">
        <v>8.7842165163150696</v>
      </c>
      <c r="L10" s="14">
        <v>25.114802265977399</v>
      </c>
    </row>
    <row r="11" spans="1:12" x14ac:dyDescent="0.25">
      <c r="A11" s="7" t="s">
        <v>175</v>
      </c>
      <c r="B11" s="13">
        <v>1.4507495293359899E-5</v>
      </c>
      <c r="C11" s="13">
        <v>4.71789405801684E-18</v>
      </c>
      <c r="D11" s="13">
        <v>0.18633667261564199</v>
      </c>
      <c r="E11" s="13">
        <v>2.8297641129433001E-2</v>
      </c>
      <c r="F11" s="13">
        <v>9.3121263440923904E-2</v>
      </c>
      <c r="G11" s="7" t="s">
        <v>41</v>
      </c>
      <c r="H11" s="14">
        <v>1.4719304724643001E-3</v>
      </c>
      <c r="I11" s="14">
        <v>4.7867753112638902E-16</v>
      </c>
      <c r="J11" s="14">
        <v>18.905718803582999</v>
      </c>
      <c r="K11" s="14">
        <v>2.8710786689922698</v>
      </c>
      <c r="L11" s="14">
        <v>9.4480833887161406</v>
      </c>
    </row>
    <row r="12" spans="1:12" x14ac:dyDescent="0.25">
      <c r="A12" s="7" t="s">
        <v>176</v>
      </c>
      <c r="B12" s="13">
        <v>13.2697487128282</v>
      </c>
      <c r="C12" s="13">
        <v>8.7599121360699801</v>
      </c>
      <c r="D12" s="13">
        <v>19.255246360280701</v>
      </c>
      <c r="E12" s="13">
        <v>13.603164211839101</v>
      </c>
      <c r="F12" s="13">
        <v>3.2571879252561602</v>
      </c>
      <c r="G12" s="7" t="s">
        <v>41</v>
      </c>
      <c r="H12" s="14">
        <v>1346.3487044035501</v>
      </c>
      <c r="I12" s="14">
        <v>888.78068532565999</v>
      </c>
      <c r="J12" s="14">
        <v>1953.63729571408</v>
      </c>
      <c r="K12" s="14">
        <v>1380.1770409332</v>
      </c>
      <c r="L12" s="14">
        <v>330.47428689649001</v>
      </c>
    </row>
    <row r="13" spans="1:12" x14ac:dyDescent="0.25">
      <c r="A13" s="7" t="s">
        <v>177</v>
      </c>
      <c r="B13" s="13">
        <v>5.8144945444654903</v>
      </c>
      <c r="C13" s="13">
        <v>1.7369533076946899</v>
      </c>
      <c r="D13" s="13">
        <v>10.0032842396846</v>
      </c>
      <c r="E13" s="13">
        <v>5.7490729762564703</v>
      </c>
      <c r="F13" s="13">
        <v>2.6086501815863299</v>
      </c>
      <c r="G13" s="7" t="s">
        <v>41</v>
      </c>
      <c r="H13" s="14">
        <v>589.93861648146901</v>
      </c>
      <c r="I13" s="14">
        <v>176.23128259870299</v>
      </c>
      <c r="J13" s="14">
        <v>1014.9332189583999</v>
      </c>
      <c r="K13" s="14">
        <v>583.30094417098098</v>
      </c>
      <c r="L13" s="14">
        <v>264.673647423749</v>
      </c>
    </row>
    <row r="14" spans="1:12" x14ac:dyDescent="0.25">
      <c r="A14" s="7" t="s">
        <v>178</v>
      </c>
      <c r="B14" s="13">
        <v>0.196265559286049</v>
      </c>
      <c r="C14" s="13">
        <v>1.8658044508871399E-2</v>
      </c>
      <c r="D14" s="13">
        <v>0.87557605342742995</v>
      </c>
      <c r="E14" s="13">
        <v>0.28019267495391298</v>
      </c>
      <c r="F14" s="13">
        <v>0.27393657010370398</v>
      </c>
      <c r="G14" s="7" t="s">
        <v>41</v>
      </c>
      <c r="H14" s="14">
        <v>19.9131036451626</v>
      </c>
      <c r="I14" s="14">
        <v>1.89304519587009</v>
      </c>
      <c r="J14" s="14">
        <v>88.835946380747004</v>
      </c>
      <c r="K14" s="14">
        <v>28.428348800824001</v>
      </c>
      <c r="L14" s="14">
        <v>27.793604402721801</v>
      </c>
    </row>
    <row r="15" spans="1:12" x14ac:dyDescent="0.25">
      <c r="A15" s="7" t="s">
        <v>179</v>
      </c>
      <c r="B15" s="13">
        <v>33.114002958161301</v>
      </c>
      <c r="C15" s="13">
        <v>28.538188992282201</v>
      </c>
      <c r="D15" s="13">
        <v>37.962746191489998</v>
      </c>
      <c r="E15" s="13">
        <v>33.202339297787503</v>
      </c>
      <c r="F15" s="13">
        <v>2.9041270996113502</v>
      </c>
      <c r="G15" s="7" t="s">
        <v>41</v>
      </c>
      <c r="H15" s="14">
        <v>3359.74674013505</v>
      </c>
      <c r="I15" s="14">
        <v>2895.4846551569499</v>
      </c>
      <c r="J15" s="14">
        <v>3851.7002285885701</v>
      </c>
      <c r="K15" s="14">
        <v>3368.7093451535202</v>
      </c>
      <c r="L15" s="14">
        <v>294.65273552656799</v>
      </c>
    </row>
    <row r="16" spans="1:12" x14ac:dyDescent="0.25">
      <c r="A16" s="7" t="s">
        <v>180</v>
      </c>
      <c r="B16" s="13">
        <v>2.8916244714021802</v>
      </c>
      <c r="C16" s="13">
        <v>1.18413296895497</v>
      </c>
      <c r="D16" s="13">
        <v>5.2777048530044901</v>
      </c>
      <c r="E16" s="13">
        <v>3.0261630239234201</v>
      </c>
      <c r="F16" s="13">
        <v>1.2730375744507101</v>
      </c>
      <c r="G16" s="7" t="s">
        <v>41</v>
      </c>
      <c r="H16" s="14">
        <v>293.38421886846601</v>
      </c>
      <c r="I16" s="14">
        <v>120.142131030171</v>
      </c>
      <c r="J16" s="14">
        <v>535.47593438583499</v>
      </c>
      <c r="K16" s="14">
        <v>307.03450040727103</v>
      </c>
      <c r="L16" s="14">
        <v>129.16239230376999</v>
      </c>
    </row>
    <row r="17" spans="1:13" x14ac:dyDescent="0.25">
      <c r="A17" s="7" t="s">
        <v>181</v>
      </c>
      <c r="B17" s="13">
        <v>2.9659554542830501E-5</v>
      </c>
      <c r="C17" s="13">
        <v>2.3873084927225999E-18</v>
      </c>
      <c r="D17" s="13">
        <v>0.22731505405541499</v>
      </c>
      <c r="E17" s="13">
        <v>4.01374987266905E-2</v>
      </c>
      <c r="F17" s="13">
        <v>0.14710738791349401</v>
      </c>
      <c r="G17" s="7" t="s">
        <v>41</v>
      </c>
      <c r="H17" s="14">
        <v>3.0092584039155901E-3</v>
      </c>
      <c r="I17" s="14">
        <v>2.4221631967163501E-16</v>
      </c>
      <c r="J17" s="14">
        <v>23.0633853844624</v>
      </c>
      <c r="K17" s="14">
        <v>4.0723506208100204</v>
      </c>
      <c r="L17" s="14">
        <v>14.9255155777031</v>
      </c>
    </row>
    <row r="18" spans="1:13" x14ac:dyDescent="0.25">
      <c r="B18" s="13"/>
      <c r="C18" s="13"/>
      <c r="D18" s="13"/>
      <c r="E18" s="13"/>
      <c r="F18" s="13"/>
      <c r="H18" s="14"/>
      <c r="I18" s="14"/>
      <c r="J18" s="15" t="s">
        <v>29</v>
      </c>
      <c r="K18" s="14">
        <f>SUM(K5:K17)</f>
        <v>10145.999999999978</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282D8-8188-495F-B839-09B36387E8EB}">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1531</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24.946448700985499</v>
      </c>
      <c r="C5" s="13">
        <v>21.383649936810201</v>
      </c>
      <c r="D5" s="13">
        <v>28.730100481989801</v>
      </c>
      <c r="E5" s="13">
        <v>25.007467294046101</v>
      </c>
      <c r="F5" s="13">
        <v>2.2362943749167101</v>
      </c>
      <c r="G5" s="7" t="s">
        <v>41</v>
      </c>
      <c r="H5" s="14">
        <v>1585.09735046062</v>
      </c>
      <c r="I5" s="14">
        <v>1358.71711698492</v>
      </c>
      <c r="J5" s="14">
        <v>1825.5105846256299</v>
      </c>
      <c r="K5" s="14">
        <v>1588.97447186369</v>
      </c>
      <c r="L5" s="14">
        <v>142.094144582208</v>
      </c>
    </row>
    <row r="6" spans="1:12" x14ac:dyDescent="0.25">
      <c r="A6" s="7" t="s">
        <v>172</v>
      </c>
      <c r="B6" s="13">
        <v>12.655128081653601</v>
      </c>
      <c r="C6" s="13">
        <v>9.8034358618738793</v>
      </c>
      <c r="D6" s="13">
        <v>15.859127204761201</v>
      </c>
      <c r="E6" s="13">
        <v>12.719317290684099</v>
      </c>
      <c r="F6" s="13">
        <v>1.8331812947438499</v>
      </c>
      <c r="G6" s="7" t="s">
        <v>41</v>
      </c>
      <c r="H6" s="14">
        <v>804.10683830826997</v>
      </c>
      <c r="I6" s="14">
        <v>622.91031466346601</v>
      </c>
      <c r="J6" s="14">
        <v>1007.68894259052</v>
      </c>
      <c r="K6" s="14">
        <v>808.18542065007</v>
      </c>
      <c r="L6" s="14">
        <v>116.480339468024</v>
      </c>
    </row>
    <row r="7" spans="1:12" x14ac:dyDescent="0.25">
      <c r="A7" s="7" t="s">
        <v>42</v>
      </c>
      <c r="B7" s="13">
        <v>1.80096507503907</v>
      </c>
      <c r="C7" s="13">
        <v>2.8281901422355201E-2</v>
      </c>
      <c r="D7" s="13">
        <v>4.0951622581622598</v>
      </c>
      <c r="E7" s="13">
        <v>1.9372021119743399</v>
      </c>
      <c r="F7" s="13">
        <v>1.27898586038441</v>
      </c>
      <c r="G7" s="7" t="s">
        <v>41</v>
      </c>
      <c r="H7" s="14">
        <v>114.433320867983</v>
      </c>
      <c r="I7" s="14">
        <v>1.7970320163764499</v>
      </c>
      <c r="J7" s="14">
        <v>260.20660988362999</v>
      </c>
      <c r="K7" s="14">
        <v>123.08982219485</v>
      </c>
      <c r="L7" s="14">
        <v>81.266761568825601</v>
      </c>
    </row>
    <row r="8" spans="1:12" x14ac:dyDescent="0.25">
      <c r="A8" s="7" t="s">
        <v>173</v>
      </c>
      <c r="B8" s="13">
        <v>36.333087410905897</v>
      </c>
      <c r="C8" s="13">
        <v>32.022143814952997</v>
      </c>
      <c r="D8" s="13">
        <v>41.0586269514028</v>
      </c>
      <c r="E8" s="13">
        <v>36.380367152535698</v>
      </c>
      <c r="F8" s="13">
        <v>2.7321909538434901</v>
      </c>
      <c r="G8" s="7" t="s">
        <v>41</v>
      </c>
      <c r="H8" s="14">
        <v>2308.60437408896</v>
      </c>
      <c r="I8" s="14">
        <v>2034.6870180021101</v>
      </c>
      <c r="J8" s="14">
        <v>2608.8651564921302</v>
      </c>
      <c r="K8" s="14">
        <v>2311.6085288721201</v>
      </c>
      <c r="L8" s="14">
        <v>173.603413207215</v>
      </c>
    </row>
    <row r="9" spans="1:12" x14ac:dyDescent="0.25">
      <c r="A9" s="7" t="s">
        <v>90</v>
      </c>
      <c r="B9" s="13">
        <v>2.5333373292632901E-4</v>
      </c>
      <c r="C9" s="13">
        <v>3.8920988674903702E-17</v>
      </c>
      <c r="D9" s="13">
        <v>0.74077884499389401</v>
      </c>
      <c r="E9" s="13">
        <v>0.112460004995768</v>
      </c>
      <c r="F9" s="13">
        <v>0.283426762234187</v>
      </c>
      <c r="G9" s="7" t="s">
        <v>41</v>
      </c>
      <c r="H9" s="14">
        <v>1.6096825390139E-2</v>
      </c>
      <c r="I9" s="14">
        <v>2.4730396204033802E-15</v>
      </c>
      <c r="J9" s="14">
        <v>47.069087810912002</v>
      </c>
      <c r="K9" s="14">
        <v>7.14570871743115</v>
      </c>
      <c r="L9" s="14">
        <v>18.008936472360201</v>
      </c>
    </row>
    <row r="10" spans="1:12" x14ac:dyDescent="0.25">
      <c r="A10" s="7" t="s">
        <v>174</v>
      </c>
      <c r="B10" s="13">
        <v>9.1203867055031303E-5</v>
      </c>
      <c r="C10" s="13">
        <v>1.13065716041983E-18</v>
      </c>
      <c r="D10" s="13">
        <v>0.47635939225389201</v>
      </c>
      <c r="E10" s="13">
        <v>7.7766149064641493E-2</v>
      </c>
      <c r="F10" s="13">
        <v>0.24561988050835401</v>
      </c>
      <c r="G10" s="7" t="s">
        <v>41</v>
      </c>
      <c r="H10" s="14">
        <v>5.7950937126766897E-3</v>
      </c>
      <c r="I10" s="14">
        <v>7.1841955973076005E-17</v>
      </c>
      <c r="J10" s="14">
        <v>30.2678757838123</v>
      </c>
      <c r="K10" s="14">
        <v>4.9412611115673197</v>
      </c>
      <c r="L10" s="14">
        <v>15.6066872075008</v>
      </c>
    </row>
    <row r="11" spans="1:12" x14ac:dyDescent="0.25">
      <c r="A11" s="7" t="s">
        <v>175</v>
      </c>
      <c r="B11" s="13">
        <v>0.924953549114649</v>
      </c>
      <c r="C11" s="13">
        <v>0.21327166279673601</v>
      </c>
      <c r="D11" s="13">
        <v>2.1823083469610398</v>
      </c>
      <c r="E11" s="13">
        <v>1.0330205685770899</v>
      </c>
      <c r="F11" s="13">
        <v>0.62198381958835303</v>
      </c>
      <c r="G11" s="7" t="s">
        <v>41</v>
      </c>
      <c r="H11" s="14">
        <v>58.7715485107448</v>
      </c>
      <c r="I11" s="14">
        <v>13.5512814541046</v>
      </c>
      <c r="J11" s="14">
        <v>138.66387236590401</v>
      </c>
      <c r="K11" s="14">
        <v>65.638126927388896</v>
      </c>
      <c r="L11" s="14">
        <v>39.520851896643897</v>
      </c>
    </row>
    <row r="12" spans="1:12" x14ac:dyDescent="0.25">
      <c r="A12" s="7" t="s">
        <v>176</v>
      </c>
      <c r="B12" s="13">
        <v>5.1316861178586802E-3</v>
      </c>
      <c r="C12" s="13">
        <v>2.1520536714802498E-15</v>
      </c>
      <c r="D12" s="13">
        <v>1.57631999692048</v>
      </c>
      <c r="E12" s="13">
        <v>0.32594989349430398</v>
      </c>
      <c r="F12" s="13">
        <v>0.58213985370214505</v>
      </c>
      <c r="G12" s="7" t="s">
        <v>41</v>
      </c>
      <c r="H12" s="14">
        <v>0.32606733592873999</v>
      </c>
      <c r="I12" s="14">
        <v>1.36741490285855E-13</v>
      </c>
      <c r="J12" s="14">
        <v>100.159372604327</v>
      </c>
      <c r="K12" s="14">
        <v>20.710856232628</v>
      </c>
      <c r="L12" s="14">
        <v>36.989166304234203</v>
      </c>
    </row>
    <row r="13" spans="1:12" x14ac:dyDescent="0.25">
      <c r="A13" s="7" t="s">
        <v>177</v>
      </c>
      <c r="B13" s="13">
        <v>1.32051012445015</v>
      </c>
      <c r="C13" s="13">
        <v>1.28883480489816E-9</v>
      </c>
      <c r="D13" s="13">
        <v>3.4242756141914201</v>
      </c>
      <c r="E13" s="13">
        <v>1.3900784861901201</v>
      </c>
      <c r="F13" s="13">
        <v>1.1286263328210799</v>
      </c>
      <c r="G13" s="7" t="s">
        <v>41</v>
      </c>
      <c r="H13" s="14">
        <v>83.905213307562704</v>
      </c>
      <c r="I13" s="14">
        <v>8.1892563503229004E-8</v>
      </c>
      <c r="J13" s="14">
        <v>217.57847252572299</v>
      </c>
      <c r="K13" s="14">
        <v>88.325587012520202</v>
      </c>
      <c r="L13" s="14">
        <v>71.712917187451396</v>
      </c>
    </row>
    <row r="14" spans="1:12" x14ac:dyDescent="0.25">
      <c r="A14" s="7" t="s">
        <v>178</v>
      </c>
      <c r="B14" s="13">
        <v>1.5374385416682299E-5</v>
      </c>
      <c r="C14" s="13">
        <v>3.3004881919540799E-18</v>
      </c>
      <c r="D14" s="13">
        <v>0.125332735806958</v>
      </c>
      <c r="E14" s="13">
        <v>2.11737425085665E-2</v>
      </c>
      <c r="F14" s="13">
        <v>7.3831114537591294E-2</v>
      </c>
      <c r="G14" s="7" t="s">
        <v>41</v>
      </c>
      <c r="H14" s="14">
        <v>9.7688844937599407E-4</v>
      </c>
      <c r="I14" s="14">
        <v>2.0971301971676199E-16</v>
      </c>
      <c r="J14" s="14">
        <v>7.96364203317414</v>
      </c>
      <c r="K14" s="14">
        <v>1.34537959899431</v>
      </c>
      <c r="L14" s="14">
        <v>4.6912290177185501</v>
      </c>
    </row>
    <row r="15" spans="1:12" x14ac:dyDescent="0.25">
      <c r="A15" s="7" t="s">
        <v>179</v>
      </c>
      <c r="B15" s="13">
        <v>4.9296923610547401</v>
      </c>
      <c r="C15" s="13">
        <v>3.0368470134605299</v>
      </c>
      <c r="D15" s="13">
        <v>7.2318559803999003</v>
      </c>
      <c r="E15" s="13">
        <v>5.0108873303217898</v>
      </c>
      <c r="F15" s="13">
        <v>1.2959509706057399</v>
      </c>
      <c r="G15" s="7" t="s">
        <v>41</v>
      </c>
      <c r="H15" s="14">
        <v>313.23265262141803</v>
      </c>
      <c r="I15" s="14">
        <v>192.961259235282</v>
      </c>
      <c r="J15" s="14">
        <v>459.51212899460899</v>
      </c>
      <c r="K15" s="14">
        <v>318.391780968646</v>
      </c>
      <c r="L15" s="14">
        <v>82.344724672288805</v>
      </c>
    </row>
    <row r="16" spans="1:12" x14ac:dyDescent="0.25">
      <c r="A16" s="7" t="s">
        <v>180</v>
      </c>
      <c r="B16" s="13">
        <v>2.3219148833161598</v>
      </c>
      <c r="C16" s="13">
        <v>1.08588123690045</v>
      </c>
      <c r="D16" s="13">
        <v>4.0579837240114101</v>
      </c>
      <c r="E16" s="13">
        <v>2.4149988769047899</v>
      </c>
      <c r="F16" s="13">
        <v>0.896156744623264</v>
      </c>
      <c r="G16" s="7" t="s">
        <v>41</v>
      </c>
      <c r="H16" s="14">
        <v>147.53447168590901</v>
      </c>
      <c r="I16" s="14">
        <v>68.996893792655101</v>
      </c>
      <c r="J16" s="14">
        <v>257.84428582368503</v>
      </c>
      <c r="K16" s="14">
        <v>153.44902863853</v>
      </c>
      <c r="L16" s="14">
        <v>56.941799553362202</v>
      </c>
    </row>
    <row r="17" spans="1:13" x14ac:dyDescent="0.25">
      <c r="A17" s="7" t="s">
        <v>181</v>
      </c>
      <c r="B17" s="13">
        <v>13.4849660089926</v>
      </c>
      <c r="C17" s="13">
        <v>10.7440371640932</v>
      </c>
      <c r="D17" s="13">
        <v>16.6813078467647</v>
      </c>
      <c r="E17" s="13">
        <v>13.5693110987024</v>
      </c>
      <c r="F17" s="13">
        <v>1.80961744057429</v>
      </c>
      <c r="G17" s="7" t="s">
        <v>41</v>
      </c>
      <c r="H17" s="14">
        <v>856.83474021139398</v>
      </c>
      <c r="I17" s="14">
        <v>682.67612140648498</v>
      </c>
      <c r="J17" s="14">
        <v>1059.9303005834299</v>
      </c>
      <c r="K17" s="14">
        <v>862.19402721155495</v>
      </c>
      <c r="L17" s="14">
        <v>114.98309217409</v>
      </c>
    </row>
    <row r="18" spans="1:13" x14ac:dyDescent="0.25">
      <c r="B18" s="13"/>
      <c r="C18" s="13"/>
      <c r="D18" s="13"/>
      <c r="E18" s="13"/>
      <c r="F18" s="13"/>
      <c r="H18" s="14"/>
      <c r="I18" s="14"/>
      <c r="J18" s="15" t="s">
        <v>29</v>
      </c>
      <c r="K18" s="14">
        <f>SUM(K5:K17)</f>
        <v>6353.9999999999927</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F1FF8-6261-4588-B4B9-83D1B9DFADE0}">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8.33203125" style="7" bestFit="1" customWidth="1"/>
    <col min="12" max="12" width="7.33203125" style="7" bestFit="1" customWidth="1"/>
    <col min="13" max="16384" width="8.6640625" style="7"/>
  </cols>
  <sheetData>
    <row r="1" spans="1:12" ht="45" customHeight="1" x14ac:dyDescent="0.25">
      <c r="A1" s="333" t="s">
        <v>1532</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32.206814742687399</v>
      </c>
      <c r="C5" s="13">
        <v>28.170751770833601</v>
      </c>
      <c r="D5" s="13">
        <v>36.133309389730798</v>
      </c>
      <c r="E5" s="13">
        <v>32.1508923487551</v>
      </c>
      <c r="F5" s="13">
        <v>2.4112865149459699</v>
      </c>
      <c r="G5" s="7" t="s">
        <v>41</v>
      </c>
      <c r="H5" s="14">
        <v>12583.202519967899</v>
      </c>
      <c r="I5" s="14">
        <v>11006.312716864601</v>
      </c>
      <c r="J5" s="14">
        <v>14117.283978567801</v>
      </c>
      <c r="K5" s="14">
        <v>12561.353640658601</v>
      </c>
      <c r="L5" s="14">
        <v>942.08964138938995</v>
      </c>
    </row>
    <row r="6" spans="1:12" x14ac:dyDescent="0.25">
      <c r="A6" s="7" t="s">
        <v>172</v>
      </c>
      <c r="B6" s="13">
        <v>17.130302410241399</v>
      </c>
      <c r="C6" s="13">
        <v>13.865380033229499</v>
      </c>
      <c r="D6" s="13">
        <v>20.6964413240676</v>
      </c>
      <c r="E6" s="13">
        <v>17.192082684768199</v>
      </c>
      <c r="F6" s="13">
        <v>2.0477434431811798</v>
      </c>
      <c r="G6" s="7" t="s">
        <v>41</v>
      </c>
      <c r="H6" s="14">
        <v>6692.8091516813301</v>
      </c>
      <c r="I6" s="14">
        <v>5417.2039789827704</v>
      </c>
      <c r="J6" s="14">
        <v>8086.0996253132198</v>
      </c>
      <c r="K6" s="14">
        <v>6716.9467049389496</v>
      </c>
      <c r="L6" s="14">
        <v>800.05336325088797</v>
      </c>
    </row>
    <row r="7" spans="1:12" x14ac:dyDescent="0.25">
      <c r="A7" s="7" t="s">
        <v>42</v>
      </c>
      <c r="B7" s="13">
        <v>3.1577143472904703E-2</v>
      </c>
      <c r="C7" s="13">
        <v>2.4573517564068901E-15</v>
      </c>
      <c r="D7" s="13">
        <v>2.90463243766294</v>
      </c>
      <c r="E7" s="13">
        <v>0.67071406265023603</v>
      </c>
      <c r="F7" s="13">
        <v>1.0671247190430699</v>
      </c>
      <c r="G7" s="7" t="s">
        <v>41</v>
      </c>
      <c r="H7" s="14">
        <v>12.337189954863801</v>
      </c>
      <c r="I7" s="14">
        <v>9.6008733122817107E-13</v>
      </c>
      <c r="J7" s="14">
        <v>1134.83989339491</v>
      </c>
      <c r="K7" s="14">
        <v>262.04798427744697</v>
      </c>
      <c r="L7" s="14">
        <v>416.92562773012799</v>
      </c>
    </row>
    <row r="8" spans="1:12" x14ac:dyDescent="0.25">
      <c r="A8" s="7" t="s">
        <v>173</v>
      </c>
      <c r="B8" s="13">
        <v>33.5860327022055</v>
      </c>
      <c r="C8" s="13">
        <v>28.964777601209398</v>
      </c>
      <c r="D8" s="13">
        <v>37.877718155873303</v>
      </c>
      <c r="E8" s="13">
        <v>33.570781389227101</v>
      </c>
      <c r="F8" s="13">
        <v>2.7402838779802901</v>
      </c>
      <c r="G8" s="7" t="s">
        <v>41</v>
      </c>
      <c r="H8" s="14">
        <v>13122.0629767517</v>
      </c>
      <c r="I8" s="14">
        <v>11316.5386087925</v>
      </c>
      <c r="J8" s="14">
        <v>14798.8244834997</v>
      </c>
      <c r="K8" s="14">
        <v>13116.104288770999</v>
      </c>
      <c r="L8" s="14">
        <v>1070.6289111269</v>
      </c>
    </row>
    <row r="9" spans="1:12" x14ac:dyDescent="0.25">
      <c r="A9" s="7" t="s">
        <v>90</v>
      </c>
      <c r="B9" s="13">
        <v>0.77771754734409204</v>
      </c>
      <c r="C9" s="13">
        <v>0.16715031229719499</v>
      </c>
      <c r="D9" s="13">
        <v>2.1370223479158899</v>
      </c>
      <c r="E9" s="13">
        <v>0.912957838135383</v>
      </c>
      <c r="F9" s="13">
        <v>0.64265314144997898</v>
      </c>
      <c r="G9" s="7" t="s">
        <v>41</v>
      </c>
      <c r="H9" s="14">
        <v>303.85424574733702</v>
      </c>
      <c r="I9" s="14">
        <v>65.305627014514201</v>
      </c>
      <c r="J9" s="14">
        <v>834.93463133074101</v>
      </c>
      <c r="K9" s="14">
        <v>356.692627359494</v>
      </c>
      <c r="L9" s="14">
        <v>251.08458236450701</v>
      </c>
    </row>
    <row r="10" spans="1:12" x14ac:dyDescent="0.25">
      <c r="A10" s="7" t="s">
        <v>174</v>
      </c>
      <c r="B10" s="13">
        <v>0.51602126550527905</v>
      </c>
      <c r="C10" s="13">
        <v>9.1202745076210396E-12</v>
      </c>
      <c r="D10" s="13">
        <v>2.5741083588087599</v>
      </c>
      <c r="E10" s="13">
        <v>0.78317349190095398</v>
      </c>
      <c r="F10" s="13">
        <v>0.89102498632121696</v>
      </c>
      <c r="G10" s="7" t="s">
        <v>41</v>
      </c>
      <c r="H10" s="14">
        <v>201.60950843291201</v>
      </c>
      <c r="I10" s="14">
        <v>3.5632912501275401E-9</v>
      </c>
      <c r="J10" s="14">
        <v>1005.70413578658</v>
      </c>
      <c r="K10" s="14">
        <v>305.98588328570202</v>
      </c>
      <c r="L10" s="14">
        <v>348.12346215569897</v>
      </c>
    </row>
    <row r="11" spans="1:12" x14ac:dyDescent="0.25">
      <c r="A11" s="7" t="s">
        <v>175</v>
      </c>
      <c r="B11" s="13">
        <v>0.64548219241059501</v>
      </c>
      <c r="C11" s="13">
        <v>2.6278359881939998E-7</v>
      </c>
      <c r="D11" s="13">
        <v>2.7079126482896299</v>
      </c>
      <c r="E11" s="13">
        <v>0.903618058038684</v>
      </c>
      <c r="F11" s="13">
        <v>0.90692432717233196</v>
      </c>
      <c r="G11" s="7" t="s">
        <v>41</v>
      </c>
      <c r="H11" s="14">
        <v>252.189892574819</v>
      </c>
      <c r="I11" s="14">
        <v>1.02669552058739E-4</v>
      </c>
      <c r="J11" s="14">
        <v>1057.98147168676</v>
      </c>
      <c r="K11" s="14">
        <v>353.04357527571301</v>
      </c>
      <c r="L11" s="14">
        <v>354.33533462623001</v>
      </c>
    </row>
    <row r="12" spans="1:12" x14ac:dyDescent="0.25">
      <c r="A12" s="7" t="s">
        <v>176</v>
      </c>
      <c r="B12" s="13">
        <v>5.0506297297135596E-3</v>
      </c>
      <c r="C12" s="13">
        <v>6.3439795123888701E-16</v>
      </c>
      <c r="D12" s="13">
        <v>1.3922096022250701</v>
      </c>
      <c r="E12" s="13">
        <v>0.27594003016742602</v>
      </c>
      <c r="F12" s="13">
        <v>0.53224416541305897</v>
      </c>
      <c r="G12" s="7" t="s">
        <v>41</v>
      </c>
      <c r="H12" s="14">
        <v>1.9732810353990899</v>
      </c>
      <c r="I12" s="14">
        <v>2.4785927954903298E-13</v>
      </c>
      <c r="J12" s="14">
        <v>543.93629158933402</v>
      </c>
      <c r="K12" s="14">
        <v>107.809769786413</v>
      </c>
      <c r="L12" s="14">
        <v>207.94779542688201</v>
      </c>
    </row>
    <row r="13" spans="1:12" x14ac:dyDescent="0.25">
      <c r="A13" s="7" t="s">
        <v>177</v>
      </c>
      <c r="B13" s="13">
        <v>0.204775914379621</v>
      </c>
      <c r="C13" s="13">
        <v>4.7821857153380402E-14</v>
      </c>
      <c r="D13" s="13">
        <v>2.8949401740248502</v>
      </c>
      <c r="E13" s="13">
        <v>0.75334689736723703</v>
      </c>
      <c r="F13" s="13">
        <v>1.0190956304901699</v>
      </c>
      <c r="G13" s="7" t="s">
        <v>41</v>
      </c>
      <c r="H13" s="14">
        <v>80.005949748117899</v>
      </c>
      <c r="I13" s="14">
        <v>1.86839995898257E-11</v>
      </c>
      <c r="J13" s="14">
        <v>1131.0531259915001</v>
      </c>
      <c r="K13" s="14">
        <v>294.33263280137902</v>
      </c>
      <c r="L13" s="14">
        <v>398.16066283251098</v>
      </c>
    </row>
    <row r="14" spans="1:12" x14ac:dyDescent="0.25">
      <c r="A14" s="7" t="s">
        <v>178</v>
      </c>
      <c r="B14" s="13">
        <v>4.9589761467313902E-5</v>
      </c>
      <c r="C14" s="13">
        <v>8.0010532132242597E-18</v>
      </c>
      <c r="D14" s="13">
        <v>0.26867512910878599</v>
      </c>
      <c r="E14" s="13">
        <v>4.2159496600640299E-2</v>
      </c>
      <c r="F14" s="13">
        <v>0.12748030878585501</v>
      </c>
      <c r="G14" s="7" t="s">
        <v>41</v>
      </c>
      <c r="H14" s="14">
        <v>1.9374719805279501E-2</v>
      </c>
      <c r="I14" s="14">
        <v>3.1260114904067101E-15</v>
      </c>
      <c r="J14" s="14">
        <v>104.97137294280201</v>
      </c>
      <c r="K14" s="14">
        <v>16.4717153218701</v>
      </c>
      <c r="L14" s="14">
        <v>49.806556642633801</v>
      </c>
    </row>
    <row r="15" spans="1:12" x14ac:dyDescent="0.25">
      <c r="A15" s="7" t="s">
        <v>179</v>
      </c>
      <c r="B15" s="13">
        <v>3.5576373811582598</v>
      </c>
      <c r="C15" s="13">
        <v>2.0893383127568299</v>
      </c>
      <c r="D15" s="13">
        <v>5.4401255710724499</v>
      </c>
      <c r="E15" s="13">
        <v>3.64839926274185</v>
      </c>
      <c r="F15" s="13">
        <v>1.03958840835555</v>
      </c>
      <c r="G15" s="7" t="s">
        <v>41</v>
      </c>
      <c r="H15" s="14">
        <v>1389.96892481853</v>
      </c>
      <c r="I15" s="14">
        <v>816.30447879409405</v>
      </c>
      <c r="J15" s="14">
        <v>2125.457060618</v>
      </c>
      <c r="K15" s="14">
        <v>1425.4295919532401</v>
      </c>
      <c r="L15" s="14">
        <v>406.16719114451399</v>
      </c>
    </row>
    <row r="16" spans="1:12" x14ac:dyDescent="0.25">
      <c r="A16" s="7" t="s">
        <v>180</v>
      </c>
      <c r="B16" s="13">
        <v>5.4869417158345701E-2</v>
      </c>
      <c r="C16" s="13">
        <v>2.27608437786738E-14</v>
      </c>
      <c r="D16" s="13">
        <v>1.02631950791372</v>
      </c>
      <c r="E16" s="13">
        <v>0.232440007756398</v>
      </c>
      <c r="F16" s="13">
        <v>0.36666733012019698</v>
      </c>
      <c r="G16" s="7" t="s">
        <v>41</v>
      </c>
      <c r="H16" s="14">
        <v>21.437481283765599</v>
      </c>
      <c r="I16" s="14">
        <v>8.8926616643278793E-12</v>
      </c>
      <c r="J16" s="14">
        <v>400.983031741893</v>
      </c>
      <c r="K16" s="14">
        <v>90.814311030424705</v>
      </c>
      <c r="L16" s="14">
        <v>143.25692587795999</v>
      </c>
    </row>
    <row r="17" spans="1:13" x14ac:dyDescent="0.25">
      <c r="A17" s="7" t="s">
        <v>181</v>
      </c>
      <c r="B17" s="13">
        <v>8.8169151607875094</v>
      </c>
      <c r="C17" s="13">
        <v>6.5914780707165699</v>
      </c>
      <c r="D17" s="13">
        <v>11.3150296582065</v>
      </c>
      <c r="E17" s="13">
        <v>8.8634944318906896</v>
      </c>
      <c r="F17" s="13">
        <v>1.4593764188968701</v>
      </c>
      <c r="G17" s="7" t="s">
        <v>41</v>
      </c>
      <c r="H17" s="14">
        <v>3444.7687533196799</v>
      </c>
      <c r="I17" s="14">
        <v>2575.2904822289602</v>
      </c>
      <c r="J17" s="14">
        <v>4420.7820874612999</v>
      </c>
      <c r="K17" s="14">
        <v>3462.9672745396902</v>
      </c>
      <c r="L17" s="14">
        <v>570.17836686300905</v>
      </c>
    </row>
    <row r="18" spans="1:13" x14ac:dyDescent="0.25">
      <c r="B18" s="13"/>
      <c r="C18" s="13"/>
      <c r="D18" s="13"/>
      <c r="E18" s="13"/>
      <c r="F18" s="13"/>
      <c r="H18" s="14"/>
      <c r="I18" s="14"/>
      <c r="J18" s="15" t="s">
        <v>29</v>
      </c>
      <c r="K18" s="14">
        <f>SUM(K5:K17)</f>
        <v>39069.999999999913</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AD5AA-2370-41E6-B783-6519A7C4F0A0}">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7.33203125" style="7" bestFit="1" customWidth="1"/>
    <col min="11" max="11" width="8.33203125" style="7" bestFit="1" customWidth="1"/>
    <col min="12" max="12" width="5.5546875" style="7" bestFit="1" customWidth="1"/>
    <col min="13" max="16384" width="8.6640625" style="7"/>
  </cols>
  <sheetData>
    <row r="1" spans="1:12" ht="45" customHeight="1" x14ac:dyDescent="0.25">
      <c r="A1" s="333" t="s">
        <v>1533</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16.450254183702</v>
      </c>
      <c r="C5" s="13">
        <v>13.455808866244</v>
      </c>
      <c r="D5" s="13">
        <v>19.8543828888875</v>
      </c>
      <c r="E5" s="13">
        <v>16.503470225958001</v>
      </c>
      <c r="F5" s="13">
        <v>1.95491688417391</v>
      </c>
      <c r="G5" s="7" t="s">
        <v>41</v>
      </c>
      <c r="H5" s="14">
        <v>3723.5150344809399</v>
      </c>
      <c r="I5" s="14">
        <v>3045.7223368743398</v>
      </c>
      <c r="J5" s="14">
        <v>4494.0395668996998</v>
      </c>
      <c r="K5" s="14">
        <v>3735.5604856455998</v>
      </c>
      <c r="L5" s="14">
        <v>442.49543673276401</v>
      </c>
    </row>
    <row r="6" spans="1:12" x14ac:dyDescent="0.25">
      <c r="A6" s="7" t="s">
        <v>172</v>
      </c>
      <c r="B6" s="13">
        <v>18.912946344775499</v>
      </c>
      <c r="C6" s="13">
        <v>15.3511641041787</v>
      </c>
      <c r="D6" s="13">
        <v>22.624230046929899</v>
      </c>
      <c r="E6" s="13">
        <v>18.9767225340849</v>
      </c>
      <c r="F6" s="13">
        <v>2.1909503611065602</v>
      </c>
      <c r="G6" s="7" t="s">
        <v>41</v>
      </c>
      <c r="H6" s="14">
        <v>4280.9454051399498</v>
      </c>
      <c r="I6" s="14">
        <v>3474.7359949808501</v>
      </c>
      <c r="J6" s="14">
        <v>5120.9944711225799</v>
      </c>
      <c r="K6" s="14">
        <v>4295.3811455901296</v>
      </c>
      <c r="L6" s="14">
        <v>495.92161423647201</v>
      </c>
    </row>
    <row r="7" spans="1:12" x14ac:dyDescent="0.25">
      <c r="A7" s="7" t="s">
        <v>42</v>
      </c>
      <c r="B7" s="13">
        <v>0.69130721131203798</v>
      </c>
      <c r="C7" s="13">
        <v>1.52470018038036E-11</v>
      </c>
      <c r="D7" s="13">
        <v>3.1378252551295902</v>
      </c>
      <c r="E7" s="13">
        <v>0.99947644609713404</v>
      </c>
      <c r="F7" s="13">
        <v>1.1011399885922599</v>
      </c>
      <c r="G7" s="7" t="s">
        <v>41</v>
      </c>
      <c r="H7" s="14">
        <v>156.47738728047901</v>
      </c>
      <c r="I7" s="14">
        <v>3.45115885829094E-9</v>
      </c>
      <c r="J7" s="14">
        <v>710.246746498584</v>
      </c>
      <c r="K7" s="14">
        <v>226.23149357408599</v>
      </c>
      <c r="L7" s="14">
        <v>249.24303641785801</v>
      </c>
    </row>
    <row r="8" spans="1:12" x14ac:dyDescent="0.25">
      <c r="A8" s="7" t="s">
        <v>173</v>
      </c>
      <c r="B8" s="13">
        <v>38.332630050905102</v>
      </c>
      <c r="C8" s="13">
        <v>33.494245953000899</v>
      </c>
      <c r="D8" s="13">
        <v>42.857253720378701</v>
      </c>
      <c r="E8" s="13">
        <v>38.3019505097947</v>
      </c>
      <c r="F8" s="13">
        <v>2.8272292464972599</v>
      </c>
      <c r="G8" s="7" t="s">
        <v>41</v>
      </c>
      <c r="H8" s="14">
        <v>8676.5908120223794</v>
      </c>
      <c r="I8" s="14">
        <v>7581.4225714617496</v>
      </c>
      <c r="J8" s="14">
        <v>9700.7393796077195</v>
      </c>
      <c r="K8" s="14">
        <v>8669.6464978920394</v>
      </c>
      <c r="L8" s="14">
        <v>639.94333994465501</v>
      </c>
    </row>
    <row r="9" spans="1:12" x14ac:dyDescent="0.25">
      <c r="A9" s="7" t="s">
        <v>90</v>
      </c>
      <c r="B9" s="13">
        <v>1.3952405885909499E-3</v>
      </c>
      <c r="C9" s="13">
        <v>7.8045914162427202E-16</v>
      </c>
      <c r="D9" s="13">
        <v>1.6049180847500599</v>
      </c>
      <c r="E9" s="13">
        <v>0.28012364846642002</v>
      </c>
      <c r="F9" s="13">
        <v>0.60923150580677099</v>
      </c>
      <c r="G9" s="7" t="s">
        <v>41</v>
      </c>
      <c r="H9" s="14">
        <v>0.315812707227562</v>
      </c>
      <c r="I9" s="14">
        <v>1.7665692670665399E-13</v>
      </c>
      <c r="J9" s="14">
        <v>363.273208483178</v>
      </c>
      <c r="K9" s="14">
        <v>63.405987830374301</v>
      </c>
      <c r="L9" s="14">
        <v>137.89955133936201</v>
      </c>
    </row>
    <row r="10" spans="1:12" x14ac:dyDescent="0.25">
      <c r="A10" s="7" t="s">
        <v>174</v>
      </c>
      <c r="B10" s="13">
        <v>0.94071304735661398</v>
      </c>
      <c r="C10" s="13">
        <v>1.1103019197453001E-2</v>
      </c>
      <c r="D10" s="13">
        <v>2.4994139303768699</v>
      </c>
      <c r="E10" s="13">
        <v>1.07313874452584</v>
      </c>
      <c r="F10" s="13">
        <v>0.75279330233867603</v>
      </c>
      <c r="G10" s="7" t="s">
        <v>41</v>
      </c>
      <c r="H10" s="14">
        <v>212.93039826916899</v>
      </c>
      <c r="I10" s="14">
        <v>2.5131683953434898</v>
      </c>
      <c r="J10" s="14">
        <v>565.742343140804</v>
      </c>
      <c r="K10" s="14">
        <v>242.90495482342399</v>
      </c>
      <c r="L10" s="14">
        <v>170.394763984359</v>
      </c>
    </row>
    <row r="11" spans="1:12" x14ac:dyDescent="0.25">
      <c r="A11" s="7" t="s">
        <v>175</v>
      </c>
      <c r="B11" s="13">
        <v>4.2005968996435001</v>
      </c>
      <c r="C11" s="13">
        <v>2.2000910469658699</v>
      </c>
      <c r="D11" s="13">
        <v>6.8375610446902604</v>
      </c>
      <c r="E11" s="13">
        <v>4.3131883030686202</v>
      </c>
      <c r="F11" s="13">
        <v>1.4099851905212699</v>
      </c>
      <c r="G11" s="7" t="s">
        <v>41</v>
      </c>
      <c r="H11" s="14">
        <v>950.80510823430598</v>
      </c>
      <c r="I11" s="14">
        <v>497.99060848072497</v>
      </c>
      <c r="J11" s="14">
        <v>1547.6819424656401</v>
      </c>
      <c r="K11" s="14">
        <v>976.29017239958296</v>
      </c>
      <c r="L11" s="14">
        <v>319.15014787449098</v>
      </c>
    </row>
    <row r="12" spans="1:12" x14ac:dyDescent="0.25">
      <c r="A12" s="7" t="s">
        <v>176</v>
      </c>
      <c r="B12" s="13">
        <v>4.0544959747759702E-4</v>
      </c>
      <c r="C12" s="13">
        <v>7.5145471215045598E-17</v>
      </c>
      <c r="D12" s="13">
        <v>1.4115029148674301</v>
      </c>
      <c r="E12" s="13">
        <v>0.22243738674559599</v>
      </c>
      <c r="F12" s="13">
        <v>0.56888025510735996</v>
      </c>
      <c r="G12" s="7" t="s">
        <v>41</v>
      </c>
      <c r="H12" s="14">
        <v>9.1773516389054094E-2</v>
      </c>
      <c r="I12" s="14">
        <v>1.70091774095255E-14</v>
      </c>
      <c r="J12" s="14">
        <v>319.493684780244</v>
      </c>
      <c r="K12" s="14">
        <v>50.348702489865701</v>
      </c>
      <c r="L12" s="14">
        <v>128.76604574354999</v>
      </c>
    </row>
    <row r="13" spans="1:12" x14ac:dyDescent="0.25">
      <c r="A13" s="7" t="s">
        <v>177</v>
      </c>
      <c r="B13" s="13">
        <v>2.0958212076752698</v>
      </c>
      <c r="C13" s="13">
        <v>3.9389741423887498E-8</v>
      </c>
      <c r="D13" s="13">
        <v>4.9901183574197798</v>
      </c>
      <c r="E13" s="13">
        <v>2.1653932884958</v>
      </c>
      <c r="F13" s="13">
        <v>1.62539820330813</v>
      </c>
      <c r="G13" s="7" t="s">
        <v>41</v>
      </c>
      <c r="H13" s="14">
        <v>474.38913035729701</v>
      </c>
      <c r="I13" s="14">
        <v>8.9158679712969397E-6</v>
      </c>
      <c r="J13" s="14">
        <v>1129.51329020196</v>
      </c>
      <c r="K13" s="14">
        <v>490.13677085102501</v>
      </c>
      <c r="L13" s="14">
        <v>367.90888331879597</v>
      </c>
    </row>
    <row r="14" spans="1:12" x14ac:dyDescent="0.25">
      <c r="A14" s="7" t="s">
        <v>178</v>
      </c>
      <c r="B14" s="13">
        <v>2.33720103509414E-5</v>
      </c>
      <c r="C14" s="13">
        <v>3.10085246941123E-18</v>
      </c>
      <c r="D14" s="13">
        <v>0.14407940416540499</v>
      </c>
      <c r="E14" s="13">
        <v>2.5137255823330901E-2</v>
      </c>
      <c r="F14" s="13">
        <v>8.5457882551832398E-2</v>
      </c>
      <c r="G14" s="7" t="s">
        <v>41</v>
      </c>
      <c r="H14" s="14">
        <v>5.2902545429355996E-3</v>
      </c>
      <c r="I14" s="14">
        <v>7.0187795645123304E-16</v>
      </c>
      <c r="J14" s="14">
        <v>32.6123731328396</v>
      </c>
      <c r="K14" s="14">
        <v>5.6898178556109604</v>
      </c>
      <c r="L14" s="14">
        <v>19.343391715607201</v>
      </c>
    </row>
    <row r="15" spans="1:12" x14ac:dyDescent="0.25">
      <c r="A15" s="7" t="s">
        <v>179</v>
      </c>
      <c r="B15" s="13">
        <v>7.4136157020766102</v>
      </c>
      <c r="C15" s="13">
        <v>5.0634838767901904</v>
      </c>
      <c r="D15" s="13">
        <v>10.4702062994982</v>
      </c>
      <c r="E15" s="13">
        <v>7.5394510451500301</v>
      </c>
      <c r="F15" s="13">
        <v>1.58589534672926</v>
      </c>
      <c r="G15" s="7" t="s">
        <v>41</v>
      </c>
      <c r="H15" s="14">
        <v>1678.07191416504</v>
      </c>
      <c r="I15" s="14">
        <v>1146.11957551146</v>
      </c>
      <c r="J15" s="14">
        <v>2369.93119589142</v>
      </c>
      <c r="K15" s="14">
        <v>1706.5547440697101</v>
      </c>
      <c r="L15" s="14">
        <v>358.96741173216998</v>
      </c>
    </row>
    <row r="16" spans="1:12" x14ac:dyDescent="0.25">
      <c r="A16" s="7" t="s">
        <v>180</v>
      </c>
      <c r="B16" s="13">
        <v>3.0320080093761899</v>
      </c>
      <c r="C16" s="13">
        <v>1.5345371799732701</v>
      </c>
      <c r="D16" s="13">
        <v>5.2493084917705799</v>
      </c>
      <c r="E16" s="13">
        <v>3.1508431649290798</v>
      </c>
      <c r="F16" s="13">
        <v>1.1508026459402401</v>
      </c>
      <c r="G16" s="7" t="s">
        <v>41</v>
      </c>
      <c r="H16" s="14">
        <v>686.295012922301</v>
      </c>
      <c r="I16" s="14">
        <v>347.34249068694902</v>
      </c>
      <c r="J16" s="14">
        <v>1188.1809771122701</v>
      </c>
      <c r="K16" s="14">
        <v>713.19335038169902</v>
      </c>
      <c r="L16" s="14">
        <v>260.48417890857502</v>
      </c>
    </row>
    <row r="17" spans="1:13" x14ac:dyDescent="0.25">
      <c r="A17" s="7" t="s">
        <v>181</v>
      </c>
      <c r="B17" s="13">
        <v>6.3700880735508401</v>
      </c>
      <c r="C17" s="13">
        <v>4.3809742302129999</v>
      </c>
      <c r="D17" s="13">
        <v>8.7561885418512908</v>
      </c>
      <c r="E17" s="13">
        <v>6.4486674468603304</v>
      </c>
      <c r="F17" s="13">
        <v>1.33680948721835</v>
      </c>
      <c r="G17" s="7" t="s">
        <v>41</v>
      </c>
      <c r="H17" s="14">
        <v>1441.86943544823</v>
      </c>
      <c r="I17" s="14">
        <v>991.63351700871306</v>
      </c>
      <c r="J17" s="14">
        <v>1981.96327644803</v>
      </c>
      <c r="K17" s="14">
        <v>1459.65587659683</v>
      </c>
      <c r="L17" s="14">
        <v>302.58682743187399</v>
      </c>
    </row>
    <row r="18" spans="1:13" x14ac:dyDescent="0.25">
      <c r="B18" s="13"/>
      <c r="C18" s="13"/>
      <c r="D18" s="13"/>
      <c r="E18" s="13"/>
      <c r="F18" s="13"/>
      <c r="H18" s="14"/>
      <c r="I18" s="14"/>
      <c r="J18" s="15" t="s">
        <v>29</v>
      </c>
      <c r="K18" s="14">
        <f>SUM(K5:K17)</f>
        <v>22634.999999999978</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CFC5F-3812-492E-AA5D-FD3EE07F6917}">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8" width="7.109375" style="7" bestFit="1" customWidth="1"/>
    <col min="9" max="9" width="5.5546875" style="7" bestFit="1" customWidth="1"/>
    <col min="10" max="11" width="7.33203125" style="7" bestFit="1" customWidth="1"/>
    <col min="12" max="12" width="5.5546875" style="7" bestFit="1" customWidth="1"/>
    <col min="13" max="16384" width="8.6640625" style="7"/>
  </cols>
  <sheetData>
    <row r="1" spans="1:12" ht="45" customHeight="1" x14ac:dyDescent="0.25">
      <c r="A1" s="333" t="s">
        <v>1534</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17.677521865002699</v>
      </c>
      <c r="C5" s="13">
        <v>14.5060742521708</v>
      </c>
      <c r="D5" s="13">
        <v>21.155744080995898</v>
      </c>
      <c r="E5" s="13">
        <v>17.7467394384412</v>
      </c>
      <c r="F5" s="13">
        <v>2.0372342909460799</v>
      </c>
      <c r="G5" s="7" t="s">
        <v>41</v>
      </c>
      <c r="H5" s="14">
        <v>759.072788883219</v>
      </c>
      <c r="I5" s="14">
        <v>622.89082838821696</v>
      </c>
      <c r="J5" s="14">
        <v>908.42765083796496</v>
      </c>
      <c r="K5" s="14">
        <v>762.04499148666696</v>
      </c>
      <c r="L5" s="14">
        <v>87.478840453224805</v>
      </c>
    </row>
    <row r="6" spans="1:12" x14ac:dyDescent="0.25">
      <c r="A6" s="7" t="s">
        <v>172</v>
      </c>
      <c r="B6" s="13">
        <v>22.220678448263399</v>
      </c>
      <c r="C6" s="13">
        <v>18.637851665089102</v>
      </c>
      <c r="D6" s="13">
        <v>26.226893899803098</v>
      </c>
      <c r="E6" s="13">
        <v>22.353254161661699</v>
      </c>
      <c r="F6" s="13">
        <v>2.348970735095</v>
      </c>
      <c r="G6" s="7" t="s">
        <v>41</v>
      </c>
      <c r="H6" s="14">
        <v>954.15593256843295</v>
      </c>
      <c r="I6" s="14">
        <v>800.30935049892696</v>
      </c>
      <c r="J6" s="14">
        <v>1126.1828240575401</v>
      </c>
      <c r="K6" s="14">
        <v>959.84873370175296</v>
      </c>
      <c r="L6" s="14">
        <v>100.864803364979</v>
      </c>
    </row>
    <row r="7" spans="1:12" x14ac:dyDescent="0.25">
      <c r="A7" s="7" t="s">
        <v>42</v>
      </c>
      <c r="B7" s="13">
        <v>2.2994414877536702</v>
      </c>
      <c r="C7" s="13">
        <v>1.24015024858895E-6</v>
      </c>
      <c r="D7" s="13">
        <v>5.1790870892729099</v>
      </c>
      <c r="E7" s="13">
        <v>2.3494495732104199</v>
      </c>
      <c r="F7" s="13">
        <v>1.61857827732191</v>
      </c>
      <c r="G7" s="7" t="s">
        <v>41</v>
      </c>
      <c r="H7" s="14">
        <v>98.738017484142702</v>
      </c>
      <c r="I7" s="14">
        <v>5.3252051674409602E-5</v>
      </c>
      <c r="J7" s="14">
        <v>222.389999613378</v>
      </c>
      <c r="K7" s="14">
        <v>100.885364673655</v>
      </c>
      <c r="L7" s="14">
        <v>69.501751228202906</v>
      </c>
    </row>
    <row r="8" spans="1:12" x14ac:dyDescent="0.25">
      <c r="A8" s="7" t="s">
        <v>173</v>
      </c>
      <c r="B8" s="13">
        <v>21.6428388395667</v>
      </c>
      <c r="C8" s="13">
        <v>17.429910103027801</v>
      </c>
      <c r="D8" s="13">
        <v>26.365990532601401</v>
      </c>
      <c r="E8" s="13">
        <v>21.771976958724601</v>
      </c>
      <c r="F8" s="13">
        <v>2.7463230236943099</v>
      </c>
      <c r="G8" s="7" t="s">
        <v>41</v>
      </c>
      <c r="H8" s="14">
        <v>929.343499770996</v>
      </c>
      <c r="I8" s="14">
        <v>748.44033982401595</v>
      </c>
      <c r="J8" s="14">
        <v>1132.1556334699001</v>
      </c>
      <c r="K8" s="14">
        <v>934.88869060763705</v>
      </c>
      <c r="L8" s="14">
        <v>117.927110637433</v>
      </c>
    </row>
    <row r="9" spans="1:12" x14ac:dyDescent="0.25">
      <c r="A9" s="7" t="s">
        <v>90</v>
      </c>
      <c r="B9" s="13">
        <v>0.23759502338431501</v>
      </c>
      <c r="C9" s="13">
        <v>1.54695851813866E-11</v>
      </c>
      <c r="D9" s="13">
        <v>1.47855507909138</v>
      </c>
      <c r="E9" s="13">
        <v>0.42121513354999002</v>
      </c>
      <c r="F9" s="13">
        <v>0.52025467957533</v>
      </c>
      <c r="G9" s="7" t="s">
        <v>41</v>
      </c>
      <c r="H9" s="14">
        <v>10.2023303041225</v>
      </c>
      <c r="I9" s="14">
        <v>6.6426398768874004E-10</v>
      </c>
      <c r="J9" s="14">
        <v>63.489155096184</v>
      </c>
      <c r="K9" s="14">
        <v>18.0869778346365</v>
      </c>
      <c r="L9" s="14">
        <v>22.339735940964601</v>
      </c>
    </row>
    <row r="10" spans="1:12" x14ac:dyDescent="0.25">
      <c r="A10" s="7" t="s">
        <v>174</v>
      </c>
      <c r="B10" s="13">
        <v>3.6889637146841201</v>
      </c>
      <c r="C10" s="13">
        <v>1.37785829966162</v>
      </c>
      <c r="D10" s="13">
        <v>6.5915007174462596</v>
      </c>
      <c r="E10" s="13">
        <v>3.8024193766765699</v>
      </c>
      <c r="F10" s="13">
        <v>1.62573305887873</v>
      </c>
      <c r="G10" s="7" t="s">
        <v>41</v>
      </c>
      <c r="H10" s="14">
        <v>158.40410190853601</v>
      </c>
      <c r="I10" s="14">
        <v>59.165235387469899</v>
      </c>
      <c r="J10" s="14">
        <v>283.03904080714199</v>
      </c>
      <c r="K10" s="14">
        <v>163.275888034492</v>
      </c>
      <c r="L10" s="14">
        <v>69.808977548252997</v>
      </c>
    </row>
    <row r="11" spans="1:12" x14ac:dyDescent="0.25">
      <c r="A11" s="7" t="s">
        <v>175</v>
      </c>
      <c r="B11" s="13">
        <v>5.7662149449897999</v>
      </c>
      <c r="C11" s="13">
        <v>3.3389303131775998</v>
      </c>
      <c r="D11" s="13">
        <v>8.8377340382926697</v>
      </c>
      <c r="E11" s="13">
        <v>5.8738813904181102</v>
      </c>
      <c r="F11" s="13">
        <v>1.6743715057216899</v>
      </c>
      <c r="G11" s="7" t="s">
        <v>41</v>
      </c>
      <c r="H11" s="14">
        <v>247.601269737862</v>
      </c>
      <c r="I11" s="14">
        <v>143.37366764784599</v>
      </c>
      <c r="J11" s="14">
        <v>379.49229960428698</v>
      </c>
      <c r="K11" s="14">
        <v>252.224466904553</v>
      </c>
      <c r="L11" s="14">
        <v>71.897512455689494</v>
      </c>
    </row>
    <row r="12" spans="1:12" x14ac:dyDescent="0.25">
      <c r="A12" s="7" t="s">
        <v>176</v>
      </c>
      <c r="B12" s="13">
        <v>3.35075544649805</v>
      </c>
      <c r="C12" s="13">
        <v>0.304889198709139</v>
      </c>
      <c r="D12" s="13">
        <v>6.5501259535558196</v>
      </c>
      <c r="E12" s="13">
        <v>3.4173071873484</v>
      </c>
      <c r="F12" s="13">
        <v>1.86681413850369</v>
      </c>
      <c r="G12" s="7" t="s">
        <v>41</v>
      </c>
      <c r="H12" s="14">
        <v>143.88143887262601</v>
      </c>
      <c r="I12" s="14">
        <v>13.0919421925704</v>
      </c>
      <c r="J12" s="14">
        <v>281.26240844568702</v>
      </c>
      <c r="K12" s="14">
        <v>146.73917062474001</v>
      </c>
      <c r="L12" s="14">
        <v>80.160999107348403</v>
      </c>
    </row>
    <row r="13" spans="1:12" x14ac:dyDescent="0.25">
      <c r="A13" s="7" t="s">
        <v>177</v>
      </c>
      <c r="B13" s="13">
        <v>6.3133794028347401E-2</v>
      </c>
      <c r="C13" s="13">
        <v>8.9697298712366404E-15</v>
      </c>
      <c r="D13" s="13">
        <v>3.29648452453453</v>
      </c>
      <c r="E13" s="13">
        <v>0.70407702866838795</v>
      </c>
      <c r="F13" s="13">
        <v>1.1829198338809099</v>
      </c>
      <c r="G13" s="7" t="s">
        <v>41</v>
      </c>
      <c r="H13" s="14">
        <v>2.7109651155772299</v>
      </c>
      <c r="I13" s="14">
        <v>3.8516020067090099E-13</v>
      </c>
      <c r="J13" s="14">
        <v>141.55104548351201</v>
      </c>
      <c r="K13" s="14">
        <v>30.233067611020498</v>
      </c>
      <c r="L13" s="14">
        <v>50.794577666846401</v>
      </c>
    </row>
    <row r="14" spans="1:12" x14ac:dyDescent="0.25">
      <c r="A14" s="7" t="s">
        <v>178</v>
      </c>
      <c r="B14" s="13">
        <v>2.3277772134151099E-5</v>
      </c>
      <c r="C14" s="13">
        <v>1.9955744641589099E-18</v>
      </c>
      <c r="D14" s="13">
        <v>0.119877729211616</v>
      </c>
      <c r="E14" s="13">
        <v>2.0646864389911201E-2</v>
      </c>
      <c r="F14" s="13">
        <v>6.8805476983311104E-2</v>
      </c>
      <c r="G14" s="7" t="s">
        <v>41</v>
      </c>
      <c r="H14" s="14">
        <v>9.9954753544044908E-4</v>
      </c>
      <c r="I14" s="14">
        <v>8.5689967490983701E-17</v>
      </c>
      <c r="J14" s="14">
        <v>5.1475496923467903</v>
      </c>
      <c r="K14" s="14">
        <v>0.88657635690278902</v>
      </c>
      <c r="L14" s="14">
        <v>2.9545071816633701</v>
      </c>
    </row>
    <row r="15" spans="1:12" x14ac:dyDescent="0.25">
      <c r="A15" s="7" t="s">
        <v>179</v>
      </c>
      <c r="B15" s="13">
        <v>6.6769061246618397</v>
      </c>
      <c r="C15" s="13">
        <v>4.3864215831180298</v>
      </c>
      <c r="D15" s="13">
        <v>9.3596222199515697</v>
      </c>
      <c r="E15" s="13">
        <v>6.7540944711911202</v>
      </c>
      <c r="F15" s="13">
        <v>1.4714541454100001</v>
      </c>
      <c r="G15" s="7" t="s">
        <v>41</v>
      </c>
      <c r="H15" s="14">
        <v>286.70634899297897</v>
      </c>
      <c r="I15" s="14">
        <v>188.35294277908801</v>
      </c>
      <c r="J15" s="14">
        <v>401.90217812472002</v>
      </c>
      <c r="K15" s="14">
        <v>290.02081659294601</v>
      </c>
      <c r="L15" s="14">
        <v>63.184241003905598</v>
      </c>
    </row>
    <row r="16" spans="1:12" x14ac:dyDescent="0.25">
      <c r="A16" s="7" t="s">
        <v>180</v>
      </c>
      <c r="B16" s="13">
        <v>2.2058973220995099</v>
      </c>
      <c r="C16" s="13">
        <v>0.94024672996101699</v>
      </c>
      <c r="D16" s="13">
        <v>4.0657280574488199</v>
      </c>
      <c r="E16" s="13">
        <v>2.3353593689455301</v>
      </c>
      <c r="F16" s="13">
        <v>0.96556359946145398</v>
      </c>
      <c r="G16" s="7" t="s">
        <v>41</v>
      </c>
      <c r="H16" s="14">
        <v>94.721231010953304</v>
      </c>
      <c r="I16" s="14">
        <v>40.374194584526101</v>
      </c>
      <c r="J16" s="14">
        <v>174.582362786852</v>
      </c>
      <c r="K16" s="14">
        <v>100.28033130252101</v>
      </c>
      <c r="L16" s="14">
        <v>41.461300960874802</v>
      </c>
    </row>
    <row r="17" spans="1:13" x14ac:dyDescent="0.25">
      <c r="A17" s="7" t="s">
        <v>181</v>
      </c>
      <c r="B17" s="13">
        <v>12.3911830034986</v>
      </c>
      <c r="C17" s="13">
        <v>9.6531770939331896</v>
      </c>
      <c r="D17" s="13">
        <v>15.4179830674346</v>
      </c>
      <c r="E17" s="13">
        <v>12.4495790467739</v>
      </c>
      <c r="F17" s="13">
        <v>1.7631614256170101</v>
      </c>
      <c r="G17" s="7" t="s">
        <v>41</v>
      </c>
      <c r="H17" s="14">
        <v>532.07739817023298</v>
      </c>
      <c r="I17" s="14">
        <v>414.50742441349098</v>
      </c>
      <c r="J17" s="14">
        <v>662.04819291564399</v>
      </c>
      <c r="K17" s="14">
        <v>534.58492426847101</v>
      </c>
      <c r="L17" s="14">
        <v>75.710151615994505</v>
      </c>
    </row>
    <row r="18" spans="1:13" x14ac:dyDescent="0.25">
      <c r="B18" s="13"/>
      <c r="C18" s="13"/>
      <c r="D18" s="13"/>
      <c r="E18" s="13"/>
      <c r="F18" s="13"/>
      <c r="H18" s="14"/>
      <c r="I18" s="14"/>
      <c r="J18" s="15" t="s">
        <v>29</v>
      </c>
      <c r="K18" s="14">
        <f>SUM(K5:K17)</f>
        <v>4293.9999999999945</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FBE3D-9AAF-4BD9-A8DC-45C1A1440816}">
  <dimension ref="A1:J8"/>
  <sheetViews>
    <sheetView zoomScale="140" zoomScaleNormal="140" workbookViewId="0">
      <selection activeCell="A2" sqref="A2"/>
    </sheetView>
  </sheetViews>
  <sheetFormatPr defaultColWidth="8.6640625" defaultRowHeight="13.8" x14ac:dyDescent="0.25"/>
  <cols>
    <col min="1" max="1" width="6.6640625" style="7" customWidth="1"/>
    <col min="2" max="2" width="8.33203125" style="7" bestFit="1" customWidth="1"/>
    <col min="3" max="3" width="7.33203125" style="7" bestFit="1" customWidth="1"/>
    <col min="4" max="4" width="18.6640625" style="7" bestFit="1" customWidth="1"/>
    <col min="5" max="5" width="12.109375" style="7" bestFit="1" customWidth="1"/>
    <col min="6" max="6" width="9.33203125" style="7" bestFit="1" customWidth="1"/>
    <col min="7" max="7" width="5.5546875" style="7" bestFit="1" customWidth="1"/>
    <col min="8" max="8" width="2.6640625" style="7" customWidth="1"/>
    <col min="9" max="9" width="11.6640625" style="7" bestFit="1" customWidth="1"/>
    <col min="10" max="10" width="5.44140625" style="7" bestFit="1" customWidth="1"/>
    <col min="11" max="11" width="5.33203125" style="7" bestFit="1" customWidth="1"/>
    <col min="12" max="16384" width="8.6640625" style="7"/>
  </cols>
  <sheetData>
    <row r="1" spans="1:10" x14ac:dyDescent="0.25">
      <c r="A1" s="7" t="s">
        <v>1360</v>
      </c>
    </row>
    <row r="2" spans="1:10" x14ac:dyDescent="0.25">
      <c r="B2" s="289" t="s">
        <v>121</v>
      </c>
      <c r="C2" s="289"/>
      <c r="E2" s="289" t="s">
        <v>124</v>
      </c>
      <c r="F2" s="289"/>
      <c r="G2" s="289"/>
      <c r="H2" s="36"/>
      <c r="I2" s="289" t="s">
        <v>125</v>
      </c>
      <c r="J2" s="289"/>
    </row>
    <row r="3" spans="1:10" x14ac:dyDescent="0.25">
      <c r="A3" s="42" t="s">
        <v>49</v>
      </c>
      <c r="B3" s="19" t="s">
        <v>122</v>
      </c>
      <c r="C3" s="19" t="s">
        <v>123</v>
      </c>
      <c r="D3" s="19" t="s">
        <v>57</v>
      </c>
      <c r="E3" s="19" t="s">
        <v>58</v>
      </c>
      <c r="F3" s="19" t="s">
        <v>59</v>
      </c>
      <c r="G3" s="19" t="s">
        <v>29</v>
      </c>
      <c r="H3" s="19"/>
      <c r="I3" s="19" t="s">
        <v>126</v>
      </c>
      <c r="J3" s="19" t="s">
        <v>127</v>
      </c>
    </row>
    <row r="4" spans="1:10" x14ac:dyDescent="0.25">
      <c r="A4" s="33">
        <v>2022</v>
      </c>
      <c r="B4" s="15">
        <v>9957</v>
      </c>
      <c r="C4" s="15">
        <v>841</v>
      </c>
      <c r="D4" s="15">
        <v>80736</v>
      </c>
      <c r="E4" s="15">
        <v>17</v>
      </c>
      <c r="F4" s="15">
        <v>441</v>
      </c>
      <c r="G4" s="15">
        <v>458</v>
      </c>
      <c r="H4" s="15"/>
      <c r="I4" s="32">
        <v>0.99432718985334922</v>
      </c>
      <c r="J4" s="32">
        <v>2.8364050733254063E-3</v>
      </c>
    </row>
    <row r="5" spans="1:10" x14ac:dyDescent="0.25">
      <c r="A5" s="33">
        <v>2023</v>
      </c>
      <c r="B5" s="15">
        <v>10904</v>
      </c>
      <c r="C5" s="15">
        <v>910</v>
      </c>
      <c r="D5" s="15">
        <v>87360</v>
      </c>
      <c r="E5" s="15">
        <v>15</v>
      </c>
      <c r="F5" s="15">
        <v>270</v>
      </c>
      <c r="G5" s="15">
        <v>285</v>
      </c>
      <c r="H5" s="15"/>
      <c r="I5" s="32">
        <f>1-J5</f>
        <v>0.99673763736263732</v>
      </c>
      <c r="J5" s="32">
        <f>G5/D5</f>
        <v>3.2623626373626375E-3</v>
      </c>
    </row>
    <row r="6" spans="1:10" x14ac:dyDescent="0.25">
      <c r="A6" s="42">
        <v>2024</v>
      </c>
      <c r="B6" s="31">
        <v>8906</v>
      </c>
      <c r="C6" s="31">
        <v>745</v>
      </c>
      <c r="D6" s="31">
        <v>71520</v>
      </c>
      <c r="E6" s="31">
        <v>7</v>
      </c>
      <c r="F6" s="31">
        <v>68</v>
      </c>
      <c r="G6" s="31">
        <f>SUM(E6:F6)</f>
        <v>75</v>
      </c>
      <c r="H6" s="31"/>
      <c r="I6" s="130">
        <f>1-J6</f>
        <v>0.99895134228187921</v>
      </c>
      <c r="J6" s="130">
        <f>G6/D6</f>
        <v>1.0486577181208054E-3</v>
      </c>
    </row>
    <row r="7" spans="1:10" x14ac:dyDescent="0.25">
      <c r="A7" s="7" t="s">
        <v>29</v>
      </c>
      <c r="B7" s="109">
        <f>SUM(B4:B6)</f>
        <v>29767</v>
      </c>
      <c r="C7" s="109">
        <f>SUM(C4:C6)</f>
        <v>2496</v>
      </c>
      <c r="D7" s="109">
        <f>C7*96</f>
        <v>239616</v>
      </c>
      <c r="E7" s="109">
        <f>SUM(E4:E6)</f>
        <v>39</v>
      </c>
      <c r="F7" s="109">
        <f>SUM(F4:F6)</f>
        <v>779</v>
      </c>
      <c r="G7" s="109">
        <f>SUM(G4:G6)</f>
        <v>818</v>
      </c>
      <c r="I7" s="131">
        <f>1-G7/D7</f>
        <v>0.99658620459401714</v>
      </c>
      <c r="J7" s="132">
        <f>1-I7</f>
        <v>3.4137954059828557E-3</v>
      </c>
    </row>
    <row r="8" spans="1:10" x14ac:dyDescent="0.25">
      <c r="D8" s="109"/>
    </row>
  </sheetData>
  <mergeCells count="3">
    <mergeCell ref="B2:C2"/>
    <mergeCell ref="E2:G2"/>
    <mergeCell ref="I2:J2"/>
  </mergeCells>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5F68A-1B0C-4531-82D3-D675988AC5B6}">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1535</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2.4252007284469599</v>
      </c>
      <c r="C5" s="13">
        <v>1.3396719081094799</v>
      </c>
      <c r="D5" s="13">
        <v>3.9994142552955898</v>
      </c>
      <c r="E5" s="13">
        <v>2.4989283974993</v>
      </c>
      <c r="F5" s="13">
        <v>0.82100645920039805</v>
      </c>
      <c r="G5" s="7" t="s">
        <v>41</v>
      </c>
      <c r="H5" s="14">
        <v>124.07326926734601</v>
      </c>
      <c r="I5" s="14">
        <v>68.537614818881195</v>
      </c>
      <c r="J5" s="14">
        <v>204.610033300922</v>
      </c>
      <c r="K5" s="14">
        <v>127.845176816064</v>
      </c>
      <c r="L5" s="14">
        <v>42.002690452692299</v>
      </c>
    </row>
    <row r="6" spans="1:12" x14ac:dyDescent="0.25">
      <c r="A6" s="7" t="s">
        <v>172</v>
      </c>
      <c r="B6" s="13">
        <v>7.7610091952269897</v>
      </c>
      <c r="C6" s="13">
        <v>5.4947813772578797</v>
      </c>
      <c r="D6" s="13">
        <v>10.370608621070099</v>
      </c>
      <c r="E6" s="13">
        <v>7.8292490217187796</v>
      </c>
      <c r="F6" s="13">
        <v>1.4824935505638599</v>
      </c>
      <c r="G6" s="7" t="s">
        <v>41</v>
      </c>
      <c r="H6" s="14">
        <v>397.05323042781299</v>
      </c>
      <c r="I6" s="14">
        <v>281.11301526051301</v>
      </c>
      <c r="J6" s="14">
        <v>530.56033705394896</v>
      </c>
      <c r="K6" s="14">
        <v>400.54437995113199</v>
      </c>
      <c r="L6" s="14">
        <v>75.844370046847303</v>
      </c>
    </row>
    <row r="7" spans="1:12" x14ac:dyDescent="0.25">
      <c r="A7" s="7" t="s">
        <v>42</v>
      </c>
      <c r="B7" s="13">
        <v>0.15862016517970101</v>
      </c>
      <c r="C7" s="13">
        <v>1.5896881600905799E-14</v>
      </c>
      <c r="D7" s="13">
        <v>3.0968536540092599</v>
      </c>
      <c r="E7" s="13">
        <v>0.71850694833157402</v>
      </c>
      <c r="F7" s="13">
        <v>1.19515007304325</v>
      </c>
      <c r="G7" s="7" t="s">
        <v>41</v>
      </c>
      <c r="H7" s="14">
        <v>8.1150076505935296</v>
      </c>
      <c r="I7" s="14">
        <v>8.13284462702344E-13</v>
      </c>
      <c r="J7" s="14">
        <v>158.435032939113</v>
      </c>
      <c r="K7" s="14">
        <v>36.758815476643299</v>
      </c>
      <c r="L7" s="14">
        <v>61.143877736892698</v>
      </c>
    </row>
    <row r="8" spans="1:12" x14ac:dyDescent="0.25">
      <c r="A8" s="7" t="s">
        <v>173</v>
      </c>
      <c r="B8" s="13">
        <v>32.2296663099456</v>
      </c>
      <c r="C8" s="13">
        <v>27.585168428225799</v>
      </c>
      <c r="D8" s="13">
        <v>36.777400758460502</v>
      </c>
      <c r="E8" s="13">
        <v>32.243392462919502</v>
      </c>
      <c r="F8" s="13">
        <v>2.7530630437465602</v>
      </c>
      <c r="G8" s="7" t="s">
        <v>41</v>
      </c>
      <c r="H8" s="14">
        <v>1648.8697284168099</v>
      </c>
      <c r="I8" s="14">
        <v>1411.2572167880301</v>
      </c>
      <c r="J8" s="14">
        <v>1881.53182280284</v>
      </c>
      <c r="K8" s="14">
        <v>1649.57195840296</v>
      </c>
      <c r="L8" s="14">
        <v>140.84670531807399</v>
      </c>
    </row>
    <row r="9" spans="1:12" x14ac:dyDescent="0.25">
      <c r="A9" s="7" t="s">
        <v>90</v>
      </c>
      <c r="B9" s="13">
        <v>6.4687470676950201E-3</v>
      </c>
      <c r="C9" s="13">
        <v>5.9117525083186599E-16</v>
      </c>
      <c r="D9" s="13">
        <v>0.92428988887726105</v>
      </c>
      <c r="E9" s="13">
        <v>0.18256669171106901</v>
      </c>
      <c r="F9" s="13">
        <v>0.342547704323103</v>
      </c>
      <c r="G9" s="7" t="s">
        <v>41</v>
      </c>
      <c r="H9" s="14">
        <v>0.33094109998327698</v>
      </c>
      <c r="I9" s="14">
        <v>3.02445258325582E-14</v>
      </c>
      <c r="J9" s="14">
        <v>47.2866707149606</v>
      </c>
      <c r="K9" s="14">
        <v>9.3401119479383201</v>
      </c>
      <c r="L9" s="14">
        <v>17.524740553169899</v>
      </c>
    </row>
    <row r="10" spans="1:12" x14ac:dyDescent="0.25">
      <c r="A10" s="7" t="s">
        <v>174</v>
      </c>
      <c r="B10" s="13">
        <v>0.80618173812528304</v>
      </c>
      <c r="C10" s="13">
        <v>0.12890028363672101</v>
      </c>
      <c r="D10" s="13">
        <v>2.5681075352773002</v>
      </c>
      <c r="E10" s="13">
        <v>0.99915148443852597</v>
      </c>
      <c r="F10" s="13">
        <v>0.78360210944525099</v>
      </c>
      <c r="G10" s="7" t="s">
        <v>41</v>
      </c>
      <c r="H10" s="14">
        <v>41.2442577224895</v>
      </c>
      <c r="I10" s="14">
        <v>6.5945385108546803</v>
      </c>
      <c r="J10" s="14">
        <v>131.384381504787</v>
      </c>
      <c r="K10" s="14">
        <v>51.116589943874999</v>
      </c>
      <c r="L10" s="14">
        <v>40.089083919219</v>
      </c>
    </row>
    <row r="11" spans="1:12" x14ac:dyDescent="0.25">
      <c r="A11" s="7" t="s">
        <v>175</v>
      </c>
      <c r="B11" s="13">
        <v>1.26035872578879</v>
      </c>
      <c r="C11" s="13">
        <v>7.3795104699756905E-2</v>
      </c>
      <c r="D11" s="13">
        <v>3.19794640892587</v>
      </c>
      <c r="E11" s="13">
        <v>1.39828624580085</v>
      </c>
      <c r="F11" s="13">
        <v>0.97868347231646802</v>
      </c>
      <c r="G11" s="7" t="s">
        <v>41</v>
      </c>
      <c r="H11" s="14">
        <v>64.479952411354603</v>
      </c>
      <c r="I11" s="14">
        <v>3.7753575564395598</v>
      </c>
      <c r="J11" s="14">
        <v>163.606938280647</v>
      </c>
      <c r="K11" s="14">
        <v>71.536324335171699</v>
      </c>
      <c r="L11" s="14">
        <v>50.069446443710497</v>
      </c>
    </row>
    <row r="12" spans="1:12" x14ac:dyDescent="0.25">
      <c r="A12" s="7" t="s">
        <v>176</v>
      </c>
      <c r="B12" s="13">
        <v>1.9340897910502901</v>
      </c>
      <c r="C12" s="13">
        <v>8.4409236093018397E-6</v>
      </c>
      <c r="D12" s="13">
        <v>6.1571758104446097</v>
      </c>
      <c r="E12" s="13">
        <v>2.4100045528777301</v>
      </c>
      <c r="F12" s="13">
        <v>2.1035514697015598</v>
      </c>
      <c r="G12" s="7" t="s">
        <v>41</v>
      </c>
      <c r="H12" s="14">
        <v>98.948033710133004</v>
      </c>
      <c r="I12" s="14">
        <v>4.3183765185188201E-4</v>
      </c>
      <c r="J12" s="14">
        <v>315.00111446234598</v>
      </c>
      <c r="K12" s="14">
        <v>123.295832925225</v>
      </c>
      <c r="L12" s="14">
        <v>107.617693189932</v>
      </c>
    </row>
    <row r="13" spans="1:12" x14ac:dyDescent="0.25">
      <c r="A13" s="7" t="s">
        <v>177</v>
      </c>
      <c r="B13" s="13">
        <v>2.0223032219024599</v>
      </c>
      <c r="C13" s="13">
        <v>3.6676793872743498E-11</v>
      </c>
      <c r="D13" s="13">
        <v>6.0173310695735296</v>
      </c>
      <c r="E13" s="13">
        <v>2.2324967687820498</v>
      </c>
      <c r="F13" s="13">
        <v>2.1266542239189898</v>
      </c>
      <c r="G13" s="7" t="s">
        <v>41</v>
      </c>
      <c r="H13" s="14">
        <v>103.46103283252999</v>
      </c>
      <c r="I13" s="14">
        <v>1.8763847745295501E-9</v>
      </c>
      <c r="J13" s="14">
        <v>307.84665751938098</v>
      </c>
      <c r="K13" s="14">
        <v>114.214534690889</v>
      </c>
      <c r="L13" s="14">
        <v>108.79963009569499</v>
      </c>
    </row>
    <row r="14" spans="1:12" x14ac:dyDescent="0.25">
      <c r="A14" s="7" t="s">
        <v>178</v>
      </c>
      <c r="B14" s="13">
        <v>1.7553196750798399E-5</v>
      </c>
      <c r="C14" s="13">
        <v>7.94857598461277E-19</v>
      </c>
      <c r="D14" s="13">
        <v>0.121349807055109</v>
      </c>
      <c r="E14" s="13">
        <v>2.3696447615098301E-2</v>
      </c>
      <c r="F14" s="13">
        <v>9.1673456677479503E-2</v>
      </c>
      <c r="G14" s="7" t="s">
        <v>41</v>
      </c>
      <c r="H14" s="14">
        <v>8.9802154577084598E-4</v>
      </c>
      <c r="I14" s="14">
        <v>4.0664914737278898E-17</v>
      </c>
      <c r="J14" s="14">
        <v>6.2082561289393903</v>
      </c>
      <c r="K14" s="14">
        <v>1.2123102599884299</v>
      </c>
      <c r="L14" s="14">
        <v>4.6900140436198496</v>
      </c>
    </row>
    <row r="15" spans="1:12" x14ac:dyDescent="0.25">
      <c r="A15" s="7" t="s">
        <v>179</v>
      </c>
      <c r="B15" s="13">
        <v>36.005051237077801</v>
      </c>
      <c r="C15" s="13">
        <v>31.497693321240401</v>
      </c>
      <c r="D15" s="13">
        <v>40.5316945716582</v>
      </c>
      <c r="E15" s="13">
        <v>36.066828733641302</v>
      </c>
      <c r="F15" s="13">
        <v>2.75193734662425</v>
      </c>
      <c r="G15" s="7" t="s">
        <v>41</v>
      </c>
      <c r="H15" s="14">
        <v>1842.0184212889001</v>
      </c>
      <c r="I15" s="14">
        <v>1611.42199031466</v>
      </c>
      <c r="J15" s="14">
        <v>2073.6014942860302</v>
      </c>
      <c r="K15" s="14">
        <v>1845.1789580130901</v>
      </c>
      <c r="L15" s="14">
        <v>140.789114653296</v>
      </c>
    </row>
    <row r="16" spans="1:12" x14ac:dyDescent="0.25">
      <c r="A16" s="7" t="s">
        <v>180</v>
      </c>
      <c r="B16" s="13">
        <v>7.2858473863837396</v>
      </c>
      <c r="C16" s="13">
        <v>4.8021576269208097</v>
      </c>
      <c r="D16" s="13">
        <v>10.292029227043701</v>
      </c>
      <c r="E16" s="13">
        <v>7.3898723991915301</v>
      </c>
      <c r="F16" s="13">
        <v>1.6787804674987601</v>
      </c>
      <c r="G16" s="7" t="s">
        <v>41</v>
      </c>
      <c r="H16" s="14">
        <v>372.74395228739201</v>
      </c>
      <c r="I16" s="14">
        <v>245.67838419326799</v>
      </c>
      <c r="J16" s="14">
        <v>526.54021525555697</v>
      </c>
      <c r="K16" s="14">
        <v>378.06587194263801</v>
      </c>
      <c r="L16" s="14">
        <v>85.886408717236606</v>
      </c>
    </row>
    <row r="17" spans="1:13" x14ac:dyDescent="0.25">
      <c r="A17" s="7" t="s">
        <v>181</v>
      </c>
      <c r="B17" s="13">
        <v>5.9401166849853002</v>
      </c>
      <c r="C17" s="13">
        <v>3.95138763469987</v>
      </c>
      <c r="D17" s="13">
        <v>8.2401980599330003</v>
      </c>
      <c r="E17" s="13">
        <v>6.0070198454725698</v>
      </c>
      <c r="F17" s="13">
        <v>1.2966623731749101</v>
      </c>
      <c r="G17" s="7" t="s">
        <v>41</v>
      </c>
      <c r="H17" s="14">
        <v>303.89636960384797</v>
      </c>
      <c r="I17" s="14">
        <v>202.152991391245</v>
      </c>
      <c r="J17" s="14">
        <v>421.56853274617202</v>
      </c>
      <c r="K17" s="14">
        <v>307.319135294376</v>
      </c>
      <c r="L17" s="14">
        <v>66.337247011628406</v>
      </c>
    </row>
    <row r="18" spans="1:13" x14ac:dyDescent="0.25">
      <c r="B18" s="13"/>
      <c r="C18" s="13"/>
      <c r="D18" s="13"/>
      <c r="E18" s="13"/>
      <c r="F18" s="13"/>
      <c r="H18" s="14"/>
      <c r="I18" s="14"/>
      <c r="J18" s="15" t="s">
        <v>29</v>
      </c>
      <c r="K18" s="14">
        <f>SUM(K5:K17)</f>
        <v>5115.9999999999909</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1F243-D460-4F2B-9FA5-E5386D3550E3}">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7.33203125" style="7" bestFit="1" customWidth="1"/>
    <col min="11" max="11" width="8.33203125" style="7" bestFit="1" customWidth="1"/>
    <col min="12" max="12" width="5.5546875" style="7" bestFit="1" customWidth="1"/>
    <col min="13" max="16384" width="8.6640625" style="7"/>
  </cols>
  <sheetData>
    <row r="1" spans="1:12" ht="45" customHeight="1" x14ac:dyDescent="0.25">
      <c r="A1" s="333" t="s">
        <v>1536</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8.6084848585573006</v>
      </c>
      <c r="C5" s="13">
        <v>6.4378391109587199</v>
      </c>
      <c r="D5" s="13">
        <v>11.1661613106973</v>
      </c>
      <c r="E5" s="13">
        <v>8.6598668029498693</v>
      </c>
      <c r="F5" s="13">
        <v>1.4637615183491901</v>
      </c>
      <c r="G5" s="7" t="s">
        <v>41</v>
      </c>
      <c r="H5" s="14">
        <v>1694.580244407</v>
      </c>
      <c r="I5" s="14">
        <v>1267.2886289922201</v>
      </c>
      <c r="J5" s="14">
        <v>2198.0588540107601</v>
      </c>
      <c r="K5" s="14">
        <v>1704.69478016068</v>
      </c>
      <c r="L5" s="14">
        <v>288.141454887039</v>
      </c>
    </row>
    <row r="6" spans="1:12" x14ac:dyDescent="0.25">
      <c r="A6" s="7" t="s">
        <v>172</v>
      </c>
      <c r="B6" s="13">
        <v>16.569407189727698</v>
      </c>
      <c r="C6" s="13">
        <v>13.4043293379681</v>
      </c>
      <c r="D6" s="13">
        <v>20.135016280535201</v>
      </c>
      <c r="E6" s="13">
        <v>16.6823961105931</v>
      </c>
      <c r="F6" s="13">
        <v>2.0357069740540501</v>
      </c>
      <c r="G6" s="7" t="s">
        <v>41</v>
      </c>
      <c r="H6" s="14">
        <v>3261.6878052979</v>
      </c>
      <c r="I6" s="14">
        <v>2638.6422301790199</v>
      </c>
      <c r="J6" s="14">
        <v>3963.57795482335</v>
      </c>
      <c r="K6" s="14">
        <v>3283.9296743702698</v>
      </c>
      <c r="L6" s="14">
        <v>400.72891784254102</v>
      </c>
    </row>
    <row r="7" spans="1:12" x14ac:dyDescent="0.25">
      <c r="A7" s="7" t="s">
        <v>42</v>
      </c>
      <c r="B7" s="13">
        <v>0.46436703747778402</v>
      </c>
      <c r="C7" s="13">
        <v>1.7687098088729501E-12</v>
      </c>
      <c r="D7" s="13">
        <v>3.97051375537698</v>
      </c>
      <c r="E7" s="13">
        <v>1.04445778370714</v>
      </c>
      <c r="F7" s="13">
        <v>1.3285312312497599</v>
      </c>
      <c r="G7" s="7" t="s">
        <v>41</v>
      </c>
      <c r="H7" s="14">
        <v>91.410651327501796</v>
      </c>
      <c r="I7" s="14">
        <v>3.4817052587664101E-10</v>
      </c>
      <c r="J7" s="14">
        <v>781.59563274595996</v>
      </c>
      <c r="K7" s="14">
        <v>205.60151472275101</v>
      </c>
      <c r="L7" s="14">
        <v>261.52137287151601</v>
      </c>
    </row>
    <row r="8" spans="1:12" x14ac:dyDescent="0.25">
      <c r="A8" s="7" t="s">
        <v>173</v>
      </c>
      <c r="B8" s="13">
        <v>32.431563936628898</v>
      </c>
      <c r="C8" s="13">
        <v>27.698071273967301</v>
      </c>
      <c r="D8" s="13">
        <v>37.560979615153599</v>
      </c>
      <c r="E8" s="13">
        <v>32.522931388714497</v>
      </c>
      <c r="F8" s="13">
        <v>3.0025080947876499</v>
      </c>
      <c r="G8" s="7" t="s">
        <v>41</v>
      </c>
      <c r="H8" s="14">
        <v>6384.1533609254002</v>
      </c>
      <c r="I8" s="14">
        <v>5452.3653302804596</v>
      </c>
      <c r="J8" s="14">
        <v>7393.8788372429899</v>
      </c>
      <c r="K8" s="14">
        <v>6402.1390438684502</v>
      </c>
      <c r="L8" s="14">
        <v>591.043718458949</v>
      </c>
    </row>
    <row r="9" spans="1:12" x14ac:dyDescent="0.25">
      <c r="A9" s="7" t="s">
        <v>90</v>
      </c>
      <c r="B9" s="13">
        <v>5.3843031487394898E-5</v>
      </c>
      <c r="C9" s="13">
        <v>4.3783441525209402E-19</v>
      </c>
      <c r="D9" s="13">
        <v>0.15699184877531699</v>
      </c>
      <c r="E9" s="13">
        <v>3.0598731261926599E-2</v>
      </c>
      <c r="F9" s="13">
        <v>0.115958063212035</v>
      </c>
      <c r="G9" s="7" t="s">
        <v>41</v>
      </c>
      <c r="H9" s="14">
        <v>1.05990007482936E-2</v>
      </c>
      <c r="I9" s="14">
        <v>8.6187704642374797E-17</v>
      </c>
      <c r="J9" s="14">
        <v>30.903845431421299</v>
      </c>
      <c r="K9" s="14">
        <v>6.0233602489102704</v>
      </c>
      <c r="L9" s="14">
        <v>22.826344743289201</v>
      </c>
    </row>
    <row r="10" spans="1:12" x14ac:dyDescent="0.25">
      <c r="A10" s="7" t="s">
        <v>174</v>
      </c>
      <c r="B10" s="13">
        <v>1.8609977286247401</v>
      </c>
      <c r="C10" s="13">
        <v>8.8964807226349495E-8</v>
      </c>
      <c r="D10" s="13">
        <v>4.7433089597568401</v>
      </c>
      <c r="E10" s="13">
        <v>1.9526452234409499</v>
      </c>
      <c r="F10" s="13">
        <v>1.5327542638665099</v>
      </c>
      <c r="G10" s="7" t="s">
        <v>41</v>
      </c>
      <c r="H10" s="14">
        <v>366.337402879781</v>
      </c>
      <c r="I10" s="14">
        <v>1.75127223025069E-5</v>
      </c>
      <c r="J10" s="14">
        <v>933.72036872813499</v>
      </c>
      <c r="K10" s="14">
        <v>384.378212234351</v>
      </c>
      <c r="L10" s="14">
        <v>301.72267684212301</v>
      </c>
    </row>
    <row r="11" spans="1:12" x14ac:dyDescent="0.25">
      <c r="A11" s="7" t="s">
        <v>175</v>
      </c>
      <c r="B11" s="13">
        <v>0.81499204038459505</v>
      </c>
      <c r="C11" s="13">
        <v>2.1277325859643301E-4</v>
      </c>
      <c r="D11" s="13">
        <v>2.50445807724175</v>
      </c>
      <c r="E11" s="13">
        <v>0.97056543300380305</v>
      </c>
      <c r="F11" s="13">
        <v>0.79052445015318695</v>
      </c>
      <c r="G11" s="7" t="s">
        <v>41</v>
      </c>
      <c r="H11" s="14">
        <v>160.43118314970701</v>
      </c>
      <c r="I11" s="14">
        <v>4.1884415954707897E-2</v>
      </c>
      <c r="J11" s="14">
        <v>493.00257250504001</v>
      </c>
      <c r="K11" s="14">
        <v>191.05580548679799</v>
      </c>
      <c r="L11" s="14">
        <v>155.61473801265399</v>
      </c>
    </row>
    <row r="12" spans="1:12" x14ac:dyDescent="0.25">
      <c r="A12" s="7" t="s">
        <v>176</v>
      </c>
      <c r="B12" s="13">
        <v>5.2382561450676999</v>
      </c>
      <c r="C12" s="13">
        <v>2.29973939657325</v>
      </c>
      <c r="D12" s="13">
        <v>8.4320309016211095</v>
      </c>
      <c r="E12" s="13">
        <v>5.2556083422679798</v>
      </c>
      <c r="F12" s="13">
        <v>1.90715804091774</v>
      </c>
      <c r="G12" s="7" t="s">
        <v>41</v>
      </c>
      <c r="H12" s="14">
        <v>1031.1507221565701</v>
      </c>
      <c r="I12" s="14">
        <v>452.70370021544397</v>
      </c>
      <c r="J12" s="14">
        <v>1659.8452829841101</v>
      </c>
      <c r="K12" s="14">
        <v>1034.5665021754501</v>
      </c>
      <c r="L12" s="14">
        <v>375.42406035465802</v>
      </c>
    </row>
    <row r="13" spans="1:12" x14ac:dyDescent="0.25">
      <c r="A13" s="7" t="s">
        <v>177</v>
      </c>
      <c r="B13" s="13">
        <v>0.30466224190121399</v>
      </c>
      <c r="C13" s="13">
        <v>2.31143438272986E-2</v>
      </c>
      <c r="D13" s="13">
        <v>2.8008735983438098</v>
      </c>
      <c r="E13" s="13">
        <v>0.672377783437066</v>
      </c>
      <c r="F13" s="13">
        <v>1.1032424905717</v>
      </c>
      <c r="G13" s="7" t="s">
        <v>41</v>
      </c>
      <c r="H13" s="14">
        <v>59.972762318253999</v>
      </c>
      <c r="I13" s="14">
        <v>4.5500585824037403</v>
      </c>
      <c r="J13" s="14">
        <v>551.35196783397896</v>
      </c>
      <c r="K13" s="14">
        <v>132.35756666958599</v>
      </c>
      <c r="L13" s="14">
        <v>217.17328426903899</v>
      </c>
    </row>
    <row r="14" spans="1:12" x14ac:dyDescent="0.25">
      <c r="A14" s="7" t="s">
        <v>178</v>
      </c>
      <c r="B14" s="13">
        <v>1.8790225217361299E-5</v>
      </c>
      <c r="C14" s="13">
        <v>1.01387753237847E-18</v>
      </c>
      <c r="D14" s="13">
        <v>0.117877807005822</v>
      </c>
      <c r="E14" s="13">
        <v>2.112998006738E-2</v>
      </c>
      <c r="F14" s="13">
        <v>7.5106313593821597E-2</v>
      </c>
      <c r="G14" s="7" t="s">
        <v>41</v>
      </c>
      <c r="H14" s="14">
        <v>3.6988558340375799E-3</v>
      </c>
      <c r="I14" s="14">
        <v>1.99581792248702E-16</v>
      </c>
      <c r="J14" s="14">
        <v>23.204246309096199</v>
      </c>
      <c r="K14" s="14">
        <v>4.1594365762637597</v>
      </c>
      <c r="L14" s="14">
        <v>14.7846778309437</v>
      </c>
    </row>
    <row r="15" spans="1:12" x14ac:dyDescent="0.25">
      <c r="A15" s="7" t="s">
        <v>179</v>
      </c>
      <c r="B15" s="13">
        <v>13.606590558602599</v>
      </c>
      <c r="C15" s="13">
        <v>10.6385540749068</v>
      </c>
      <c r="D15" s="13">
        <v>17.2726803674765</v>
      </c>
      <c r="E15" s="13">
        <v>13.7100754502074</v>
      </c>
      <c r="F15" s="13">
        <v>2.0363687890067701</v>
      </c>
      <c r="G15" s="7" t="s">
        <v>41</v>
      </c>
      <c r="H15" s="14">
        <v>2678.4573514609301</v>
      </c>
      <c r="I15" s="14">
        <v>2094.1993696454001</v>
      </c>
      <c r="J15" s="14">
        <v>3400.1271303377498</v>
      </c>
      <c r="K15" s="14">
        <v>2698.8283523733298</v>
      </c>
      <c r="L15" s="14">
        <v>400.85919611598302</v>
      </c>
    </row>
    <row r="16" spans="1:12" x14ac:dyDescent="0.25">
      <c r="A16" s="7" t="s">
        <v>180</v>
      </c>
      <c r="B16" s="13">
        <v>12.133444734961801</v>
      </c>
      <c r="C16" s="13">
        <v>9.1922204118622499</v>
      </c>
      <c r="D16" s="13">
        <v>15.3738609018258</v>
      </c>
      <c r="E16" s="13">
        <v>12.202264951754399</v>
      </c>
      <c r="F16" s="13">
        <v>1.9236130351301901</v>
      </c>
      <c r="G16" s="7" t="s">
        <v>41</v>
      </c>
      <c r="H16" s="14">
        <v>2388.4685960772299</v>
      </c>
      <c r="I16" s="14">
        <v>1809.4885880750801</v>
      </c>
      <c r="J16" s="14">
        <v>3026.34451852441</v>
      </c>
      <c r="K16" s="14">
        <v>2402.0158557528498</v>
      </c>
      <c r="L16" s="14">
        <v>378.66322596537901</v>
      </c>
    </row>
    <row r="17" spans="1:13" x14ac:dyDescent="0.25">
      <c r="A17" s="7" t="s">
        <v>181</v>
      </c>
      <c r="B17" s="13">
        <v>6.2118503885937697</v>
      </c>
      <c r="C17" s="13">
        <v>4.3315087133059498</v>
      </c>
      <c r="D17" s="13">
        <v>8.4792969507310207</v>
      </c>
      <c r="E17" s="13">
        <v>6.2750820185943299</v>
      </c>
      <c r="F17" s="13">
        <v>1.2753540350956101</v>
      </c>
      <c r="G17" s="7" t="s">
        <v>41</v>
      </c>
      <c r="H17" s="14">
        <v>1222.8027489946801</v>
      </c>
      <c r="I17" s="14">
        <v>852.65749021427598</v>
      </c>
      <c r="J17" s="14">
        <v>1669.1496047513999</v>
      </c>
      <c r="K17" s="14">
        <v>1235.2498953602901</v>
      </c>
      <c r="L17" s="14">
        <v>251.05344180857099</v>
      </c>
    </row>
    <row r="18" spans="1:13" x14ac:dyDescent="0.25">
      <c r="B18" s="13"/>
      <c r="C18" s="13"/>
      <c r="D18" s="13"/>
      <c r="E18" s="13"/>
      <c r="F18" s="13"/>
      <c r="H18" s="14"/>
      <c r="I18" s="14"/>
      <c r="J18" s="15" t="s">
        <v>29</v>
      </c>
      <c r="K18" s="14">
        <f>SUM(K5:K17)</f>
        <v>19684.999999999978</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7988-56EE-4E79-A31E-101E6F53035A}">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4.44140625" style="7" bestFit="1" customWidth="1"/>
    <col min="13" max="16384" width="8.6640625" style="7"/>
  </cols>
  <sheetData>
    <row r="1" spans="1:12" ht="45" customHeight="1" x14ac:dyDescent="0.25">
      <c r="A1" s="333" t="s">
        <v>1537</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2.73920277764709</v>
      </c>
      <c r="C5" s="13">
        <v>1.47769036559077</v>
      </c>
      <c r="D5" s="13">
        <v>4.5430256968947598</v>
      </c>
      <c r="E5" s="13">
        <v>2.8297761344561998</v>
      </c>
      <c r="F5" s="13">
        <v>0.93016052515562997</v>
      </c>
      <c r="G5" s="7" t="s">
        <v>41</v>
      </c>
      <c r="H5" s="14">
        <v>87.216216440283503</v>
      </c>
      <c r="I5" s="14">
        <v>47.049661240410103</v>
      </c>
      <c r="J5" s="14">
        <v>144.64993818912899</v>
      </c>
      <c r="K5" s="14">
        <v>90.100072121085603</v>
      </c>
      <c r="L5" s="14">
        <v>29.616311120955199</v>
      </c>
    </row>
    <row r="6" spans="1:12" x14ac:dyDescent="0.25">
      <c r="A6" s="7" t="s">
        <v>172</v>
      </c>
      <c r="B6" s="13">
        <v>15.7288871468928</v>
      </c>
      <c r="C6" s="13">
        <v>12.2781071034112</v>
      </c>
      <c r="D6" s="13">
        <v>19.3659941219702</v>
      </c>
      <c r="E6" s="13">
        <v>15.723062293472699</v>
      </c>
      <c r="F6" s="13">
        <v>2.1478734735960101</v>
      </c>
      <c r="G6" s="7" t="s">
        <v>41</v>
      </c>
      <c r="H6" s="14">
        <v>500.80776675706801</v>
      </c>
      <c r="I6" s="14">
        <v>390.93493017261397</v>
      </c>
      <c r="J6" s="14">
        <v>616.61325284353302</v>
      </c>
      <c r="K6" s="14">
        <v>500.62230342417303</v>
      </c>
      <c r="L6" s="14">
        <v>68.388291399297202</v>
      </c>
    </row>
    <row r="7" spans="1:12" x14ac:dyDescent="0.25">
      <c r="A7" s="7" t="s">
        <v>42</v>
      </c>
      <c r="B7" s="13">
        <v>2.4796324042530599E-4</v>
      </c>
      <c r="C7" s="13">
        <v>2.9213771450507799E-17</v>
      </c>
      <c r="D7" s="13">
        <v>1.2830325932248701</v>
      </c>
      <c r="E7" s="13">
        <v>0.20163791293911601</v>
      </c>
      <c r="F7" s="13">
        <v>0.52269071416623003</v>
      </c>
      <c r="G7" s="7" t="s">
        <v>41</v>
      </c>
      <c r="H7" s="14">
        <v>7.8951495751417595E-3</v>
      </c>
      <c r="I7" s="14">
        <v>9.3016648298416903E-16</v>
      </c>
      <c r="J7" s="14">
        <v>40.851757768280002</v>
      </c>
      <c r="K7" s="14">
        <v>6.4201511479814597</v>
      </c>
      <c r="L7" s="14">
        <v>16.642472339052699</v>
      </c>
    </row>
    <row r="8" spans="1:12" x14ac:dyDescent="0.25">
      <c r="A8" s="7" t="s">
        <v>173</v>
      </c>
      <c r="B8" s="13">
        <v>37.279616258409398</v>
      </c>
      <c r="C8" s="13">
        <v>32.723953344709201</v>
      </c>
      <c r="D8" s="13">
        <v>42.070611562621004</v>
      </c>
      <c r="E8" s="13">
        <v>37.374692709482098</v>
      </c>
      <c r="F8" s="13">
        <v>2.8596018122862699</v>
      </c>
      <c r="G8" s="7" t="s">
        <v>41</v>
      </c>
      <c r="H8" s="14">
        <v>1186.98298166775</v>
      </c>
      <c r="I8" s="14">
        <v>1041.93067449554</v>
      </c>
      <c r="J8" s="14">
        <v>1339.5282721538499</v>
      </c>
      <c r="K8" s="14">
        <v>1190.0102158699101</v>
      </c>
      <c r="L8" s="14">
        <v>91.049721703194905</v>
      </c>
    </row>
    <row r="9" spans="1:12" x14ac:dyDescent="0.25">
      <c r="A9" s="7" t="s">
        <v>90</v>
      </c>
      <c r="B9" s="13">
        <v>1.1125158262926999E-4</v>
      </c>
      <c r="C9" s="13">
        <v>1.6564416735352599E-17</v>
      </c>
      <c r="D9" s="13">
        <v>0.48483578054642901</v>
      </c>
      <c r="E9" s="13">
        <v>7.6975453849885606E-2</v>
      </c>
      <c r="F9" s="13">
        <v>0.24212388126517401</v>
      </c>
      <c r="G9" s="7" t="s">
        <v>41</v>
      </c>
      <c r="H9" s="14">
        <v>3.54225039091597E-3</v>
      </c>
      <c r="I9" s="14">
        <v>5.2741102885362905E-16</v>
      </c>
      <c r="J9" s="14">
        <v>15.437171252598301</v>
      </c>
      <c r="K9" s="14">
        <v>2.4508984505803499</v>
      </c>
      <c r="L9" s="14">
        <v>7.7092243794831496</v>
      </c>
    </row>
    <row r="10" spans="1:12" x14ac:dyDescent="0.25">
      <c r="A10" s="7" t="s">
        <v>174</v>
      </c>
      <c r="B10" s="13">
        <v>3.6580780462760798E-4</v>
      </c>
      <c r="C10" s="13">
        <v>1.4901260219403301E-16</v>
      </c>
      <c r="D10" s="13">
        <v>1.11203879580913</v>
      </c>
      <c r="E10" s="13">
        <v>0.175064765623274</v>
      </c>
      <c r="F10" s="13">
        <v>0.42777360750805199</v>
      </c>
      <c r="G10" s="7" t="s">
        <v>41</v>
      </c>
      <c r="H10" s="14">
        <v>1.1647320499343E-2</v>
      </c>
      <c r="I10" s="14">
        <v>4.7445612538580099E-15</v>
      </c>
      <c r="J10" s="14">
        <v>35.407315258562903</v>
      </c>
      <c r="K10" s="14">
        <v>5.5740621374450496</v>
      </c>
      <c r="L10" s="14">
        <v>13.620311663056301</v>
      </c>
    </row>
    <row r="11" spans="1:12" x14ac:dyDescent="0.25">
      <c r="A11" s="7" t="s">
        <v>175</v>
      </c>
      <c r="B11" s="13">
        <v>6.3367562441885603</v>
      </c>
      <c r="C11" s="13">
        <v>3.7802741373684801</v>
      </c>
      <c r="D11" s="13">
        <v>9.3461195068347305</v>
      </c>
      <c r="E11" s="13">
        <v>6.3825894227012796</v>
      </c>
      <c r="F11" s="13">
        <v>1.6848113148180199</v>
      </c>
      <c r="G11" s="7" t="s">
        <v>41</v>
      </c>
      <c r="H11" s="14">
        <v>201.76231881496301</v>
      </c>
      <c r="I11" s="14">
        <v>120.363928533812</v>
      </c>
      <c r="J11" s="14">
        <v>297.58044509761697</v>
      </c>
      <c r="K11" s="14">
        <v>203.22164721880799</v>
      </c>
      <c r="L11" s="14">
        <v>53.644392263805898</v>
      </c>
    </row>
    <row r="12" spans="1:12" x14ac:dyDescent="0.25">
      <c r="A12" s="7" t="s">
        <v>176</v>
      </c>
      <c r="B12" s="13">
        <v>8.1412561055958204</v>
      </c>
      <c r="C12" s="13">
        <v>4.8786735184632999</v>
      </c>
      <c r="D12" s="13">
        <v>12.4511720457027</v>
      </c>
      <c r="E12" s="13">
        <v>8.3112712943918403</v>
      </c>
      <c r="F12" s="13">
        <v>2.2664391314390402</v>
      </c>
      <c r="G12" s="7" t="s">
        <v>41</v>
      </c>
      <c r="H12" s="14">
        <v>259.21759440216999</v>
      </c>
      <c r="I12" s="14">
        <v>155.33696482787099</v>
      </c>
      <c r="J12" s="14">
        <v>396.44531793517501</v>
      </c>
      <c r="K12" s="14">
        <v>264.63087801343602</v>
      </c>
      <c r="L12" s="14">
        <v>72.163421945018996</v>
      </c>
    </row>
    <row r="13" spans="1:12" x14ac:dyDescent="0.25">
      <c r="A13" s="7" t="s">
        <v>177</v>
      </c>
      <c r="B13" s="13">
        <v>1.0101178582456801E-3</v>
      </c>
      <c r="C13" s="13">
        <v>7.2106743644980404E-16</v>
      </c>
      <c r="D13" s="13">
        <v>2.1229146241818202</v>
      </c>
      <c r="E13" s="13">
        <v>0.35196998451981698</v>
      </c>
      <c r="F13" s="13">
        <v>0.86633357994427196</v>
      </c>
      <c r="G13" s="7" t="s">
        <v>41</v>
      </c>
      <c r="H13" s="14">
        <v>3.2162152606542503E-2</v>
      </c>
      <c r="I13" s="14">
        <v>2.2958787176561701E-14</v>
      </c>
      <c r="J13" s="14">
        <v>67.593601633949206</v>
      </c>
      <c r="K13" s="14">
        <v>11.2067243071109</v>
      </c>
      <c r="L13" s="14">
        <v>27.5840611854256</v>
      </c>
    </row>
    <row r="14" spans="1:12" x14ac:dyDescent="0.25">
      <c r="A14" s="7" t="s">
        <v>178</v>
      </c>
      <c r="B14" s="13">
        <v>3.2338019518945902E-5</v>
      </c>
      <c r="C14" s="13">
        <v>6.94603947909139E-19</v>
      </c>
      <c r="D14" s="13">
        <v>0.126284099446035</v>
      </c>
      <c r="E14" s="13">
        <v>2.1972130546214899E-2</v>
      </c>
      <c r="F14" s="13">
        <v>7.6081374752409905E-2</v>
      </c>
      <c r="G14" s="7" t="s">
        <v>41</v>
      </c>
      <c r="H14" s="14">
        <v>1.0296425414832301E-3</v>
      </c>
      <c r="I14" s="14">
        <v>2.2116189701426999E-17</v>
      </c>
      <c r="J14" s="14">
        <v>4.0208857263617599</v>
      </c>
      <c r="K14" s="14">
        <v>0.69959263659148296</v>
      </c>
      <c r="L14" s="14">
        <v>2.4224309721167301</v>
      </c>
    </row>
    <row r="15" spans="1:12" x14ac:dyDescent="0.25">
      <c r="A15" s="7" t="s">
        <v>179</v>
      </c>
      <c r="B15" s="13">
        <v>18.9717949766675</v>
      </c>
      <c r="C15" s="13">
        <v>15.0936212055492</v>
      </c>
      <c r="D15" s="13">
        <v>23.243266912112698</v>
      </c>
      <c r="E15" s="13">
        <v>19.031971478725598</v>
      </c>
      <c r="F15" s="13">
        <v>2.4814608733229799</v>
      </c>
      <c r="G15" s="7" t="s">
        <v>41</v>
      </c>
      <c r="H15" s="14">
        <v>604.06195205709298</v>
      </c>
      <c r="I15" s="14">
        <v>480.58089918468698</v>
      </c>
      <c r="J15" s="14">
        <v>740.06561848166803</v>
      </c>
      <c r="K15" s="14">
        <v>605.97797188262496</v>
      </c>
      <c r="L15" s="14">
        <v>79.009714206603704</v>
      </c>
    </row>
    <row r="16" spans="1:12" x14ac:dyDescent="0.25">
      <c r="A16" s="7" t="s">
        <v>180</v>
      </c>
      <c r="B16" s="13">
        <v>4.6115752949545001</v>
      </c>
      <c r="C16" s="13">
        <v>2.5300610542552202</v>
      </c>
      <c r="D16" s="13">
        <v>7.1802661435364596</v>
      </c>
      <c r="E16" s="13">
        <v>4.69945539534275</v>
      </c>
      <c r="F16" s="13">
        <v>1.4130531861664899</v>
      </c>
      <c r="G16" s="7" t="s">
        <v>41</v>
      </c>
      <c r="H16" s="14">
        <v>146.832557391351</v>
      </c>
      <c r="I16" s="14">
        <v>80.557143967486397</v>
      </c>
      <c r="J16" s="14">
        <v>228.61967401019999</v>
      </c>
      <c r="K16" s="14">
        <v>149.630659787713</v>
      </c>
      <c r="L16" s="14">
        <v>44.991613447541098</v>
      </c>
    </row>
    <row r="17" spans="1:13" x14ac:dyDescent="0.25">
      <c r="A17" s="7" t="s">
        <v>181</v>
      </c>
      <c r="B17" s="13">
        <v>4.7343904718263898</v>
      </c>
      <c r="C17" s="13">
        <v>2.9587778617881502</v>
      </c>
      <c r="D17" s="13">
        <v>7.0677696564847503</v>
      </c>
      <c r="E17" s="13">
        <v>4.8195610239489497</v>
      </c>
      <c r="F17" s="13">
        <v>1.26557930518137</v>
      </c>
      <c r="G17" s="7" t="s">
        <v>41</v>
      </c>
      <c r="H17" s="14">
        <v>150.74299262295199</v>
      </c>
      <c r="I17" s="14">
        <v>94.207487119334701</v>
      </c>
      <c r="J17" s="14">
        <v>225.03778586247401</v>
      </c>
      <c r="K17" s="14">
        <v>153.454823002534</v>
      </c>
      <c r="L17" s="14">
        <v>40.296045076974799</v>
      </c>
    </row>
    <row r="18" spans="1:13" x14ac:dyDescent="0.25">
      <c r="B18" s="13"/>
      <c r="C18" s="13"/>
      <c r="D18" s="13"/>
      <c r="E18" s="13"/>
      <c r="F18" s="13"/>
      <c r="H18" s="14"/>
      <c r="I18" s="14"/>
      <c r="J18" s="15" t="s">
        <v>29</v>
      </c>
      <c r="K18" s="14">
        <f>SUM(K5:K17)</f>
        <v>3183.9999999999936</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5F5D0-0AA0-435E-BC69-18D8866891DD}">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8" width="7.109375" style="7" bestFit="1" customWidth="1"/>
    <col min="9" max="9" width="5.5546875" style="7" bestFit="1" customWidth="1"/>
    <col min="10" max="11" width="7.33203125" style="7" bestFit="1" customWidth="1"/>
    <col min="12" max="12" width="4.44140625" style="7" bestFit="1" customWidth="1"/>
    <col min="13" max="16384" width="8.6640625" style="7"/>
  </cols>
  <sheetData>
    <row r="1" spans="1:12" ht="45" customHeight="1" x14ac:dyDescent="0.25">
      <c r="A1" s="333" t="s">
        <v>1538</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3.9567960273548199</v>
      </c>
      <c r="C5" s="13">
        <v>2.50596827273958</v>
      </c>
      <c r="D5" s="13">
        <v>5.8207942336600196</v>
      </c>
      <c r="E5" s="13">
        <v>4.0313685598381399</v>
      </c>
      <c r="F5" s="13">
        <v>1.0018114889357299</v>
      </c>
      <c r="G5" s="7" t="s">
        <v>41</v>
      </c>
      <c r="H5" s="14">
        <v>98.445085160587993</v>
      </c>
      <c r="I5" s="14">
        <v>62.348490625760903</v>
      </c>
      <c r="J5" s="14">
        <v>144.82136053346099</v>
      </c>
      <c r="K5" s="14">
        <v>100.30044976877301</v>
      </c>
      <c r="L5" s="14">
        <v>24.925069844721101</v>
      </c>
    </row>
    <row r="6" spans="1:12" x14ac:dyDescent="0.25">
      <c r="A6" s="7" t="s">
        <v>172</v>
      </c>
      <c r="B6" s="13">
        <v>16.125733798375201</v>
      </c>
      <c r="C6" s="13">
        <v>13.0761363560832</v>
      </c>
      <c r="D6" s="13">
        <v>19.703872606821299</v>
      </c>
      <c r="E6" s="13">
        <v>16.214255729351098</v>
      </c>
      <c r="F6" s="13">
        <v>2.0434237292831301</v>
      </c>
      <c r="G6" s="7" t="s">
        <v>41</v>
      </c>
      <c r="H6" s="14">
        <v>401.20825690357498</v>
      </c>
      <c r="I6" s="14">
        <v>325.33427253935002</v>
      </c>
      <c r="J6" s="14">
        <v>490.23235045771497</v>
      </c>
      <c r="K6" s="14">
        <v>403.410682546256</v>
      </c>
      <c r="L6" s="14">
        <v>50.8403823845643</v>
      </c>
    </row>
    <row r="7" spans="1:12" x14ac:dyDescent="0.25">
      <c r="A7" s="7" t="s">
        <v>42</v>
      </c>
      <c r="B7" s="13">
        <v>9.1578710611181304E-5</v>
      </c>
      <c r="C7" s="13">
        <v>8.7981300547096499E-17</v>
      </c>
      <c r="D7" s="13">
        <v>0.421363352320686</v>
      </c>
      <c r="E7" s="13">
        <v>8.5007127559268994E-2</v>
      </c>
      <c r="F7" s="13">
        <v>0.33340162694967901</v>
      </c>
      <c r="G7" s="7" t="s">
        <v>41</v>
      </c>
      <c r="H7" s="14">
        <v>2.27847832000619E-3</v>
      </c>
      <c r="I7" s="14">
        <v>2.18897475761176E-15</v>
      </c>
      <c r="J7" s="14">
        <v>10.4835202057386</v>
      </c>
      <c r="K7" s="14">
        <v>2.1149773336746098</v>
      </c>
      <c r="L7" s="14">
        <v>8.2950324785080198</v>
      </c>
    </row>
    <row r="8" spans="1:12" x14ac:dyDescent="0.25">
      <c r="A8" s="7" t="s">
        <v>173</v>
      </c>
      <c r="B8" s="13">
        <v>37.377051238343498</v>
      </c>
      <c r="C8" s="13">
        <v>32.911189039607997</v>
      </c>
      <c r="D8" s="13">
        <v>41.957361850487203</v>
      </c>
      <c r="E8" s="13">
        <v>37.378385818399302</v>
      </c>
      <c r="F8" s="13">
        <v>2.7072657158144802</v>
      </c>
      <c r="G8" s="7" t="s">
        <v>41</v>
      </c>
      <c r="H8" s="14">
        <v>929.94103480998604</v>
      </c>
      <c r="I8" s="14">
        <v>818.83038330544798</v>
      </c>
      <c r="J8" s="14">
        <v>1043.89916284012</v>
      </c>
      <c r="K8" s="14">
        <v>929.97423916177604</v>
      </c>
      <c r="L8" s="14">
        <v>67.356771009464296</v>
      </c>
    </row>
    <row r="9" spans="1:12" x14ac:dyDescent="0.25">
      <c r="A9" s="7" t="s">
        <v>90</v>
      </c>
      <c r="B9" s="13">
        <v>6.5702020912718402E-4</v>
      </c>
      <c r="C9" s="13">
        <v>1.42061989628807E-16</v>
      </c>
      <c r="D9" s="13">
        <v>1.08732898544854</v>
      </c>
      <c r="E9" s="13">
        <v>0.168788150432779</v>
      </c>
      <c r="F9" s="13">
        <v>0.40217256685882202</v>
      </c>
      <c r="G9" s="7" t="s">
        <v>41</v>
      </c>
      <c r="H9" s="14">
        <v>1.6346662803084298E-2</v>
      </c>
      <c r="I9" s="14">
        <v>3.53450230196473E-15</v>
      </c>
      <c r="J9" s="14">
        <v>27.052745157959698</v>
      </c>
      <c r="K9" s="14">
        <v>4.1994491827675402</v>
      </c>
      <c r="L9" s="14">
        <v>10.0060534634475</v>
      </c>
    </row>
    <row r="10" spans="1:12" x14ac:dyDescent="0.25">
      <c r="A10" s="7" t="s">
        <v>174</v>
      </c>
      <c r="B10" s="13">
        <v>2.6604673447208098</v>
      </c>
      <c r="C10" s="13">
        <v>1.0206714933365399</v>
      </c>
      <c r="D10" s="13">
        <v>5.46092310625935</v>
      </c>
      <c r="E10" s="13">
        <v>2.8662955317841998</v>
      </c>
      <c r="F10" s="13">
        <v>1.41549979998317</v>
      </c>
      <c r="G10" s="7" t="s">
        <v>41</v>
      </c>
      <c r="H10" s="14">
        <v>66.192427536653994</v>
      </c>
      <c r="I10" s="14">
        <v>25.394306754213201</v>
      </c>
      <c r="J10" s="14">
        <v>135.867766883732</v>
      </c>
      <c r="K10" s="14">
        <v>71.313432830791101</v>
      </c>
      <c r="L10" s="14">
        <v>35.217635023581302</v>
      </c>
    </row>
    <row r="11" spans="1:12" x14ac:dyDescent="0.25">
      <c r="A11" s="7" t="s">
        <v>175</v>
      </c>
      <c r="B11" s="13">
        <v>5.4366334230786597</v>
      </c>
      <c r="C11" s="13">
        <v>2.65443372342073</v>
      </c>
      <c r="D11" s="13">
        <v>8.7584976523295897</v>
      </c>
      <c r="E11" s="13">
        <v>5.51414676867617</v>
      </c>
      <c r="F11" s="13">
        <v>1.84239200711629</v>
      </c>
      <c r="G11" s="7" t="s">
        <v>41</v>
      </c>
      <c r="H11" s="14">
        <v>135.26343956619701</v>
      </c>
      <c r="I11" s="14">
        <v>66.042311038707894</v>
      </c>
      <c r="J11" s="14">
        <v>217.91142158996001</v>
      </c>
      <c r="K11" s="14">
        <v>137.191971604663</v>
      </c>
      <c r="L11" s="14">
        <v>45.838713137053396</v>
      </c>
    </row>
    <row r="12" spans="1:12" x14ac:dyDescent="0.25">
      <c r="A12" s="7" t="s">
        <v>176</v>
      </c>
      <c r="B12" s="13">
        <v>6.1291688753124296</v>
      </c>
      <c r="C12" s="13">
        <v>2.6355590462239098</v>
      </c>
      <c r="D12" s="13">
        <v>10.143047780538801</v>
      </c>
      <c r="E12" s="13">
        <v>6.2489618262483901</v>
      </c>
      <c r="F12" s="13">
        <v>2.3115644658993202</v>
      </c>
      <c r="G12" s="7" t="s">
        <v>41</v>
      </c>
      <c r="H12" s="14">
        <v>152.49372161777299</v>
      </c>
      <c r="I12" s="14">
        <v>65.572709070051005</v>
      </c>
      <c r="J12" s="14">
        <v>252.35902877980701</v>
      </c>
      <c r="K12" s="14">
        <v>155.47417023705901</v>
      </c>
      <c r="L12" s="14">
        <v>57.511723911575203</v>
      </c>
    </row>
    <row r="13" spans="1:12" x14ac:dyDescent="0.25">
      <c r="A13" s="7" t="s">
        <v>177</v>
      </c>
      <c r="B13" s="13">
        <v>4.3721203785838396</v>
      </c>
      <c r="C13" s="13">
        <v>1.2903515647147601</v>
      </c>
      <c r="D13" s="13">
        <v>8.1205741763076205</v>
      </c>
      <c r="E13" s="13">
        <v>4.50636317548725</v>
      </c>
      <c r="F13" s="13">
        <v>2.1318670208547799</v>
      </c>
      <c r="G13" s="7" t="s">
        <v>41</v>
      </c>
      <c r="H13" s="14">
        <v>108.77835501916501</v>
      </c>
      <c r="I13" s="14">
        <v>32.103946930103199</v>
      </c>
      <c r="J13" s="14">
        <v>202.03988550653301</v>
      </c>
      <c r="K13" s="14">
        <v>112.118315806122</v>
      </c>
      <c r="L13" s="14">
        <v>53.040851478866898</v>
      </c>
    </row>
    <row r="14" spans="1:12" x14ac:dyDescent="0.25">
      <c r="A14" s="7" t="s">
        <v>178</v>
      </c>
      <c r="B14" s="13">
        <v>0.20212990770457301</v>
      </c>
      <c r="C14" s="13">
        <v>1.51526639772559E-2</v>
      </c>
      <c r="D14" s="13">
        <v>0.88429804800478096</v>
      </c>
      <c r="E14" s="13">
        <v>0.29221099360814801</v>
      </c>
      <c r="F14" s="13">
        <v>0.28533135490518602</v>
      </c>
      <c r="G14" s="7" t="s">
        <v>41</v>
      </c>
      <c r="H14" s="14">
        <v>5.0289921036897898</v>
      </c>
      <c r="I14" s="14">
        <v>0.37699827975412797</v>
      </c>
      <c r="J14" s="14">
        <v>22.0013354343589</v>
      </c>
      <c r="K14" s="14">
        <v>7.2702095209707203</v>
      </c>
      <c r="L14" s="14">
        <v>7.0990441100410298</v>
      </c>
    </row>
    <row r="15" spans="1:12" x14ac:dyDescent="0.25">
      <c r="A15" s="7" t="s">
        <v>179</v>
      </c>
      <c r="B15" s="13">
        <v>19.7955370319427</v>
      </c>
      <c r="C15" s="13">
        <v>16.2896026693263</v>
      </c>
      <c r="D15" s="13">
        <v>23.4158704947784</v>
      </c>
      <c r="E15" s="13">
        <v>19.8019232030545</v>
      </c>
      <c r="F15" s="13">
        <v>2.1812825751544702</v>
      </c>
      <c r="G15" s="7" t="s">
        <v>41</v>
      </c>
      <c r="H15" s="14">
        <v>492.51296135473598</v>
      </c>
      <c r="I15" s="14">
        <v>405.28531441284002</v>
      </c>
      <c r="J15" s="14">
        <v>582.586857910086</v>
      </c>
      <c r="K15" s="14">
        <v>492.67184929199601</v>
      </c>
      <c r="L15" s="14">
        <v>54.270310469843402</v>
      </c>
    </row>
    <row r="16" spans="1:12" x14ac:dyDescent="0.25">
      <c r="A16" s="7" t="s">
        <v>180</v>
      </c>
      <c r="B16" s="13">
        <v>1.1409421150163099</v>
      </c>
      <c r="C16" s="13">
        <v>0.29307765738738001</v>
      </c>
      <c r="D16" s="13">
        <v>2.6183924737506001</v>
      </c>
      <c r="E16" s="13">
        <v>1.25341674391158</v>
      </c>
      <c r="F16" s="13">
        <v>0.72077445797225104</v>
      </c>
      <c r="G16" s="7" t="s">
        <v>41</v>
      </c>
      <c r="H16" s="14">
        <v>28.3866398216059</v>
      </c>
      <c r="I16" s="14">
        <v>7.2917721157980298</v>
      </c>
      <c r="J16" s="14">
        <v>65.145604746914998</v>
      </c>
      <c r="K16" s="14">
        <v>31.185008588520098</v>
      </c>
      <c r="L16" s="14">
        <v>17.9328685143496</v>
      </c>
    </row>
    <row r="17" spans="1:13" x14ac:dyDescent="0.25">
      <c r="A17" s="7" t="s">
        <v>181</v>
      </c>
      <c r="B17" s="13">
        <v>1.5585573348817501</v>
      </c>
      <c r="C17" s="13">
        <v>0.63619904040454001</v>
      </c>
      <c r="D17" s="13">
        <v>2.9792937175240399</v>
      </c>
      <c r="E17" s="13">
        <v>1.63887637164897</v>
      </c>
      <c r="F17" s="13">
        <v>0.71145032836734301</v>
      </c>
      <c r="G17" s="7" t="s">
        <v>41</v>
      </c>
      <c r="H17" s="14">
        <v>38.776906491857901</v>
      </c>
      <c r="I17" s="14">
        <v>15.8286321252649</v>
      </c>
      <c r="J17" s="14">
        <v>74.124827691998107</v>
      </c>
      <c r="K17" s="14">
        <v>40.775244126626497</v>
      </c>
      <c r="L17" s="14">
        <v>17.700884169779499</v>
      </c>
    </row>
    <row r="18" spans="1:13" x14ac:dyDescent="0.25">
      <c r="B18" s="13"/>
      <c r="C18" s="13"/>
      <c r="D18" s="13"/>
      <c r="E18" s="13"/>
      <c r="F18" s="13"/>
      <c r="H18" s="14"/>
      <c r="I18" s="14"/>
      <c r="J18" s="15" t="s">
        <v>29</v>
      </c>
      <c r="K18" s="14">
        <f>SUM(K5:K17)</f>
        <v>2487.9999999999955</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22535-761B-40F3-BE1F-856E2B647969}">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8.33203125" style="7" bestFit="1" customWidth="1"/>
    <col min="12" max="12" width="7.33203125" style="7" bestFit="1" customWidth="1"/>
    <col min="13" max="16384" width="8.6640625" style="7"/>
  </cols>
  <sheetData>
    <row r="1" spans="1:12" ht="45" customHeight="1" x14ac:dyDescent="0.25">
      <c r="A1" s="333" t="s">
        <v>1539</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11.151124161952</v>
      </c>
      <c r="C5" s="13">
        <v>8.6995277059106808</v>
      </c>
      <c r="D5" s="13">
        <v>14.071559848627199</v>
      </c>
      <c r="E5" s="13">
        <v>11.2251743493633</v>
      </c>
      <c r="F5" s="13">
        <v>1.6557010447751099</v>
      </c>
      <c r="G5" s="7" t="s">
        <v>41</v>
      </c>
      <c r="H5" s="14">
        <v>6184.0789264937503</v>
      </c>
      <c r="I5" s="14">
        <v>4824.4970798668801</v>
      </c>
      <c r="J5" s="14">
        <v>7803.6649452532401</v>
      </c>
      <c r="K5" s="14">
        <v>6225.1449389264098</v>
      </c>
      <c r="L5" s="14">
        <v>918.202128400937</v>
      </c>
    </row>
    <row r="6" spans="1:12" x14ac:dyDescent="0.25">
      <c r="A6" s="7" t="s">
        <v>172</v>
      </c>
      <c r="B6" s="13">
        <v>12.098864928138999</v>
      </c>
      <c r="C6" s="13">
        <v>9.2595097309543508</v>
      </c>
      <c r="D6" s="13">
        <v>15.345613388539199</v>
      </c>
      <c r="E6" s="13">
        <v>12.1748496061421</v>
      </c>
      <c r="F6" s="13">
        <v>1.8321348142645499</v>
      </c>
      <c r="G6" s="7" t="s">
        <v>41</v>
      </c>
      <c r="H6" s="14">
        <v>6709.6675231980698</v>
      </c>
      <c r="I6" s="14">
        <v>5135.04631149535</v>
      </c>
      <c r="J6" s="14">
        <v>8510.21681688221</v>
      </c>
      <c r="K6" s="14">
        <v>6751.8063460782696</v>
      </c>
      <c r="L6" s="14">
        <v>1016.04700394669</v>
      </c>
    </row>
    <row r="7" spans="1:12" x14ac:dyDescent="0.25">
      <c r="A7" s="7" t="s">
        <v>42</v>
      </c>
      <c r="B7" s="13">
        <v>4.9787453092012995E-4</v>
      </c>
      <c r="C7" s="13">
        <v>1.4868563694945599E-17</v>
      </c>
      <c r="D7" s="13">
        <v>0.72256908110936602</v>
      </c>
      <c r="E7" s="13">
        <v>0.124838926236717</v>
      </c>
      <c r="F7" s="13">
        <v>0.29389879184787499</v>
      </c>
      <c r="G7" s="7" t="s">
        <v>41</v>
      </c>
      <c r="H7" s="14">
        <v>0.27610627861237602</v>
      </c>
      <c r="I7" s="14">
        <v>8.2456593683059797E-15</v>
      </c>
      <c r="J7" s="14">
        <v>400.71513531082098</v>
      </c>
      <c r="K7" s="14">
        <v>69.231923323096098</v>
      </c>
      <c r="L7" s="14">
        <v>162.98745299507601</v>
      </c>
    </row>
    <row r="8" spans="1:12" x14ac:dyDescent="0.25">
      <c r="A8" s="7" t="s">
        <v>173</v>
      </c>
      <c r="B8" s="13">
        <v>4.14837245548628</v>
      </c>
      <c r="C8" s="13">
        <v>2.4641373110247899</v>
      </c>
      <c r="D8" s="13">
        <v>6.2559710027566204</v>
      </c>
      <c r="E8" s="13">
        <v>4.2261514236934099</v>
      </c>
      <c r="F8" s="13">
        <v>1.16457338963927</v>
      </c>
      <c r="G8" s="7" t="s">
        <v>41</v>
      </c>
      <c r="H8" s="14">
        <v>2300.5629126390299</v>
      </c>
      <c r="I8" s="14">
        <v>1366.5366285750199</v>
      </c>
      <c r="J8" s="14">
        <v>3469.3738389987402</v>
      </c>
      <c r="K8" s="14">
        <v>2343.6967950376502</v>
      </c>
      <c r="L8" s="14">
        <v>645.837464692254</v>
      </c>
    </row>
    <row r="9" spans="1:12" x14ac:dyDescent="0.25">
      <c r="A9" s="7" t="s">
        <v>90</v>
      </c>
      <c r="B9" s="13">
        <v>3.6850264385952599E-5</v>
      </c>
      <c r="C9" s="13">
        <v>2.6668509340479E-18</v>
      </c>
      <c r="D9" s="13">
        <v>0.17114327569117699</v>
      </c>
      <c r="E9" s="13">
        <v>2.8444970056532001E-2</v>
      </c>
      <c r="F9" s="13">
        <v>9.3168191294488098E-2</v>
      </c>
      <c r="G9" s="7" t="s">
        <v>41</v>
      </c>
      <c r="H9" s="14">
        <v>2.04360511205177E-2</v>
      </c>
      <c r="I9" s="14">
        <v>1.4789555224949399E-15</v>
      </c>
      <c r="J9" s="14">
        <v>94.910926400056098</v>
      </c>
      <c r="K9" s="14">
        <v>15.7747270442509</v>
      </c>
      <c r="L9" s="14">
        <v>51.668283846184202</v>
      </c>
    </row>
    <row r="10" spans="1:12" x14ac:dyDescent="0.25">
      <c r="A10" s="7" t="s">
        <v>174</v>
      </c>
      <c r="B10" s="13">
        <v>0.85289327040556295</v>
      </c>
      <c r="C10" s="13">
        <v>5.6227061638109404E-3</v>
      </c>
      <c r="D10" s="13">
        <v>2.4564398783270001</v>
      </c>
      <c r="E10" s="13">
        <v>0.99943134138566503</v>
      </c>
      <c r="F10" s="13">
        <v>0.76348050949439505</v>
      </c>
      <c r="G10" s="7" t="s">
        <v>41</v>
      </c>
      <c r="H10" s="14">
        <v>472.98902096881301</v>
      </c>
      <c r="I10" s="14">
        <v>3.1181841572646301</v>
      </c>
      <c r="J10" s="14">
        <v>1362.2678633237999</v>
      </c>
      <c r="K10" s="14">
        <v>554.25463899224803</v>
      </c>
      <c r="L10" s="14">
        <v>423.40338615030703</v>
      </c>
    </row>
    <row r="11" spans="1:12" x14ac:dyDescent="0.25">
      <c r="A11" s="7" t="s">
        <v>175</v>
      </c>
      <c r="B11" s="13">
        <v>3.5414982282740901</v>
      </c>
      <c r="C11" s="13">
        <v>1.6655818869707599</v>
      </c>
      <c r="D11" s="13">
        <v>6.9365521034670303</v>
      </c>
      <c r="E11" s="13">
        <v>3.8280422758639299</v>
      </c>
      <c r="F11" s="13">
        <v>1.6470439688485301</v>
      </c>
      <c r="G11" s="7" t="s">
        <v>41</v>
      </c>
      <c r="H11" s="14">
        <v>1964.0086724539599</v>
      </c>
      <c r="I11" s="14">
        <v>923.68174705737795</v>
      </c>
      <c r="J11" s="14">
        <v>3846.80370001971</v>
      </c>
      <c r="K11" s="14">
        <v>2122.91740492586</v>
      </c>
      <c r="L11" s="14">
        <v>913.40117380433298</v>
      </c>
    </row>
    <row r="12" spans="1:12" x14ac:dyDescent="0.25">
      <c r="A12" s="7" t="s">
        <v>176</v>
      </c>
      <c r="B12" s="13">
        <v>41.9916830574182</v>
      </c>
      <c r="C12" s="13">
        <v>34.005001373807303</v>
      </c>
      <c r="D12" s="13">
        <v>49.538367561602698</v>
      </c>
      <c r="E12" s="13">
        <v>41.953617916242301</v>
      </c>
      <c r="F12" s="13">
        <v>4.7601532331088503</v>
      </c>
      <c r="G12" s="7" t="s">
        <v>41</v>
      </c>
      <c r="H12" s="14">
        <v>23287.327673152398</v>
      </c>
      <c r="I12" s="14">
        <v>18858.153611872302</v>
      </c>
      <c r="J12" s="14">
        <v>27472.492498637999</v>
      </c>
      <c r="K12" s="14">
        <v>23266.217887810501</v>
      </c>
      <c r="L12" s="14">
        <v>2639.8381784851699</v>
      </c>
    </row>
    <row r="13" spans="1:12" x14ac:dyDescent="0.25">
      <c r="A13" s="7" t="s">
        <v>177</v>
      </c>
      <c r="B13" s="13">
        <v>15.7666369726253</v>
      </c>
      <c r="C13" s="13">
        <v>9.8795506785907108</v>
      </c>
      <c r="D13" s="13">
        <v>23.782103836049501</v>
      </c>
      <c r="E13" s="13">
        <v>16.069113391519</v>
      </c>
      <c r="F13" s="13">
        <v>4.0944565793001804</v>
      </c>
      <c r="G13" s="7" t="s">
        <v>41</v>
      </c>
      <c r="H13" s="14">
        <v>8743.7038659088394</v>
      </c>
      <c r="I13" s="14">
        <v>5478.9024198260504</v>
      </c>
      <c r="J13" s="14">
        <v>13188.841324358</v>
      </c>
      <c r="K13" s="14">
        <v>8911.4482135347007</v>
      </c>
      <c r="L13" s="14">
        <v>2270.6627851825001</v>
      </c>
    </row>
    <row r="14" spans="1:12" x14ac:dyDescent="0.25">
      <c r="A14" s="7" t="s">
        <v>178</v>
      </c>
      <c r="B14" s="13">
        <v>0.80928302768881399</v>
      </c>
      <c r="C14" s="13">
        <v>0.26603971144314198</v>
      </c>
      <c r="D14" s="13">
        <v>1.82961672528053</v>
      </c>
      <c r="E14" s="13">
        <v>0.89909967539864399</v>
      </c>
      <c r="F14" s="13">
        <v>0.49731263622553101</v>
      </c>
      <c r="G14" s="7" t="s">
        <v>41</v>
      </c>
      <c r="H14" s="14">
        <v>448.804088665385</v>
      </c>
      <c r="I14" s="14">
        <v>147.53764277502299</v>
      </c>
      <c r="J14" s="14">
        <v>1014.65054733882</v>
      </c>
      <c r="K14" s="14">
        <v>498.61370698582601</v>
      </c>
      <c r="L14" s="14">
        <v>275.794668671593</v>
      </c>
    </row>
    <row r="15" spans="1:12" x14ac:dyDescent="0.25">
      <c r="A15" s="7" t="s">
        <v>179</v>
      </c>
      <c r="B15" s="13">
        <v>5.6447883102455396</v>
      </c>
      <c r="C15" s="13">
        <v>2.7486027114908702</v>
      </c>
      <c r="D15" s="13">
        <v>8.5667708874913</v>
      </c>
      <c r="E15" s="13">
        <v>5.6415762489200398</v>
      </c>
      <c r="F15" s="13">
        <v>1.7814903992495801</v>
      </c>
      <c r="G15" s="7" t="s">
        <v>41</v>
      </c>
      <c r="H15" s="14">
        <v>3130.43025321287</v>
      </c>
      <c r="I15" s="14">
        <v>1524.2926057114901</v>
      </c>
      <c r="J15" s="14">
        <v>4750.8741310760497</v>
      </c>
      <c r="K15" s="14">
        <v>3128.6489403635901</v>
      </c>
      <c r="L15" s="14">
        <v>987.96113071183902</v>
      </c>
    </row>
    <row r="16" spans="1:12" x14ac:dyDescent="0.25">
      <c r="A16" s="7" t="s">
        <v>180</v>
      </c>
      <c r="B16" s="13">
        <v>0.39804068199116599</v>
      </c>
      <c r="C16" s="13">
        <v>2.1851890627159201E-13</v>
      </c>
      <c r="D16" s="13">
        <v>3.2157251813978101</v>
      </c>
      <c r="E16" s="13">
        <v>0.90413031732648197</v>
      </c>
      <c r="F16" s="13">
        <v>1.1516178465781199</v>
      </c>
      <c r="G16" s="7" t="s">
        <v>41</v>
      </c>
      <c r="H16" s="14">
        <v>220.741421011841</v>
      </c>
      <c r="I16" s="14">
        <v>1.2118402985103599E-10</v>
      </c>
      <c r="J16" s="14">
        <v>1783.34471384778</v>
      </c>
      <c r="K16" s="14">
        <v>501.40355007974699</v>
      </c>
      <c r="L16" s="14">
        <v>638.65270917682801</v>
      </c>
    </row>
    <row r="17" spans="1:13" x14ac:dyDescent="0.25">
      <c r="A17" s="7" t="s">
        <v>181</v>
      </c>
      <c r="B17" s="13">
        <v>1.8317180067147001</v>
      </c>
      <c r="C17" s="13">
        <v>0.88705122971544803</v>
      </c>
      <c r="D17" s="13">
        <v>3.23352251549395</v>
      </c>
      <c r="E17" s="13">
        <v>1.92552955785167</v>
      </c>
      <c r="F17" s="13">
        <v>0.73100584088408904</v>
      </c>
      <c r="G17" s="7" t="s">
        <v>41</v>
      </c>
      <c r="H17" s="14">
        <v>1015.81585498377</v>
      </c>
      <c r="I17" s="14">
        <v>491.93200046329599</v>
      </c>
      <c r="J17" s="14">
        <v>1793.2145814174801</v>
      </c>
      <c r="K17" s="14">
        <v>1067.8409268978</v>
      </c>
      <c r="L17" s="14">
        <v>405.39390917908901</v>
      </c>
    </row>
    <row r="18" spans="1:13" x14ac:dyDescent="0.25">
      <c r="B18" s="13"/>
      <c r="C18" s="13"/>
      <c r="D18" s="13"/>
      <c r="E18" s="13"/>
      <c r="F18" s="13"/>
      <c r="H18" s="14"/>
      <c r="I18" s="14"/>
      <c r="J18" s="15" t="s">
        <v>29</v>
      </c>
      <c r="K18" s="14">
        <f>SUM(K5:K17)</f>
        <v>55456.999999999949</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82E4C-B678-4530-AAAB-A87AF626E597}">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8.33203125" style="7" bestFit="1" customWidth="1"/>
    <col min="11" max="11" width="9.33203125" style="7" bestFit="1" customWidth="1"/>
    <col min="12" max="12" width="7.33203125" style="7" bestFit="1" customWidth="1"/>
    <col min="13" max="16384" width="8.6640625" style="7"/>
  </cols>
  <sheetData>
    <row r="1" spans="1:12" ht="45" customHeight="1" x14ac:dyDescent="0.25">
      <c r="A1" s="333" t="s">
        <v>1540</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8.5643383117838301</v>
      </c>
      <c r="C5" s="13">
        <v>6.2983271511219296</v>
      </c>
      <c r="D5" s="13">
        <v>11.0912957315174</v>
      </c>
      <c r="E5" s="13">
        <v>8.6322790238652392</v>
      </c>
      <c r="F5" s="13">
        <v>1.46138428058711</v>
      </c>
      <c r="G5" s="7" t="s">
        <v>41</v>
      </c>
      <c r="H5" s="14">
        <v>11450.605966238099</v>
      </c>
      <c r="I5" s="14">
        <v>8420.9263843215303</v>
      </c>
      <c r="J5" s="14">
        <v>14829.173305996201</v>
      </c>
      <c r="K5" s="14">
        <v>11541.443377698</v>
      </c>
      <c r="L5" s="14">
        <v>1953.88539698777</v>
      </c>
    </row>
    <row r="6" spans="1:12" x14ac:dyDescent="0.25">
      <c r="A6" s="7" t="s">
        <v>172</v>
      </c>
      <c r="B6" s="13">
        <v>6.5121801102733796</v>
      </c>
      <c r="C6" s="13">
        <v>4.5060788824672304</v>
      </c>
      <c r="D6" s="13">
        <v>8.9118396202124597</v>
      </c>
      <c r="E6" s="13">
        <v>6.5779690597394298</v>
      </c>
      <c r="F6" s="13">
        <v>1.3624206178942599</v>
      </c>
      <c r="G6" s="7" t="s">
        <v>41</v>
      </c>
      <c r="H6" s="14">
        <v>8706.8499292366196</v>
      </c>
      <c r="I6" s="14">
        <v>6024.6725266475196</v>
      </c>
      <c r="J6" s="14">
        <v>11915.218690620201</v>
      </c>
      <c r="K6" s="14">
        <v>8794.8104125622103</v>
      </c>
      <c r="L6" s="14">
        <v>1821.56999033081</v>
      </c>
    </row>
    <row r="7" spans="1:12" x14ac:dyDescent="0.25">
      <c r="A7" s="7" t="s">
        <v>42</v>
      </c>
      <c r="B7" s="13">
        <v>4.9278033306427303E-5</v>
      </c>
      <c r="C7" s="13">
        <v>1.4004835613007201E-17</v>
      </c>
      <c r="D7" s="13">
        <v>0.26809009107582898</v>
      </c>
      <c r="E7" s="13">
        <v>4.1354731165065897E-2</v>
      </c>
      <c r="F7" s="13">
        <v>0.122638529186299</v>
      </c>
      <c r="G7" s="7" t="s">
        <v>41</v>
      </c>
      <c r="H7" s="14">
        <v>6.5885223311026295E-2</v>
      </c>
      <c r="I7" s="14">
        <v>1.8724605262946801E-14</v>
      </c>
      <c r="J7" s="14">
        <v>358.439132669294</v>
      </c>
      <c r="K7" s="14">
        <v>55.2916891150048</v>
      </c>
      <c r="L7" s="14">
        <v>163.96893990737399</v>
      </c>
    </row>
    <row r="8" spans="1:12" x14ac:dyDescent="0.25">
      <c r="A8" s="7" t="s">
        <v>173</v>
      </c>
      <c r="B8" s="13">
        <v>1.20406317724185</v>
      </c>
      <c r="C8" s="13">
        <v>0.43146582467059902</v>
      </c>
      <c r="D8" s="13">
        <v>2.4668282017504799</v>
      </c>
      <c r="E8" s="13">
        <v>1.28194814577795</v>
      </c>
      <c r="F8" s="13">
        <v>0.62018445835012304</v>
      </c>
      <c r="G8" s="7" t="s">
        <v>41</v>
      </c>
      <c r="H8" s="14">
        <v>1609.8445086041299</v>
      </c>
      <c r="I8" s="14">
        <v>576.87412224283696</v>
      </c>
      <c r="J8" s="14">
        <v>3298.1739740224102</v>
      </c>
      <c r="K8" s="14">
        <v>1713.97749038658</v>
      </c>
      <c r="L8" s="14">
        <v>829.19282265869901</v>
      </c>
    </row>
    <row r="9" spans="1:12" x14ac:dyDescent="0.25">
      <c r="A9" s="7" t="s">
        <v>90</v>
      </c>
      <c r="B9" s="13">
        <v>1.7191490786441E-5</v>
      </c>
      <c r="C9" s="13">
        <v>2.1113833605412E-18</v>
      </c>
      <c r="D9" s="13">
        <v>0.14356718635524199</v>
      </c>
      <c r="E9" s="13">
        <v>2.5014849956517801E-2</v>
      </c>
      <c r="F9" s="13">
        <v>9.1710126561745597E-2</v>
      </c>
      <c r="G9" s="7" t="s">
        <v>41</v>
      </c>
      <c r="H9" s="14">
        <v>2.2985195096379502E-2</v>
      </c>
      <c r="I9" s="14">
        <v>2.8229406668771899E-15</v>
      </c>
      <c r="J9" s="14">
        <v>191.950763828823</v>
      </c>
      <c r="K9" s="14">
        <v>33.445104540363801</v>
      </c>
      <c r="L9" s="14">
        <v>122.617356314319</v>
      </c>
    </row>
    <row r="10" spans="1:12" x14ac:dyDescent="0.25">
      <c r="A10" s="7" t="s">
        <v>174</v>
      </c>
      <c r="B10" s="13">
        <v>7.0586588469698797E-5</v>
      </c>
      <c r="C10" s="13">
        <v>2.54973946431043E-17</v>
      </c>
      <c r="D10" s="13">
        <v>0.63334037233573803</v>
      </c>
      <c r="E10" s="13">
        <v>0.10014361505296999</v>
      </c>
      <c r="F10" s="13">
        <v>0.34032786815806998</v>
      </c>
      <c r="G10" s="7" t="s">
        <v>41</v>
      </c>
      <c r="H10" s="14">
        <v>9.4374974649872004E-2</v>
      </c>
      <c r="I10" s="14">
        <v>3.4090271611776802E-14</v>
      </c>
      <c r="J10" s="14">
        <v>846.78241121660596</v>
      </c>
      <c r="K10" s="14">
        <v>133.89301476197201</v>
      </c>
      <c r="L10" s="14">
        <v>455.02176300602201</v>
      </c>
    </row>
    <row r="11" spans="1:12" x14ac:dyDescent="0.25">
      <c r="A11" s="7" t="s">
        <v>175</v>
      </c>
      <c r="B11" s="13">
        <v>4.4853316003982999E-2</v>
      </c>
      <c r="C11" s="13">
        <v>1.0897747973935E-14</v>
      </c>
      <c r="D11" s="13">
        <v>1.2911633618690399</v>
      </c>
      <c r="E11" s="13">
        <v>0.28201432316168301</v>
      </c>
      <c r="F11" s="13">
        <v>0.45520026766673599</v>
      </c>
      <c r="G11" s="7" t="s">
        <v>41</v>
      </c>
      <c r="H11" s="14">
        <v>59.969332030485297</v>
      </c>
      <c r="I11" s="14">
        <v>1.45703980186308E-11</v>
      </c>
      <c r="J11" s="14">
        <v>1726.2983264525301</v>
      </c>
      <c r="K11" s="14">
        <v>377.05597021040199</v>
      </c>
      <c r="L11" s="14">
        <v>608.60730987310296</v>
      </c>
    </row>
    <row r="12" spans="1:12" x14ac:dyDescent="0.25">
      <c r="A12" s="7" t="s">
        <v>176</v>
      </c>
      <c r="B12" s="13">
        <v>64.172686690609396</v>
      </c>
      <c r="C12" s="13">
        <v>52.8966078925042</v>
      </c>
      <c r="D12" s="13">
        <v>72.974753114181198</v>
      </c>
      <c r="E12" s="13">
        <v>63.705100737731797</v>
      </c>
      <c r="F12" s="13">
        <v>6.4026463197237096</v>
      </c>
      <c r="G12" s="7" t="s">
        <v>41</v>
      </c>
      <c r="H12" s="14">
        <v>85799.523832211693</v>
      </c>
      <c r="I12" s="14">
        <v>70723.293718357003</v>
      </c>
      <c r="J12" s="14">
        <v>97567.974661191402</v>
      </c>
      <c r="K12" s="14">
        <v>85174.356737354901</v>
      </c>
      <c r="L12" s="14">
        <v>8560.4021559337998</v>
      </c>
    </row>
    <row r="13" spans="1:12" x14ac:dyDescent="0.25">
      <c r="A13" s="7" t="s">
        <v>177</v>
      </c>
      <c r="B13" s="13">
        <v>6.7134704950644704</v>
      </c>
      <c r="C13" s="13">
        <v>8.7055983063149905E-2</v>
      </c>
      <c r="D13" s="13">
        <v>17.602309227192301</v>
      </c>
      <c r="E13" s="13">
        <v>7.2978816293291597</v>
      </c>
      <c r="F13" s="13">
        <v>6.1142368821340298</v>
      </c>
      <c r="G13" s="7" t="s">
        <v>41</v>
      </c>
      <c r="H13" s="14">
        <v>8975.9771866061492</v>
      </c>
      <c r="I13" s="14">
        <v>116.394719915262</v>
      </c>
      <c r="J13" s="14">
        <v>23534.463459848401</v>
      </c>
      <c r="K13" s="14">
        <v>9757.3407172293901</v>
      </c>
      <c r="L13" s="14">
        <v>8174.7958537820296</v>
      </c>
    </row>
    <row r="14" spans="1:12" x14ac:dyDescent="0.25">
      <c r="A14" s="7" t="s">
        <v>178</v>
      </c>
      <c r="B14" s="13">
        <v>1.31423551458803</v>
      </c>
      <c r="C14" s="13">
        <v>0.57379953337037104</v>
      </c>
      <c r="D14" s="13">
        <v>2.5938307573024302</v>
      </c>
      <c r="E14" s="13">
        <v>1.4206068726896299</v>
      </c>
      <c r="F14" s="13">
        <v>0.62931312048127797</v>
      </c>
      <c r="G14" s="7" t="s">
        <v>41</v>
      </c>
      <c r="H14" s="14">
        <v>1757.14602535934</v>
      </c>
      <c r="I14" s="14">
        <v>767.17571411152005</v>
      </c>
      <c r="J14" s="14">
        <v>3467.9776608209199</v>
      </c>
      <c r="K14" s="14">
        <v>1899.36559485476</v>
      </c>
      <c r="L14" s="14">
        <v>841.397935214673</v>
      </c>
    </row>
    <row r="15" spans="1:12" x14ac:dyDescent="0.25">
      <c r="A15" s="7" t="s">
        <v>179</v>
      </c>
      <c r="B15" s="13">
        <v>4.8632308232325503</v>
      </c>
      <c r="C15" s="13">
        <v>2.15941316078277</v>
      </c>
      <c r="D15" s="13">
        <v>8.1244120112395706</v>
      </c>
      <c r="E15" s="13">
        <v>4.9570344179645804</v>
      </c>
      <c r="F15" s="13">
        <v>1.83641109541549</v>
      </c>
      <c r="G15" s="7" t="s">
        <v>41</v>
      </c>
      <c r="H15" s="14">
        <v>6502.18824297016</v>
      </c>
      <c r="I15" s="14">
        <v>2887.1569900981699</v>
      </c>
      <c r="J15" s="14">
        <v>10862.4201031474</v>
      </c>
      <c r="K15" s="14">
        <v>6627.6045871628303</v>
      </c>
      <c r="L15" s="14">
        <v>2455.2999986814698</v>
      </c>
    </row>
    <row r="16" spans="1:12" x14ac:dyDescent="0.25">
      <c r="A16" s="7" t="s">
        <v>180</v>
      </c>
      <c r="B16" s="13">
        <v>2.5684219796068799</v>
      </c>
      <c r="C16" s="13">
        <v>1.25135317386297</v>
      </c>
      <c r="D16" s="13">
        <v>4.5565404922758601</v>
      </c>
      <c r="E16" s="13">
        <v>2.7059443506349701</v>
      </c>
      <c r="F16" s="13">
        <v>0.99606679511000595</v>
      </c>
      <c r="G16" s="7" t="s">
        <v>41</v>
      </c>
      <c r="H16" s="14">
        <v>3434.00587095419</v>
      </c>
      <c r="I16" s="14">
        <v>1673.07170698653</v>
      </c>
      <c r="J16" s="14">
        <v>6092.1402035777501</v>
      </c>
      <c r="K16" s="14">
        <v>3617.8746562424699</v>
      </c>
      <c r="L16" s="14">
        <v>1331.7512657300299</v>
      </c>
    </row>
    <row r="17" spans="1:13" x14ac:dyDescent="0.25">
      <c r="A17" s="7" t="s">
        <v>181</v>
      </c>
      <c r="B17" s="13">
        <v>2.8640393490696701</v>
      </c>
      <c r="C17" s="13">
        <v>1.6738555998221301</v>
      </c>
      <c r="D17" s="13">
        <v>4.6251128238410999</v>
      </c>
      <c r="E17" s="13">
        <v>2.9727082429309002</v>
      </c>
      <c r="F17" s="13">
        <v>0.89882707374857196</v>
      </c>
      <c r="G17" s="7" t="s">
        <v>41</v>
      </c>
      <c r="H17" s="14">
        <v>3829.24925009964</v>
      </c>
      <c r="I17" s="14">
        <v>2237.9616755181901</v>
      </c>
      <c r="J17" s="14">
        <v>6183.8220966037798</v>
      </c>
      <c r="K17" s="14">
        <v>3974.5406478810401</v>
      </c>
      <c r="L17" s="14">
        <v>1201.7407858725701</v>
      </c>
    </row>
    <row r="18" spans="1:13" x14ac:dyDescent="0.25">
      <c r="B18" s="13"/>
      <c r="C18" s="13"/>
      <c r="D18" s="13"/>
      <c r="E18" s="13"/>
      <c r="F18" s="13"/>
      <c r="H18" s="14"/>
      <c r="I18" s="14"/>
      <c r="J18" s="15" t="s">
        <v>29</v>
      </c>
      <c r="K18" s="14">
        <f>SUM(K5:K17)</f>
        <v>133700.99999999991</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1EB61-AF38-45F2-A8D9-464F55B1EBDC}">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8.33203125" style="7" bestFit="1" customWidth="1"/>
    <col min="12" max="12" width="7.33203125" style="7" bestFit="1" customWidth="1"/>
    <col min="13" max="16384" width="8.6640625" style="7"/>
  </cols>
  <sheetData>
    <row r="1" spans="1:12" ht="45" customHeight="1" x14ac:dyDescent="0.25">
      <c r="A1" s="333" t="s">
        <v>1541</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10.026719992877901</v>
      </c>
      <c r="C5" s="13">
        <v>7.1984456650615698</v>
      </c>
      <c r="D5" s="13">
        <v>13.422975470689201</v>
      </c>
      <c r="E5" s="13">
        <v>10.141380122525501</v>
      </c>
      <c r="F5" s="13">
        <v>1.91843145710232</v>
      </c>
      <c r="G5" s="7" t="s">
        <v>41</v>
      </c>
      <c r="H5" s="14">
        <v>3456.21038154503</v>
      </c>
      <c r="I5" s="14">
        <v>2481.3042207467201</v>
      </c>
      <c r="J5" s="14">
        <v>4626.8996447465697</v>
      </c>
      <c r="K5" s="14">
        <v>3495.7337282345702</v>
      </c>
      <c r="L5" s="14">
        <v>661.28332326317002</v>
      </c>
    </row>
    <row r="6" spans="1:12" x14ac:dyDescent="0.25">
      <c r="A6" s="7" t="s">
        <v>172</v>
      </c>
      <c r="B6" s="13">
        <v>3.3251988485265001</v>
      </c>
      <c r="C6" s="13">
        <v>1.66578912266769</v>
      </c>
      <c r="D6" s="13">
        <v>5.6581525698161999</v>
      </c>
      <c r="E6" s="13">
        <v>3.46585963221073</v>
      </c>
      <c r="F6" s="13">
        <v>1.23474500310973</v>
      </c>
      <c r="G6" s="7" t="s">
        <v>41</v>
      </c>
      <c r="H6" s="14">
        <v>1146.1960430870799</v>
      </c>
      <c r="I6" s="14">
        <v>574.19751058355303</v>
      </c>
      <c r="J6" s="14">
        <v>1950.3651908156401</v>
      </c>
      <c r="K6" s="14">
        <v>1194.6818152230301</v>
      </c>
      <c r="L6" s="14">
        <v>425.61660257192398</v>
      </c>
    </row>
    <row r="7" spans="1:12" x14ac:dyDescent="0.25">
      <c r="A7" s="7" t="s">
        <v>42</v>
      </c>
      <c r="B7" s="13">
        <v>2.9183502564993502E-5</v>
      </c>
      <c r="C7" s="13">
        <v>1.8606215809604498E-18</v>
      </c>
      <c r="D7" s="13">
        <v>0.16737877396942399</v>
      </c>
      <c r="E7" s="13">
        <v>2.93913051661647E-2</v>
      </c>
      <c r="F7" s="13">
        <v>0.103532276118839</v>
      </c>
      <c r="G7" s="7" t="s">
        <v>41</v>
      </c>
      <c r="H7" s="14">
        <v>1.00595533341532E-2</v>
      </c>
      <c r="I7" s="14">
        <v>6.41356258957069E-16</v>
      </c>
      <c r="J7" s="14">
        <v>57.695463387260503</v>
      </c>
      <c r="K7" s="14">
        <v>10.1311828907769</v>
      </c>
      <c r="L7" s="14">
        <v>35.687575578163901</v>
      </c>
    </row>
    <row r="8" spans="1:12" x14ac:dyDescent="0.25">
      <c r="A8" s="7" t="s">
        <v>173</v>
      </c>
      <c r="B8" s="13">
        <v>4.7429671266555398E-5</v>
      </c>
      <c r="C8" s="13">
        <v>4.2389575497134198E-18</v>
      </c>
      <c r="D8" s="13">
        <v>0.170023600642142</v>
      </c>
      <c r="E8" s="13">
        <v>3.2259556141294797E-2</v>
      </c>
      <c r="F8" s="13">
        <v>0.119098767767333</v>
      </c>
      <c r="G8" s="7" t="s">
        <v>41</v>
      </c>
      <c r="H8" s="14">
        <v>1.6349007685581601E-2</v>
      </c>
      <c r="I8" s="14">
        <v>1.46116866738621E-15</v>
      </c>
      <c r="J8" s="14">
        <v>58.607135141346603</v>
      </c>
      <c r="K8" s="14">
        <v>11.1198690019043</v>
      </c>
      <c r="L8" s="14">
        <v>41.053345249400003</v>
      </c>
    </row>
    <row r="9" spans="1:12" x14ac:dyDescent="0.25">
      <c r="A9" s="7" t="s">
        <v>90</v>
      </c>
      <c r="B9" s="13">
        <v>4.0394438314941003E-5</v>
      </c>
      <c r="C9" s="13">
        <v>1.4316135296929901E-17</v>
      </c>
      <c r="D9" s="13">
        <v>0.202315502352993</v>
      </c>
      <c r="E9" s="13">
        <v>3.2331496195403701E-2</v>
      </c>
      <c r="F9" s="13">
        <v>0.108254098874478</v>
      </c>
      <c r="G9" s="7" t="s">
        <v>41</v>
      </c>
      <c r="H9" s="14">
        <v>1.39239628871601E-2</v>
      </c>
      <c r="I9" s="14">
        <v>4.9347718368517397E-15</v>
      </c>
      <c r="J9" s="14">
        <v>69.738153661076694</v>
      </c>
      <c r="K9" s="14">
        <v>11.1446667385556</v>
      </c>
      <c r="L9" s="14">
        <v>37.315187882032603</v>
      </c>
    </row>
    <row r="10" spans="1:12" x14ac:dyDescent="0.25">
      <c r="A10" s="7" t="s">
        <v>174</v>
      </c>
      <c r="B10" s="13">
        <v>6.3248870672040299E-5</v>
      </c>
      <c r="C10" s="13">
        <v>1.6881482432825201E-18</v>
      </c>
      <c r="D10" s="13">
        <v>0.339162810516977</v>
      </c>
      <c r="E10" s="13">
        <v>6.1230524275783703E-2</v>
      </c>
      <c r="F10" s="13">
        <v>0.23646543961553601</v>
      </c>
      <c r="G10" s="7" t="s">
        <v>41</v>
      </c>
      <c r="H10" s="14">
        <v>2.1801885720652298E-2</v>
      </c>
      <c r="I10" s="14">
        <v>5.8190469945948798E-16</v>
      </c>
      <c r="J10" s="14">
        <v>116.909420785202</v>
      </c>
      <c r="K10" s="14">
        <v>21.106161717862602</v>
      </c>
      <c r="L10" s="14">
        <v>81.509637035475393</v>
      </c>
    </row>
    <row r="11" spans="1:12" x14ac:dyDescent="0.25">
      <c r="A11" s="7" t="s">
        <v>175</v>
      </c>
      <c r="B11" s="13">
        <v>2.3883441580653E-2</v>
      </c>
      <c r="C11" s="13">
        <v>2.2039599374389501E-15</v>
      </c>
      <c r="D11" s="13">
        <v>1.24892821198481</v>
      </c>
      <c r="E11" s="13">
        <v>0.26542227033734</v>
      </c>
      <c r="F11" s="13">
        <v>0.48692559815059699</v>
      </c>
      <c r="G11" s="7" t="s">
        <v>41</v>
      </c>
      <c r="H11" s="14">
        <v>8.23262231285109</v>
      </c>
      <c r="I11" s="14">
        <v>7.5970499043520702E-13</v>
      </c>
      <c r="J11" s="14">
        <v>430.50555467116698</v>
      </c>
      <c r="K11" s="14">
        <v>91.491056585281299</v>
      </c>
      <c r="L11" s="14">
        <v>167.843253682511</v>
      </c>
    </row>
    <row r="12" spans="1:12" x14ac:dyDescent="0.25">
      <c r="A12" s="7" t="s">
        <v>176</v>
      </c>
      <c r="B12" s="13">
        <v>56.102924456367603</v>
      </c>
      <c r="C12" s="13">
        <v>45.152846829115703</v>
      </c>
      <c r="D12" s="13">
        <v>67.290756470505102</v>
      </c>
      <c r="E12" s="13">
        <v>56.165788011505498</v>
      </c>
      <c r="F12" s="13">
        <v>6.8302243625878001</v>
      </c>
      <c r="G12" s="7" t="s">
        <v>41</v>
      </c>
      <c r="H12" s="14">
        <v>19338.678060109902</v>
      </c>
      <c r="I12" s="14">
        <v>15564.1863019961</v>
      </c>
      <c r="J12" s="14">
        <v>23195.123755383102</v>
      </c>
      <c r="K12" s="14">
        <v>19360.347127565899</v>
      </c>
      <c r="L12" s="14">
        <v>2354.37833778401</v>
      </c>
    </row>
    <row r="13" spans="1:12" x14ac:dyDescent="0.25">
      <c r="A13" s="7" t="s">
        <v>177</v>
      </c>
      <c r="B13" s="13">
        <v>26.345323985515702</v>
      </c>
      <c r="C13" s="13">
        <v>15.345977794765499</v>
      </c>
      <c r="D13" s="13">
        <v>37.5921064139471</v>
      </c>
      <c r="E13" s="13">
        <v>26.383788949792201</v>
      </c>
      <c r="F13" s="13">
        <v>6.7756352756695897</v>
      </c>
      <c r="G13" s="7" t="s">
        <v>41</v>
      </c>
      <c r="H13" s="14">
        <v>9081.2331778072694</v>
      </c>
      <c r="I13" s="14">
        <v>5289.7585458556796</v>
      </c>
      <c r="J13" s="14">
        <v>12957.999080887501</v>
      </c>
      <c r="K13" s="14">
        <v>9094.49205099338</v>
      </c>
      <c r="L13" s="14">
        <v>2335.5614795233</v>
      </c>
    </row>
    <row r="14" spans="1:12" x14ac:dyDescent="0.25">
      <c r="A14" s="7" t="s">
        <v>178</v>
      </c>
      <c r="B14" s="13">
        <v>2.3073743022370601E-5</v>
      </c>
      <c r="C14" s="13">
        <v>1.1085192991993701E-18</v>
      </c>
      <c r="D14" s="13">
        <v>0.184003274594851</v>
      </c>
      <c r="E14" s="13">
        <v>3.1457676394832497E-2</v>
      </c>
      <c r="F14" s="13">
        <v>0.112084151179773</v>
      </c>
      <c r="G14" s="7" t="s">
        <v>41</v>
      </c>
      <c r="H14" s="14">
        <v>7.9535192198111494E-3</v>
      </c>
      <c r="I14" s="14">
        <v>3.8210660243402498E-16</v>
      </c>
      <c r="J14" s="14">
        <v>63.425928752845302</v>
      </c>
      <c r="K14" s="14">
        <v>10.8434610532987</v>
      </c>
      <c r="L14" s="14">
        <v>38.635406911667701</v>
      </c>
    </row>
    <row r="15" spans="1:12" x14ac:dyDescent="0.25">
      <c r="A15" s="7" t="s">
        <v>179</v>
      </c>
      <c r="B15" s="13">
        <v>0.15662073482748101</v>
      </c>
      <c r="C15" s="13">
        <v>5.3169465243735298E-14</v>
      </c>
      <c r="D15" s="13">
        <v>2.5387533740025998</v>
      </c>
      <c r="E15" s="13">
        <v>0.61650800204471701</v>
      </c>
      <c r="F15" s="13">
        <v>0.90218248139627499</v>
      </c>
      <c r="G15" s="7" t="s">
        <v>41</v>
      </c>
      <c r="H15" s="14">
        <v>53.987167295032698</v>
      </c>
      <c r="I15" s="14">
        <v>1.8327514669515499E-11</v>
      </c>
      <c r="J15" s="14">
        <v>875.10828801869695</v>
      </c>
      <c r="K15" s="14">
        <v>212.510308304814</v>
      </c>
      <c r="L15" s="14">
        <v>310.98230133729601</v>
      </c>
    </row>
    <row r="16" spans="1:12" x14ac:dyDescent="0.25">
      <c r="A16" s="7" t="s">
        <v>180</v>
      </c>
      <c r="B16" s="13">
        <v>7.9280882240557896E-4</v>
      </c>
      <c r="C16" s="13">
        <v>9.5253124619942506E-17</v>
      </c>
      <c r="D16" s="13">
        <v>1.7556435675292601</v>
      </c>
      <c r="E16" s="13">
        <v>0.26981825424850697</v>
      </c>
      <c r="F16" s="13">
        <v>0.64000434643144599</v>
      </c>
      <c r="G16" s="7" t="s">
        <v>41</v>
      </c>
      <c r="H16" s="14">
        <v>0.27328120108320297</v>
      </c>
      <c r="I16" s="14">
        <v>3.2833752056494201E-14</v>
      </c>
      <c r="J16" s="14">
        <v>605.170337727336</v>
      </c>
      <c r="K16" s="14">
        <v>93.006352239460597</v>
      </c>
      <c r="L16" s="14">
        <v>220.609498214919</v>
      </c>
    </row>
    <row r="17" spans="1:13" x14ac:dyDescent="0.25">
      <c r="A17" s="7" t="s">
        <v>181</v>
      </c>
      <c r="B17" s="13">
        <v>2.38130190960563</v>
      </c>
      <c r="C17" s="13">
        <v>0.97312615871328501</v>
      </c>
      <c r="D17" s="13">
        <v>4.4824997571720804</v>
      </c>
      <c r="E17" s="13">
        <v>2.5047641991618401</v>
      </c>
      <c r="F17" s="13">
        <v>1.0911006334947499</v>
      </c>
      <c r="G17" s="7" t="s">
        <v>41</v>
      </c>
      <c r="H17" s="14">
        <v>820.83476824106299</v>
      </c>
      <c r="I17" s="14">
        <v>335.436586908469</v>
      </c>
      <c r="J17" s="14">
        <v>1545.11766629721</v>
      </c>
      <c r="K17" s="14">
        <v>863.39221945108795</v>
      </c>
      <c r="L17" s="14">
        <v>376.10238836564298</v>
      </c>
    </row>
    <row r="18" spans="1:13" x14ac:dyDescent="0.25">
      <c r="B18" s="13"/>
      <c r="C18" s="13"/>
      <c r="D18" s="13"/>
      <c r="E18" s="13"/>
      <c r="F18" s="13"/>
      <c r="H18" s="14"/>
      <c r="I18" s="14"/>
      <c r="J18" s="15" t="s">
        <v>29</v>
      </c>
      <c r="K18" s="14">
        <f>SUM(K5:K17)</f>
        <v>34469.999999999927</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B712D-237B-4AAC-83F7-FD93945F8E10}">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1542</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6.0375308484084398</v>
      </c>
      <c r="C5" s="13">
        <v>4.2225540881436601</v>
      </c>
      <c r="D5" s="13">
        <v>8.3985473840495697</v>
      </c>
      <c r="E5" s="13">
        <v>6.1490705295296397</v>
      </c>
      <c r="F5" s="13">
        <v>1.2712873075305899</v>
      </c>
      <c r="G5" s="7" t="s">
        <v>41</v>
      </c>
      <c r="H5" s="14">
        <v>414.05386558384998</v>
      </c>
      <c r="I5" s="14">
        <v>289.58275936489201</v>
      </c>
      <c r="J5" s="14">
        <v>575.97237959812003</v>
      </c>
      <c r="K5" s="14">
        <v>421.70325691514302</v>
      </c>
      <c r="L5" s="14">
        <v>87.184883550447793</v>
      </c>
    </row>
    <row r="6" spans="1:12" x14ac:dyDescent="0.25">
      <c r="A6" s="7" t="s">
        <v>172</v>
      </c>
      <c r="B6" s="13">
        <v>0.39006709119424499</v>
      </c>
      <c r="C6" s="13">
        <v>2.28321803244118E-2</v>
      </c>
      <c r="D6" s="13">
        <v>1.8296180404167199</v>
      </c>
      <c r="E6" s="13">
        <v>0.59360342451355397</v>
      </c>
      <c r="F6" s="13">
        <v>0.59793989173381201</v>
      </c>
      <c r="G6" s="7" t="s">
        <v>41</v>
      </c>
      <c r="H6" s="14">
        <v>26.7508011141013</v>
      </c>
      <c r="I6" s="14">
        <v>1.56583092664816</v>
      </c>
      <c r="J6" s="14">
        <v>125.475205211778</v>
      </c>
      <c r="K6" s="14">
        <v>40.709322853139497</v>
      </c>
      <c r="L6" s="14">
        <v>41.006717775104804</v>
      </c>
    </row>
    <row r="7" spans="1:12" x14ac:dyDescent="0.25">
      <c r="A7" s="7" t="s">
        <v>42</v>
      </c>
      <c r="B7" s="13">
        <v>1.1125341945841299E-3</v>
      </c>
      <c r="C7" s="13">
        <v>3.1845220960664001E-17</v>
      </c>
      <c r="D7" s="13">
        <v>0.89841593902264105</v>
      </c>
      <c r="E7" s="13">
        <v>0.16996132910895301</v>
      </c>
      <c r="F7" s="13">
        <v>0.34952432325641902</v>
      </c>
      <c r="G7" s="7" t="s">
        <v>41</v>
      </c>
      <c r="H7" s="14">
        <v>7.6297595064580004E-2</v>
      </c>
      <c r="I7" s="14">
        <v>2.1839452534823298E-15</v>
      </c>
      <c r="J7" s="14">
        <v>61.6133650981727</v>
      </c>
      <c r="K7" s="14">
        <v>11.655947950291999</v>
      </c>
      <c r="L7" s="14">
        <v>23.970378088925202</v>
      </c>
    </row>
    <row r="8" spans="1:12" x14ac:dyDescent="0.25">
      <c r="A8" s="7" t="s">
        <v>173</v>
      </c>
      <c r="B8" s="13">
        <v>3.61316375330673</v>
      </c>
      <c r="C8" s="13">
        <v>2.0698543156151201</v>
      </c>
      <c r="D8" s="13">
        <v>5.6938937533127403</v>
      </c>
      <c r="E8" s="13">
        <v>3.7358892128657</v>
      </c>
      <c r="F8" s="13">
        <v>1.12854228421014</v>
      </c>
      <c r="G8" s="7" t="s">
        <v>41</v>
      </c>
      <c r="H8" s="14">
        <v>247.79077020177601</v>
      </c>
      <c r="I8" s="14">
        <v>141.95060896488499</v>
      </c>
      <c r="J8" s="14">
        <v>390.48723360218702</v>
      </c>
      <c r="K8" s="14">
        <v>256.20728221833002</v>
      </c>
      <c r="L8" s="14">
        <v>77.395429851131993</v>
      </c>
    </row>
    <row r="9" spans="1:12" x14ac:dyDescent="0.25">
      <c r="A9" s="7" t="s">
        <v>90</v>
      </c>
      <c r="B9" s="13">
        <v>1.8620401035054399E-5</v>
      </c>
      <c r="C9" s="13">
        <v>2.6979379284336199E-19</v>
      </c>
      <c r="D9" s="13">
        <v>0.17290329163370499</v>
      </c>
      <c r="E9" s="13">
        <v>2.68825128795308E-2</v>
      </c>
      <c r="F9" s="13">
        <v>9.3150149193472101E-2</v>
      </c>
      <c r="G9" s="7" t="s">
        <v>41</v>
      </c>
      <c r="H9" s="14">
        <v>1.27698710298403E-3</v>
      </c>
      <c r="I9" s="14">
        <v>1.8502458313197699E-17</v>
      </c>
      <c r="J9" s="14">
        <v>11.857707740239499</v>
      </c>
      <c r="K9" s="14">
        <v>1.8436027332782201</v>
      </c>
      <c r="L9" s="14">
        <v>6.3882372316883096</v>
      </c>
    </row>
    <row r="10" spans="1:12" x14ac:dyDescent="0.25">
      <c r="A10" s="7" t="s">
        <v>174</v>
      </c>
      <c r="B10" s="13">
        <v>2.03785878837717E-3</v>
      </c>
      <c r="C10" s="13">
        <v>2.50462553639933E-17</v>
      </c>
      <c r="D10" s="13">
        <v>1.9182684380932</v>
      </c>
      <c r="E10" s="13">
        <v>0.33909326672482598</v>
      </c>
      <c r="F10" s="13">
        <v>0.713710157197462</v>
      </c>
      <c r="G10" s="7" t="s">
        <v>41</v>
      </c>
      <c r="H10" s="14">
        <v>0.139756355706906</v>
      </c>
      <c r="I10" s="14">
        <v>1.71767219286266E-15</v>
      </c>
      <c r="J10" s="14">
        <v>131.554849484432</v>
      </c>
      <c r="K10" s="14">
        <v>23.255016231988499</v>
      </c>
      <c r="L10" s="14">
        <v>48.946242580601997</v>
      </c>
    </row>
    <row r="11" spans="1:12" x14ac:dyDescent="0.25">
      <c r="A11" s="7" t="s">
        <v>175</v>
      </c>
      <c r="B11" s="13">
        <v>8.1820532981088205E-5</v>
      </c>
      <c r="C11" s="13">
        <v>2.17093214718308E-17</v>
      </c>
      <c r="D11" s="13">
        <v>0.425882199987481</v>
      </c>
      <c r="E11" s="13">
        <v>7.1352331038749897E-2</v>
      </c>
      <c r="F11" s="13">
        <v>0.23676580972824399</v>
      </c>
      <c r="G11" s="7" t="s">
        <v>41</v>
      </c>
      <c r="H11" s="14">
        <v>5.6112521518430301E-3</v>
      </c>
      <c r="I11" s="14">
        <v>1.48882526653815E-15</v>
      </c>
      <c r="J11" s="14">
        <v>29.207001275141401</v>
      </c>
      <c r="K11" s="14">
        <v>4.8933428626374704</v>
      </c>
      <c r="L11" s="14">
        <v>16.237399231163</v>
      </c>
    </row>
    <row r="12" spans="1:12" x14ac:dyDescent="0.25">
      <c r="A12" s="7" t="s">
        <v>176</v>
      </c>
      <c r="B12" s="13">
        <v>61.5628489672672</v>
      </c>
      <c r="C12" s="13">
        <v>53.3233541842242</v>
      </c>
      <c r="D12" s="13">
        <v>69.648358502723795</v>
      </c>
      <c r="E12" s="13">
        <v>61.491997532674503</v>
      </c>
      <c r="F12" s="13">
        <v>5.0288627674245596</v>
      </c>
      <c r="G12" s="7" t="s">
        <v>41</v>
      </c>
      <c r="H12" s="14">
        <v>4221.9801821751798</v>
      </c>
      <c r="I12" s="14">
        <v>3656.91562995409</v>
      </c>
      <c r="J12" s="14">
        <v>4776.48442611679</v>
      </c>
      <c r="K12" s="14">
        <v>4217.12119079082</v>
      </c>
      <c r="L12" s="14">
        <v>344.87940858997598</v>
      </c>
    </row>
    <row r="13" spans="1:12" x14ac:dyDescent="0.25">
      <c r="A13" s="7" t="s">
        <v>177</v>
      </c>
      <c r="B13" s="13">
        <v>14.875204324699901</v>
      </c>
      <c r="C13" s="13">
        <v>7.3634799143101599</v>
      </c>
      <c r="D13" s="13">
        <v>22.7227791773003</v>
      </c>
      <c r="E13" s="13">
        <v>15.013144383637901</v>
      </c>
      <c r="F13" s="13">
        <v>4.6612418161447904</v>
      </c>
      <c r="G13" s="7" t="s">
        <v>41</v>
      </c>
      <c r="H13" s="14">
        <v>1020.14151258792</v>
      </c>
      <c r="I13" s="14">
        <v>504.98745252339103</v>
      </c>
      <c r="J13" s="14">
        <v>1558.32819597925</v>
      </c>
      <c r="K13" s="14">
        <v>1029.6014418298801</v>
      </c>
      <c r="L13" s="14">
        <v>319.66796375120998</v>
      </c>
    </row>
    <row r="14" spans="1:12" x14ac:dyDescent="0.25">
      <c r="A14" s="7" t="s">
        <v>178</v>
      </c>
      <c r="B14" s="13">
        <v>1.4000973106297201</v>
      </c>
      <c r="C14" s="13">
        <v>0.59527225985932597</v>
      </c>
      <c r="D14" s="13">
        <v>2.6889022134070601</v>
      </c>
      <c r="E14" s="13">
        <v>1.4934673610790901</v>
      </c>
      <c r="F14" s="13">
        <v>0.65084363367326503</v>
      </c>
      <c r="G14" s="7" t="s">
        <v>41</v>
      </c>
      <c r="H14" s="14">
        <v>96.018673562986393</v>
      </c>
      <c r="I14" s="14">
        <v>40.823771581152599</v>
      </c>
      <c r="J14" s="14">
        <v>184.404913795456</v>
      </c>
      <c r="K14" s="14">
        <v>102.421991622804</v>
      </c>
      <c r="L14" s="14">
        <v>44.634856397312497</v>
      </c>
    </row>
    <row r="15" spans="1:12" x14ac:dyDescent="0.25">
      <c r="A15" s="7" t="s">
        <v>179</v>
      </c>
      <c r="B15" s="13">
        <v>5.8718685198526304</v>
      </c>
      <c r="C15" s="13">
        <v>3.3130946820651599</v>
      </c>
      <c r="D15" s="13">
        <v>9.0193715162376193</v>
      </c>
      <c r="E15" s="13">
        <v>5.9853234509639996</v>
      </c>
      <c r="F15" s="13">
        <v>1.74397472563995</v>
      </c>
      <c r="G15" s="7" t="s">
        <v>41</v>
      </c>
      <c r="H15" s="14">
        <v>402.69274309149301</v>
      </c>
      <c r="I15" s="14">
        <v>227.21203329602901</v>
      </c>
      <c r="J15" s="14">
        <v>618.54849858357602</v>
      </c>
      <c r="K15" s="14">
        <v>410.47348226711102</v>
      </c>
      <c r="L15" s="14">
        <v>119.601786684388</v>
      </c>
    </row>
    <row r="16" spans="1:12" x14ac:dyDescent="0.25">
      <c r="A16" s="7" t="s">
        <v>180</v>
      </c>
      <c r="B16" s="13">
        <v>0.78591615273631099</v>
      </c>
      <c r="C16" s="13">
        <v>1.8630021278898399E-5</v>
      </c>
      <c r="D16" s="13">
        <v>3.0114460784212</v>
      </c>
      <c r="E16" s="13">
        <v>1.0204325300314001</v>
      </c>
      <c r="F16" s="13">
        <v>0.95587543414201004</v>
      </c>
      <c r="G16" s="7" t="s">
        <v>41</v>
      </c>
      <c r="H16" s="14">
        <v>53.898129754656203</v>
      </c>
      <c r="I16" s="14">
        <v>1.27764685930685E-3</v>
      </c>
      <c r="J16" s="14">
        <v>206.524972058125</v>
      </c>
      <c r="K16" s="14">
        <v>69.981262909553905</v>
      </c>
      <c r="L16" s="14">
        <v>65.553937273459098</v>
      </c>
    </row>
    <row r="17" spans="1:13" x14ac:dyDescent="0.25">
      <c r="A17" s="7" t="s">
        <v>181</v>
      </c>
      <c r="B17" s="13">
        <v>3.7982184894729101</v>
      </c>
      <c r="C17" s="13">
        <v>2.2657928574436101</v>
      </c>
      <c r="D17" s="13">
        <v>5.82695469416851</v>
      </c>
      <c r="E17" s="13">
        <v>3.9097821349520299</v>
      </c>
      <c r="F17" s="13">
        <v>1.0973635842731599</v>
      </c>
      <c r="G17" s="7" t="s">
        <v>41</v>
      </c>
      <c r="H17" s="14">
        <v>260.481824008052</v>
      </c>
      <c r="I17" s="14">
        <v>155.388074163482</v>
      </c>
      <c r="J17" s="14">
        <v>399.612552926077</v>
      </c>
      <c r="K17" s="14">
        <v>268.13285881501002</v>
      </c>
      <c r="L17" s="14">
        <v>75.257194609453407</v>
      </c>
    </row>
    <row r="18" spans="1:13" x14ac:dyDescent="0.25">
      <c r="B18" s="13"/>
      <c r="C18" s="13"/>
      <c r="D18" s="13"/>
      <c r="E18" s="13"/>
      <c r="F18" s="13"/>
      <c r="H18" s="14"/>
      <c r="I18" s="14"/>
      <c r="J18" s="15" t="s">
        <v>29</v>
      </c>
      <c r="K18" s="14">
        <f>SUM(K5:K17)</f>
        <v>6857.9999999999873</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08327-D45D-47A4-B047-82AAD4CA5695}">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1543</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2.9783442815730301E-5</v>
      </c>
      <c r="C5" s="13">
        <v>1.430891732685E-18</v>
      </c>
      <c r="D5" s="13">
        <v>0.121916975617988</v>
      </c>
      <c r="E5" s="13">
        <v>2.2059728241390401E-2</v>
      </c>
      <c r="F5" s="13">
        <v>7.2553741676244204E-2</v>
      </c>
      <c r="G5" s="7" t="s">
        <v>41</v>
      </c>
      <c r="H5" s="14">
        <v>2.5247424474894599E-3</v>
      </c>
      <c r="I5" s="14">
        <v>1.21296692179708E-16</v>
      </c>
      <c r="J5" s="14">
        <v>10.334902023136801</v>
      </c>
      <c r="K5" s="14">
        <v>1.8700031630226599</v>
      </c>
      <c r="L5" s="14">
        <v>6.1503806818952196</v>
      </c>
    </row>
    <row r="6" spans="1:12" x14ac:dyDescent="0.25">
      <c r="A6" s="7" t="s">
        <v>172</v>
      </c>
      <c r="B6" s="13">
        <v>0.255005021974548</v>
      </c>
      <c r="C6" s="13">
        <v>1.7333964429857501E-2</v>
      </c>
      <c r="D6" s="13">
        <v>1.10361816008875</v>
      </c>
      <c r="E6" s="13">
        <v>0.36490023139295902</v>
      </c>
      <c r="F6" s="13">
        <v>0.35931173827844698</v>
      </c>
      <c r="G6" s="7" t="s">
        <v>41</v>
      </c>
      <c r="H6" s="14">
        <v>21.616775712782399</v>
      </c>
      <c r="I6" s="14">
        <v>1.46940016471902</v>
      </c>
      <c r="J6" s="14">
        <v>93.553711430724107</v>
      </c>
      <c r="K6" s="14">
        <v>30.9325926151811</v>
      </c>
      <c r="L6" s="14">
        <v>30.458856053863901</v>
      </c>
    </row>
    <row r="7" spans="1:12" x14ac:dyDescent="0.25">
      <c r="A7" s="7" t="s">
        <v>42</v>
      </c>
      <c r="B7" s="13">
        <v>4.3280423849858802E-4</v>
      </c>
      <c r="C7" s="13">
        <v>1.4543524745762901E-17</v>
      </c>
      <c r="D7" s="13">
        <v>1.00951815579017</v>
      </c>
      <c r="E7" s="13">
        <v>0.169333015134117</v>
      </c>
      <c r="F7" s="13">
        <v>0.44307009125507602</v>
      </c>
      <c r="G7" s="7" t="s">
        <v>41</v>
      </c>
      <c r="H7" s="14">
        <v>3.6688815297525303E-2</v>
      </c>
      <c r="I7" s="14">
        <v>1.2328545926983201E-15</v>
      </c>
      <c r="J7" s="14">
        <v>85.576854066333397</v>
      </c>
      <c r="K7" s="14">
        <v>14.3543596929191</v>
      </c>
      <c r="L7" s="14">
        <v>37.559051635692803</v>
      </c>
    </row>
    <row r="8" spans="1:12" x14ac:dyDescent="0.25">
      <c r="A8" s="7" t="s">
        <v>173</v>
      </c>
      <c r="B8" s="13">
        <v>1.6465768800445799</v>
      </c>
      <c r="C8" s="13">
        <v>0.47531813669235001</v>
      </c>
      <c r="D8" s="13">
        <v>3.2200289380137401</v>
      </c>
      <c r="E8" s="13">
        <v>1.71554318375102</v>
      </c>
      <c r="F8" s="13">
        <v>0.85209225514502096</v>
      </c>
      <c r="G8" s="7" t="s">
        <v>41</v>
      </c>
      <c r="H8" s="14">
        <v>139.580322121379</v>
      </c>
      <c r="I8" s="14">
        <v>40.2927184474105</v>
      </c>
      <c r="J8" s="14">
        <v>272.96185307542402</v>
      </c>
      <c r="K8" s="14">
        <v>145.42659568657399</v>
      </c>
      <c r="L8" s="14">
        <v>72.231860468643404</v>
      </c>
    </row>
    <row r="9" spans="1:12" x14ac:dyDescent="0.25">
      <c r="A9" s="7" t="s">
        <v>90</v>
      </c>
      <c r="B9" s="13">
        <v>2.9160869487433799E-5</v>
      </c>
      <c r="C9" s="13">
        <v>1.2397239356516701E-17</v>
      </c>
      <c r="D9" s="13">
        <v>0.12022656949590201</v>
      </c>
      <c r="E9" s="13">
        <v>1.9161727076844E-2</v>
      </c>
      <c r="F9" s="13">
        <v>6.2995863349399495E-2</v>
      </c>
      <c r="G9" s="7" t="s">
        <v>41</v>
      </c>
      <c r="H9" s="14">
        <v>2.4719669064497598E-3</v>
      </c>
      <c r="I9" s="14">
        <v>1.05091398025192E-15</v>
      </c>
      <c r="J9" s="14">
        <v>10.191606296167601</v>
      </c>
      <c r="K9" s="14">
        <v>1.6243396043040601</v>
      </c>
      <c r="L9" s="14">
        <v>5.3401593361285897</v>
      </c>
    </row>
    <row r="10" spans="1:12" x14ac:dyDescent="0.25">
      <c r="A10" s="7" t="s">
        <v>174</v>
      </c>
      <c r="B10" s="13">
        <v>3.7576528917101001E-3</v>
      </c>
      <c r="C10" s="13">
        <v>2.77710938573353E-16</v>
      </c>
      <c r="D10" s="13">
        <v>1.0124771136108399</v>
      </c>
      <c r="E10" s="13">
        <v>0.19875961650534499</v>
      </c>
      <c r="F10" s="13">
        <v>0.377802292384111</v>
      </c>
      <c r="G10" s="7" t="s">
        <v>41</v>
      </c>
      <c r="H10" s="14">
        <v>0.31853623563026501</v>
      </c>
      <c r="I10" s="14">
        <v>2.3541556262863099E-14</v>
      </c>
      <c r="J10" s="14">
        <v>85.827684920791597</v>
      </c>
      <c r="K10" s="14">
        <v>16.8488526911581</v>
      </c>
      <c r="L10" s="14">
        <v>32.026300325401102</v>
      </c>
    </row>
    <row r="11" spans="1:12" x14ac:dyDescent="0.25">
      <c r="A11" s="7" t="s">
        <v>175</v>
      </c>
      <c r="B11" s="13">
        <v>1.31138261929186E-2</v>
      </c>
      <c r="C11" s="13">
        <v>3.8367110146182101E-15</v>
      </c>
      <c r="D11" s="13">
        <v>2.5302269520204899</v>
      </c>
      <c r="E11" s="13">
        <v>0.50529852091650496</v>
      </c>
      <c r="F11" s="13">
        <v>0.95394763858902398</v>
      </c>
      <c r="G11" s="7" t="s">
        <v>41</v>
      </c>
      <c r="H11" s="14">
        <v>1.1116590463737099</v>
      </c>
      <c r="I11" s="14">
        <v>3.25237992709186E-13</v>
      </c>
      <c r="J11" s="14">
        <v>214.487338722777</v>
      </c>
      <c r="K11" s="14">
        <v>42.834155618092097</v>
      </c>
      <c r="L11" s="14">
        <v>80.866141323191499</v>
      </c>
    </row>
    <row r="12" spans="1:12" x14ac:dyDescent="0.25">
      <c r="A12" s="7" t="s">
        <v>176</v>
      </c>
      <c r="B12" s="13">
        <v>92.602970672996705</v>
      </c>
      <c r="C12" s="13">
        <v>87.247485853869904</v>
      </c>
      <c r="D12" s="13">
        <v>95.770978012509602</v>
      </c>
      <c r="E12" s="13">
        <v>92.147728222364407</v>
      </c>
      <c r="F12" s="13">
        <v>2.7778375309662202</v>
      </c>
      <c r="G12" s="7" t="s">
        <v>41</v>
      </c>
      <c r="H12" s="14">
        <v>7849.9538239499298</v>
      </c>
      <c r="I12" s="14">
        <v>7395.9693758325502</v>
      </c>
      <c r="J12" s="14">
        <v>8118.50580612044</v>
      </c>
      <c r="K12" s="14">
        <v>7811.3629214098301</v>
      </c>
      <c r="L12" s="14">
        <v>235.47728750000701</v>
      </c>
    </row>
    <row r="13" spans="1:12" x14ac:dyDescent="0.25">
      <c r="A13" s="7" t="s">
        <v>177</v>
      </c>
      <c r="B13" s="13">
        <v>0.29948892579535902</v>
      </c>
      <c r="C13" s="13">
        <v>2.5141451591835999E-2</v>
      </c>
      <c r="D13" s="13">
        <v>5.0893921274001297</v>
      </c>
      <c r="E13" s="13">
        <v>0.99534359965469599</v>
      </c>
      <c r="F13" s="13">
        <v>1.8844001671397901</v>
      </c>
      <c r="G13" s="7" t="s">
        <v>41</v>
      </c>
      <c r="H13" s="14">
        <v>25.387676239672601</v>
      </c>
      <c r="I13" s="14">
        <v>2.1312408514399301</v>
      </c>
      <c r="J13" s="14">
        <v>431.42777063970902</v>
      </c>
      <c r="K13" s="14">
        <v>84.375276942728604</v>
      </c>
      <c r="L13" s="14">
        <v>159.74060216844001</v>
      </c>
    </row>
    <row r="14" spans="1:12" x14ac:dyDescent="0.25">
      <c r="A14" s="7" t="s">
        <v>178</v>
      </c>
      <c r="B14" s="13">
        <v>1.5506854752958501</v>
      </c>
      <c r="C14" s="13">
        <v>0.73514555236713697</v>
      </c>
      <c r="D14" s="13">
        <v>2.8506355071127398</v>
      </c>
      <c r="E14" s="13">
        <v>1.6424828906200299</v>
      </c>
      <c r="F14" s="13">
        <v>0.66330776183965201</v>
      </c>
      <c r="G14" s="7" t="s">
        <v>41</v>
      </c>
      <c r="H14" s="14">
        <v>131.45160774082899</v>
      </c>
      <c r="I14" s="14">
        <v>62.318288474162202</v>
      </c>
      <c r="J14" s="14">
        <v>241.64837193794699</v>
      </c>
      <c r="K14" s="14">
        <v>139.23327463786001</v>
      </c>
      <c r="L14" s="14">
        <v>56.228598971147299</v>
      </c>
    </row>
    <row r="15" spans="1:12" x14ac:dyDescent="0.25">
      <c r="A15" s="7" t="s">
        <v>179</v>
      </c>
      <c r="B15" s="13">
        <v>1.7726250762005999</v>
      </c>
      <c r="C15" s="13">
        <v>1.3961539116326001E-8</v>
      </c>
      <c r="D15" s="13">
        <v>4.5237395069804798</v>
      </c>
      <c r="E15" s="13">
        <v>1.90920798866573</v>
      </c>
      <c r="F15" s="13">
        <v>1.4777382174084901</v>
      </c>
      <c r="G15" s="7" t="s">
        <v>41</v>
      </c>
      <c r="H15" s="14">
        <v>150.265427709524</v>
      </c>
      <c r="I15" s="14">
        <v>1.18351967089096E-6</v>
      </c>
      <c r="J15" s="14">
        <v>383.47739800673497</v>
      </c>
      <c r="K15" s="14">
        <v>161.843561199194</v>
      </c>
      <c r="L15" s="14">
        <v>125.267868689718</v>
      </c>
    </row>
    <row r="16" spans="1:12" x14ac:dyDescent="0.25">
      <c r="A16" s="7" t="s">
        <v>180</v>
      </c>
      <c r="B16" s="13">
        <v>3.2633908510944801E-4</v>
      </c>
      <c r="C16" s="13">
        <v>4.2043444941987197E-17</v>
      </c>
      <c r="D16" s="13">
        <v>0.91840724601703605</v>
      </c>
      <c r="E16" s="13">
        <v>0.15254630442453601</v>
      </c>
      <c r="F16" s="13">
        <v>0.363229039424667</v>
      </c>
      <c r="G16" s="7" t="s">
        <v>41</v>
      </c>
      <c r="H16" s="14">
        <v>2.7663764244727902E-2</v>
      </c>
      <c r="I16" s="14">
        <v>3.5640228277322601E-15</v>
      </c>
      <c r="J16" s="14">
        <v>77.853382244864093</v>
      </c>
      <c r="K16" s="14">
        <v>12.931350226067901</v>
      </c>
      <c r="L16" s="14">
        <v>30.790925672029001</v>
      </c>
    </row>
    <row r="17" spans="1:13" x14ac:dyDescent="0.25">
      <c r="A17" s="7" t="s">
        <v>181</v>
      </c>
      <c r="B17" s="13">
        <v>3.3501119677363897E-2</v>
      </c>
      <c r="C17" s="13">
        <v>2.9642756217326802E-14</v>
      </c>
      <c r="D17" s="13">
        <v>0.68188638708612903</v>
      </c>
      <c r="E17" s="13">
        <v>0.157634971252334</v>
      </c>
      <c r="F17" s="13">
        <v>0.25479901756473</v>
      </c>
      <c r="G17" s="7" t="s">
        <v>41</v>
      </c>
      <c r="H17" s="14">
        <v>2.83988991505014</v>
      </c>
      <c r="I17" s="14">
        <v>2.51281644454279E-12</v>
      </c>
      <c r="J17" s="14">
        <v>57.803509033291199</v>
      </c>
      <c r="K17" s="14">
        <v>13.362716513060301</v>
      </c>
      <c r="L17" s="14">
        <v>21.5993127189621</v>
      </c>
    </row>
    <row r="18" spans="1:13" x14ac:dyDescent="0.25">
      <c r="B18" s="13"/>
      <c r="C18" s="13"/>
      <c r="D18" s="13"/>
      <c r="E18" s="13"/>
      <c r="F18" s="13"/>
      <c r="H18" s="14"/>
      <c r="I18" s="14"/>
      <c r="J18" s="15" t="s">
        <v>29</v>
      </c>
      <c r="K18" s="14">
        <f>SUM(K5:K17)</f>
        <v>8476.9999999999909</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D8B7A-5D4F-455A-A2E4-839CE68DCF39}">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1544</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2.8474007998667401E-5</v>
      </c>
      <c r="C5" s="13">
        <v>4.7577399471175701E-18</v>
      </c>
      <c r="D5" s="13">
        <v>0.15221004181856701</v>
      </c>
      <c r="E5" s="13">
        <v>3.0456211186156601E-2</v>
      </c>
      <c r="F5" s="13">
        <v>0.122399621718431</v>
      </c>
      <c r="G5" s="7" t="s">
        <v>41</v>
      </c>
      <c r="H5" s="14">
        <v>8.3599687484087496E-4</v>
      </c>
      <c r="I5" s="14">
        <v>1.3968724484737101E-16</v>
      </c>
      <c r="J5" s="14">
        <v>4.4688868277931402</v>
      </c>
      <c r="K5" s="14">
        <v>0.894194360425559</v>
      </c>
      <c r="L5" s="14">
        <v>3.5936528936531298</v>
      </c>
    </row>
    <row r="6" spans="1:12" x14ac:dyDescent="0.25">
      <c r="A6" s="7" t="s">
        <v>172</v>
      </c>
      <c r="B6" s="13">
        <v>5.3681949347960402E-5</v>
      </c>
      <c r="C6" s="13">
        <v>1.9175695805646602E-18</v>
      </c>
      <c r="D6" s="13">
        <v>0.26375409510264802</v>
      </c>
      <c r="E6" s="13">
        <v>4.5301842235382403E-2</v>
      </c>
      <c r="F6" s="13">
        <v>0.15684048849017501</v>
      </c>
      <c r="G6" s="7" t="s">
        <v>41</v>
      </c>
      <c r="H6" s="14">
        <v>1.57610203285611E-3</v>
      </c>
      <c r="I6" s="14">
        <v>5.6299842885378497E-17</v>
      </c>
      <c r="J6" s="14">
        <v>7.7438202322137499</v>
      </c>
      <c r="K6" s="14">
        <v>1.33006208803082</v>
      </c>
      <c r="L6" s="14">
        <v>4.6048367420715497</v>
      </c>
    </row>
    <row r="7" spans="1:12" x14ac:dyDescent="0.25">
      <c r="A7" s="7" t="s">
        <v>42</v>
      </c>
      <c r="B7" s="13">
        <v>3.2787477817492498E-5</v>
      </c>
      <c r="C7" s="13">
        <v>4.6472261540375701E-18</v>
      </c>
      <c r="D7" s="13">
        <v>0.183026477285814</v>
      </c>
      <c r="E7" s="13">
        <v>3.3988291106052698E-2</v>
      </c>
      <c r="F7" s="13">
        <v>0.125778167330866</v>
      </c>
      <c r="G7" s="7" t="s">
        <v>41</v>
      </c>
      <c r="H7" s="14">
        <v>9.6264034872158098E-4</v>
      </c>
      <c r="I7" s="14">
        <v>1.3644255988254301E-16</v>
      </c>
      <c r="J7" s="14">
        <v>5.3736573731115103</v>
      </c>
      <c r="K7" s="14">
        <v>0.99789622687370805</v>
      </c>
      <c r="L7" s="14">
        <v>3.6928469928342298</v>
      </c>
    </row>
    <row r="8" spans="1:12" x14ac:dyDescent="0.25">
      <c r="A8" s="7" t="s">
        <v>173</v>
      </c>
      <c r="B8" s="13">
        <v>2.7083435718054202E-5</v>
      </c>
      <c r="C8" s="13">
        <v>6.6570806791993597E-18</v>
      </c>
      <c r="D8" s="13">
        <v>0.16918109181378499</v>
      </c>
      <c r="E8" s="13">
        <v>2.8869389225453301E-2</v>
      </c>
      <c r="F8" s="13">
        <v>9.6520198838326896E-2</v>
      </c>
      <c r="G8" s="7" t="s">
        <v>41</v>
      </c>
      <c r="H8" s="14">
        <v>7.9516967268207202E-4</v>
      </c>
      <c r="I8" s="14">
        <v>1.95451888741293E-16</v>
      </c>
      <c r="J8" s="14">
        <v>4.9671568556527301</v>
      </c>
      <c r="K8" s="14">
        <v>0.84760526765930899</v>
      </c>
      <c r="L8" s="14">
        <v>2.8338330378932799</v>
      </c>
    </row>
    <row r="9" spans="1:12" x14ac:dyDescent="0.25">
      <c r="A9" s="7" t="s">
        <v>90</v>
      </c>
      <c r="B9" s="13">
        <v>4.9575159164181101E-5</v>
      </c>
      <c r="C9" s="13">
        <v>1.1916998080120401E-17</v>
      </c>
      <c r="D9" s="13">
        <v>0.194773438509528</v>
      </c>
      <c r="E9" s="13">
        <v>3.1721649599749498E-2</v>
      </c>
      <c r="F9" s="13">
        <v>0.108136746426975</v>
      </c>
      <c r="G9" s="7" t="s">
        <v>41</v>
      </c>
      <c r="H9" s="14">
        <v>1.45552667306035E-3</v>
      </c>
      <c r="I9" s="14">
        <v>3.49883063632335E-16</v>
      </c>
      <c r="J9" s="14">
        <v>5.7185481546397501</v>
      </c>
      <c r="K9" s="14">
        <v>0.93134763224864503</v>
      </c>
      <c r="L9" s="14">
        <v>3.1748948750960002</v>
      </c>
    </row>
    <row r="10" spans="1:12" x14ac:dyDescent="0.25">
      <c r="A10" s="7" t="s">
        <v>174</v>
      </c>
      <c r="B10" s="13">
        <v>3.1980440412641999E-5</v>
      </c>
      <c r="C10" s="13">
        <v>3.6876603499785199E-18</v>
      </c>
      <c r="D10" s="13">
        <v>0.34854088694107599</v>
      </c>
      <c r="E10" s="13">
        <v>6.8474386171127999E-2</v>
      </c>
      <c r="F10" s="13">
        <v>0.28249495092686799</v>
      </c>
      <c r="G10" s="7" t="s">
        <v>41</v>
      </c>
      <c r="H10" s="14">
        <v>9.3894573051517098E-4</v>
      </c>
      <c r="I10" s="14">
        <v>1.08269707875369E-16</v>
      </c>
      <c r="J10" s="14">
        <v>10.23316044059</v>
      </c>
      <c r="K10" s="14">
        <v>2.0104079779843098</v>
      </c>
      <c r="L10" s="14">
        <v>8.2940517592128504</v>
      </c>
    </row>
    <row r="11" spans="1:12" x14ac:dyDescent="0.25">
      <c r="A11" s="7" t="s">
        <v>175</v>
      </c>
      <c r="B11" s="13">
        <v>5.5355716127430103E-5</v>
      </c>
      <c r="C11" s="13">
        <v>1.07467256146228E-16</v>
      </c>
      <c r="D11" s="13">
        <v>0.37745303909247202</v>
      </c>
      <c r="E11" s="13">
        <v>6.4915796970700004E-2</v>
      </c>
      <c r="F11" s="13">
        <v>0.24287691300362399</v>
      </c>
      <c r="G11" s="7" t="s">
        <v>41</v>
      </c>
      <c r="H11" s="14">
        <v>1.62524382550134E-3</v>
      </c>
      <c r="I11" s="14">
        <v>3.1552386404532698E-15</v>
      </c>
      <c r="J11" s="14">
        <v>11.0820212277549</v>
      </c>
      <c r="K11" s="14">
        <v>1.9059277990597501</v>
      </c>
      <c r="L11" s="14">
        <v>7.1308661657863999</v>
      </c>
    </row>
    <row r="12" spans="1:12" x14ac:dyDescent="0.25">
      <c r="A12" s="7" t="s">
        <v>176</v>
      </c>
      <c r="B12" s="13">
        <v>85.478641328578604</v>
      </c>
      <c r="C12" s="13">
        <v>72.614648351111597</v>
      </c>
      <c r="D12" s="13">
        <v>96.956944805319694</v>
      </c>
      <c r="E12" s="13">
        <v>85.330731516954899</v>
      </c>
      <c r="F12" s="13">
        <v>7.46401422988004</v>
      </c>
      <c r="G12" s="7" t="s">
        <v>41</v>
      </c>
      <c r="H12" s="14">
        <v>2509.6529094070602</v>
      </c>
      <c r="I12" s="14">
        <v>2131.9660755886298</v>
      </c>
      <c r="J12" s="14">
        <v>2846.6558994841798</v>
      </c>
      <c r="K12" s="14">
        <v>2505.31027733779</v>
      </c>
      <c r="L12" s="14">
        <v>219.14345778927799</v>
      </c>
    </row>
    <row r="13" spans="1:12" x14ac:dyDescent="0.25">
      <c r="A13" s="7" t="s">
        <v>177</v>
      </c>
      <c r="B13" s="13">
        <v>11.5341453018584</v>
      </c>
      <c r="C13" s="13">
        <v>0.34340823094598599</v>
      </c>
      <c r="D13" s="13">
        <v>24.3124235887413</v>
      </c>
      <c r="E13" s="13">
        <v>11.7443818547435</v>
      </c>
      <c r="F13" s="13">
        <v>7.3836924423118502</v>
      </c>
      <c r="G13" s="7" t="s">
        <v>41</v>
      </c>
      <c r="H13" s="14">
        <v>338.64250606256297</v>
      </c>
      <c r="I13" s="14">
        <v>10.082465660574099</v>
      </c>
      <c r="J13" s="14">
        <v>713.81275656544699</v>
      </c>
      <c r="K13" s="14">
        <v>344.815051255269</v>
      </c>
      <c r="L13" s="14">
        <v>216.785210106276</v>
      </c>
    </row>
    <row r="14" spans="1:12" x14ac:dyDescent="0.25">
      <c r="A14" s="7" t="s">
        <v>178</v>
      </c>
      <c r="B14" s="13">
        <v>1.95167471625121</v>
      </c>
      <c r="C14" s="13">
        <v>0.82713641680615102</v>
      </c>
      <c r="D14" s="13">
        <v>3.74494333908887</v>
      </c>
      <c r="E14" s="13">
        <v>2.08810238908069</v>
      </c>
      <c r="F14" s="13">
        <v>0.90218709758148297</v>
      </c>
      <c r="G14" s="7" t="s">
        <v>41</v>
      </c>
      <c r="H14" s="14">
        <v>57.301169669135497</v>
      </c>
      <c r="I14" s="14">
        <v>24.2847251974286</v>
      </c>
      <c r="J14" s="14">
        <v>109.951536435649</v>
      </c>
      <c r="K14" s="14">
        <v>61.306686143409102</v>
      </c>
      <c r="L14" s="14">
        <v>26.488213184992301</v>
      </c>
    </row>
    <row r="15" spans="1:12" x14ac:dyDescent="0.25">
      <c r="A15" s="7" t="s">
        <v>179</v>
      </c>
      <c r="B15" s="13">
        <v>7.4629418352931901E-4</v>
      </c>
      <c r="C15" s="13">
        <v>1.24002961183201E-17</v>
      </c>
      <c r="D15" s="13">
        <v>1.57060523885836</v>
      </c>
      <c r="E15" s="13">
        <v>0.24468874946750399</v>
      </c>
      <c r="F15" s="13">
        <v>0.60964819743115595</v>
      </c>
      <c r="G15" s="7" t="s">
        <v>41</v>
      </c>
      <c r="H15" s="14">
        <v>2.19111972284208E-2</v>
      </c>
      <c r="I15" s="14">
        <v>3.6407269403387798E-16</v>
      </c>
      <c r="J15" s="14">
        <v>46.112969812881701</v>
      </c>
      <c r="K15" s="14">
        <v>7.1840616843659104</v>
      </c>
      <c r="L15" s="14">
        <v>17.8992710765787</v>
      </c>
    </row>
    <row r="16" spans="1:12" x14ac:dyDescent="0.25">
      <c r="A16" s="7" t="s">
        <v>180</v>
      </c>
      <c r="B16" s="13">
        <v>4.3981985879853103E-4</v>
      </c>
      <c r="C16" s="13">
        <v>3.94204837196674E-18</v>
      </c>
      <c r="D16" s="13">
        <v>1.3287121323477999</v>
      </c>
      <c r="E16" s="13">
        <v>0.208714747002647</v>
      </c>
      <c r="F16" s="13">
        <v>0.55857672074878395</v>
      </c>
      <c r="G16" s="7" t="s">
        <v>41</v>
      </c>
      <c r="H16" s="14">
        <v>1.29131110543248E-2</v>
      </c>
      <c r="I16" s="14">
        <v>1.1573854020094299E-16</v>
      </c>
      <c r="J16" s="14">
        <v>39.010988205731401</v>
      </c>
      <c r="K16" s="14">
        <v>6.1278649719977301</v>
      </c>
      <c r="L16" s="14">
        <v>16.399812521184302</v>
      </c>
    </row>
    <row r="17" spans="1:13" x14ac:dyDescent="0.25">
      <c r="A17" s="7" t="s">
        <v>181</v>
      </c>
      <c r="B17" s="13">
        <v>5.8052953738895998E-5</v>
      </c>
      <c r="C17" s="13">
        <v>1.27958757857846E-17</v>
      </c>
      <c r="D17" s="13">
        <v>0.46214614626969103</v>
      </c>
      <c r="E17" s="13">
        <v>7.9653176256089794E-2</v>
      </c>
      <c r="F17" s="13">
        <v>0.28483730764097898</v>
      </c>
      <c r="G17" s="7" t="s">
        <v>41</v>
      </c>
      <c r="H17" s="14">
        <v>1.7044347217739801E-3</v>
      </c>
      <c r="I17" s="14">
        <v>3.7568691307063798E-16</v>
      </c>
      <c r="J17" s="14">
        <v>13.5686108544781</v>
      </c>
      <c r="K17" s="14">
        <v>2.3386172548787898</v>
      </c>
      <c r="L17" s="14">
        <v>8.3628233523391593</v>
      </c>
    </row>
    <row r="18" spans="1:13" x14ac:dyDescent="0.25">
      <c r="B18" s="13"/>
      <c r="C18" s="13"/>
      <c r="D18" s="13"/>
      <c r="E18" s="13"/>
      <c r="F18" s="13"/>
      <c r="H18" s="14"/>
      <c r="I18" s="14"/>
      <c r="J18" s="15" t="s">
        <v>29</v>
      </c>
      <c r="K18" s="14">
        <f>SUM(K5:K17)</f>
        <v>2935.9999999999927</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32120-B89E-4BB7-9214-3C7C5A9AFBC6}">
  <dimension ref="A1:L24"/>
  <sheetViews>
    <sheetView zoomScale="140" zoomScaleNormal="140" workbookViewId="0"/>
  </sheetViews>
  <sheetFormatPr defaultRowHeight="14.4" x14ac:dyDescent="0.3"/>
  <cols>
    <col min="1" max="1" width="29.66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1.44140625" bestFit="1" customWidth="1"/>
    <col min="8" max="8" width="9.5546875" style="7" bestFit="1" customWidth="1"/>
    <col min="9" max="10" width="9.33203125" style="7" bestFit="1" customWidth="1"/>
    <col min="11" max="11" width="9.5546875" style="7" bestFit="1" customWidth="1"/>
    <col min="12" max="12" width="7.33203125" style="7" bestFit="1" customWidth="1"/>
  </cols>
  <sheetData>
    <row r="1" spans="1:12" x14ac:dyDescent="0.3">
      <c r="A1" s="7" t="s">
        <v>1395</v>
      </c>
    </row>
    <row r="2" spans="1:12" x14ac:dyDescent="0.3">
      <c r="A2" s="16"/>
      <c r="B2" s="317" t="s">
        <v>47</v>
      </c>
      <c r="C2" s="317"/>
      <c r="D2" s="317"/>
      <c r="E2" s="317"/>
      <c r="F2" s="317"/>
      <c r="G2" s="17"/>
      <c r="H2" s="317" t="s">
        <v>276</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29.973287171288099</v>
      </c>
      <c r="C5" s="13">
        <v>28.312260315559001</v>
      </c>
      <c r="D5" s="13">
        <v>31.6091549503534</v>
      </c>
      <c r="E5" s="13">
        <v>29.962058037363398</v>
      </c>
      <c r="F5" s="13">
        <v>1.00606352919079</v>
      </c>
      <c r="G5" t="s">
        <v>41</v>
      </c>
      <c r="H5" s="14">
        <v>162930.22534019401</v>
      </c>
      <c r="I5" s="14">
        <v>152510.121577966</v>
      </c>
      <c r="J5" s="14">
        <v>173903.873897699</v>
      </c>
      <c r="K5" s="14">
        <v>162986.95237682</v>
      </c>
      <c r="L5" s="14">
        <v>6483.2112914149802</v>
      </c>
    </row>
    <row r="6" spans="1:12" x14ac:dyDescent="0.3">
      <c r="A6" s="7" t="s">
        <v>172</v>
      </c>
      <c r="B6" s="13">
        <v>28.0136110403487</v>
      </c>
      <c r="C6" s="13">
        <v>26.412324183079299</v>
      </c>
      <c r="D6" s="13">
        <v>29.6962628054338</v>
      </c>
      <c r="E6" s="13">
        <v>28.0213627560878</v>
      </c>
      <c r="F6" s="13">
        <v>0.99025036954923795</v>
      </c>
      <c r="G6" t="s">
        <v>41</v>
      </c>
      <c r="H6" s="14">
        <v>152221.065256937</v>
      </c>
      <c r="I6" s="14">
        <v>142580.91382622599</v>
      </c>
      <c r="J6" s="14">
        <v>162534.17449795801</v>
      </c>
      <c r="K6" s="14">
        <v>152418.42239667999</v>
      </c>
      <c r="L6" s="14">
        <v>6001.4428697755502</v>
      </c>
    </row>
    <row r="7" spans="1:12" x14ac:dyDescent="0.3">
      <c r="A7" s="7" t="s">
        <v>42</v>
      </c>
      <c r="B7" s="13">
        <v>3.7022649660101101</v>
      </c>
      <c r="C7" s="13">
        <v>2.6642256724861202</v>
      </c>
      <c r="D7" s="13">
        <v>4.8566310035006799</v>
      </c>
      <c r="E7" s="13">
        <v>3.7133155983314401</v>
      </c>
      <c r="F7" s="13">
        <v>0.66701329237882601</v>
      </c>
      <c r="G7" t="s">
        <v>41</v>
      </c>
      <c r="H7" s="14">
        <v>20111.987082003099</v>
      </c>
      <c r="I7" s="14">
        <v>14567.2693167944</v>
      </c>
      <c r="J7" s="14">
        <v>26446.879307183899</v>
      </c>
      <c r="K7" s="14">
        <v>20193.4761217665</v>
      </c>
      <c r="L7" s="14">
        <v>3619.68487982641</v>
      </c>
    </row>
    <row r="8" spans="1:12" x14ac:dyDescent="0.3">
      <c r="A8" s="7" t="s">
        <v>173</v>
      </c>
      <c r="B8" s="13">
        <v>17.5271806027047</v>
      </c>
      <c r="C8" s="13">
        <v>16.035181340885899</v>
      </c>
      <c r="D8" s="13">
        <v>19.0802525023879</v>
      </c>
      <c r="E8" s="13">
        <v>17.551471686246</v>
      </c>
      <c r="F8" s="13">
        <v>0.92824889760351303</v>
      </c>
      <c r="G8" t="s">
        <v>41</v>
      </c>
      <c r="H8" s="14">
        <v>95310.013561670203</v>
      </c>
      <c r="I8" s="14">
        <v>86766.867104443503</v>
      </c>
      <c r="J8" s="14">
        <v>104653.08526142201</v>
      </c>
      <c r="K8" s="14">
        <v>95474.498850867007</v>
      </c>
      <c r="L8" s="14">
        <v>5416.4140316199801</v>
      </c>
    </row>
    <row r="9" spans="1:12" x14ac:dyDescent="0.3">
      <c r="A9" s="7" t="s">
        <v>90</v>
      </c>
      <c r="B9" s="13">
        <v>0.118216476045735</v>
      </c>
      <c r="C9" s="13">
        <v>3.7594851544977603E-2</v>
      </c>
      <c r="D9" s="13">
        <v>0.334259265008998</v>
      </c>
      <c r="E9" s="13">
        <v>0.14153757775586301</v>
      </c>
      <c r="F9" s="13">
        <v>9.5826137990510804E-2</v>
      </c>
      <c r="G9" t="s">
        <v>41</v>
      </c>
      <c r="H9" s="14">
        <v>643.43850655512995</v>
      </c>
      <c r="I9" s="14">
        <v>206.32282007103399</v>
      </c>
      <c r="J9" s="14">
        <v>1790.7344783276601</v>
      </c>
      <c r="K9" s="14">
        <v>769.42218991336301</v>
      </c>
      <c r="L9" s="14">
        <v>520.52434473930498</v>
      </c>
    </row>
    <row r="10" spans="1:12" x14ac:dyDescent="0.3">
      <c r="A10" s="7" t="s">
        <v>174</v>
      </c>
      <c r="B10" s="13">
        <v>1.1544759012832</v>
      </c>
      <c r="C10" s="13">
        <v>0.72524299270067405</v>
      </c>
      <c r="D10" s="13">
        <v>1.82343744149045</v>
      </c>
      <c r="E10" s="13">
        <v>1.1918150820259401</v>
      </c>
      <c r="F10" s="13">
        <v>0.33310304119253897</v>
      </c>
      <c r="G10" t="s">
        <v>41</v>
      </c>
      <c r="H10" s="14">
        <v>6269.2192505641196</v>
      </c>
      <c r="I10" s="14">
        <v>3969.14272681176</v>
      </c>
      <c r="J10" s="14">
        <v>9840.8122927846198</v>
      </c>
      <c r="K10" s="14">
        <v>6481.9140508814198</v>
      </c>
      <c r="L10" s="14">
        <v>1814.06002821623</v>
      </c>
    </row>
    <row r="11" spans="1:12" x14ac:dyDescent="0.3">
      <c r="A11" s="7" t="s">
        <v>175</v>
      </c>
      <c r="B11" s="13">
        <v>1.63968786224112</v>
      </c>
      <c r="C11" s="13">
        <v>1.06265687257651</v>
      </c>
      <c r="D11" s="13">
        <v>2.3048235228539502</v>
      </c>
      <c r="E11" s="13">
        <v>1.6578809857485901</v>
      </c>
      <c r="F11" s="13">
        <v>0.38369593453562101</v>
      </c>
      <c r="G11" t="s">
        <v>41</v>
      </c>
      <c r="H11" s="14">
        <v>8943.4449935710709</v>
      </c>
      <c r="I11" s="14">
        <v>5786.1657266164502</v>
      </c>
      <c r="J11" s="14">
        <v>12610.5354503036</v>
      </c>
      <c r="K11" s="14">
        <v>9020.2422179618607</v>
      </c>
      <c r="L11" s="14">
        <v>2104.9521456006401</v>
      </c>
    </row>
    <row r="12" spans="1:12" x14ac:dyDescent="0.3">
      <c r="A12" s="7" t="s">
        <v>176</v>
      </c>
      <c r="B12" s="13">
        <v>2.4928312228076699</v>
      </c>
      <c r="C12" s="13">
        <v>1.6585986774685699</v>
      </c>
      <c r="D12" s="13">
        <v>3.61394585438312</v>
      </c>
      <c r="E12" s="13">
        <v>2.5497079385143802</v>
      </c>
      <c r="F12" s="13">
        <v>0.59060106208344498</v>
      </c>
      <c r="G12" t="s">
        <v>41</v>
      </c>
      <c r="H12" s="14">
        <v>13526.4638605203</v>
      </c>
      <c r="I12" s="14">
        <v>9068.2992582102306</v>
      </c>
      <c r="J12" s="14">
        <v>19644.7028097722</v>
      </c>
      <c r="K12" s="14">
        <v>13867.593968782399</v>
      </c>
      <c r="L12" s="14">
        <v>3219.08823360617</v>
      </c>
    </row>
    <row r="13" spans="1:12" x14ac:dyDescent="0.3">
      <c r="A13" s="7" t="s">
        <v>177</v>
      </c>
      <c r="B13" s="13">
        <v>1.7544558506333101</v>
      </c>
      <c r="C13" s="13">
        <v>0.997839381668711</v>
      </c>
      <c r="D13" s="13">
        <v>2.58969333630202</v>
      </c>
      <c r="E13" s="13">
        <v>1.77002944263734</v>
      </c>
      <c r="F13" s="13">
        <v>0.474992917004816</v>
      </c>
      <c r="G13" t="s">
        <v>41</v>
      </c>
      <c r="H13" s="14">
        <v>9571.6770655744895</v>
      </c>
      <c r="I13" s="14">
        <v>5456.91005427242</v>
      </c>
      <c r="J13" s="14">
        <v>14070.9689556782</v>
      </c>
      <c r="K13" s="14">
        <v>9625.8839945354594</v>
      </c>
      <c r="L13" s="14">
        <v>2581.3077699066198</v>
      </c>
    </row>
    <row r="14" spans="1:12" x14ac:dyDescent="0.3">
      <c r="A14" s="7" t="s">
        <v>178</v>
      </c>
      <c r="B14" s="13">
        <v>7.3956206788500206E-2</v>
      </c>
      <c r="C14" s="13">
        <v>3.3483311687502702E-2</v>
      </c>
      <c r="D14" s="13">
        <v>0.15776174355171299</v>
      </c>
      <c r="E14" s="13">
        <v>8.2370375890772896E-2</v>
      </c>
      <c r="F14" s="13">
        <v>4.14549400983854E-2</v>
      </c>
      <c r="G14" t="s">
        <v>41</v>
      </c>
      <c r="H14" s="14">
        <v>401.83622375258199</v>
      </c>
      <c r="I14" s="14">
        <v>182.17804897729599</v>
      </c>
      <c r="J14" s="14">
        <v>855.33763141034206</v>
      </c>
      <c r="K14" s="14">
        <v>447.95325708233997</v>
      </c>
      <c r="L14" s="14">
        <v>225.463334032842</v>
      </c>
    </row>
    <row r="15" spans="1:12" x14ac:dyDescent="0.3">
      <c r="A15" s="7" t="s">
        <v>179</v>
      </c>
      <c r="B15" s="13">
        <v>4.1787393270266797</v>
      </c>
      <c r="C15" s="13">
        <v>3.5569091927293202</v>
      </c>
      <c r="D15" s="13">
        <v>4.8637323343676204</v>
      </c>
      <c r="E15" s="13">
        <v>4.1867558291374802</v>
      </c>
      <c r="F15" s="13">
        <v>0.39648053014686901</v>
      </c>
      <c r="G15" t="s">
        <v>41</v>
      </c>
      <c r="H15" s="14">
        <v>22671.004553689701</v>
      </c>
      <c r="I15" s="14">
        <v>19278.308252720199</v>
      </c>
      <c r="J15" s="14">
        <v>26496.725653596601</v>
      </c>
      <c r="K15" s="14">
        <v>22771.997296313599</v>
      </c>
      <c r="L15" s="14">
        <v>2178.6401696674502</v>
      </c>
    </row>
    <row r="16" spans="1:12" x14ac:dyDescent="0.3">
      <c r="A16" s="7" t="s">
        <v>180</v>
      </c>
      <c r="B16" s="13">
        <v>1.7985984865611599</v>
      </c>
      <c r="C16" s="13">
        <v>1.30653169774736</v>
      </c>
      <c r="D16" s="13">
        <v>2.38720877636502</v>
      </c>
      <c r="E16" s="13">
        <v>1.81700050254473</v>
      </c>
      <c r="F16" s="13">
        <v>0.32788288437250801</v>
      </c>
      <c r="G16" t="s">
        <v>41</v>
      </c>
      <c r="H16" s="14">
        <v>9791.1083421991607</v>
      </c>
      <c r="I16" s="14">
        <v>7105.5398746444498</v>
      </c>
      <c r="J16" s="14">
        <v>12906.905665296101</v>
      </c>
      <c r="K16" s="14">
        <v>9882.5719657106292</v>
      </c>
      <c r="L16" s="14">
        <v>1788.3097109886401</v>
      </c>
    </row>
    <row r="17" spans="1:12" x14ac:dyDescent="0.3">
      <c r="A17" s="7" t="s">
        <v>181</v>
      </c>
      <c r="B17" s="13">
        <v>7.334833467727</v>
      </c>
      <c r="C17" s="13">
        <v>6.52770121788169</v>
      </c>
      <c r="D17" s="13">
        <v>8.2391601945788402</v>
      </c>
      <c r="E17" s="13">
        <v>7.3546941877161096</v>
      </c>
      <c r="F17" s="13">
        <v>0.51856125981790302</v>
      </c>
      <c r="G17" t="s">
        <v>41</v>
      </c>
      <c r="H17" s="21">
        <v>39925.261048670502</v>
      </c>
      <c r="I17" s="21">
        <v>35386.978369118297</v>
      </c>
      <c r="J17" s="21">
        <v>44984.596381652198</v>
      </c>
      <c r="K17" s="21">
        <v>40004.4951903724</v>
      </c>
      <c r="L17" s="21">
        <v>2900.7031207914802</v>
      </c>
    </row>
    <row r="18" spans="1:12" x14ac:dyDescent="0.3">
      <c r="A18" s="18" t="s">
        <v>29</v>
      </c>
      <c r="B18" s="18"/>
      <c r="C18" s="18"/>
      <c r="D18" s="18"/>
      <c r="E18" s="18"/>
      <c r="F18" s="18"/>
      <c r="G18" s="1"/>
      <c r="H18" s="22"/>
      <c r="I18" s="22"/>
      <c r="J18" s="22"/>
      <c r="K18" s="22">
        <f>SUM(K5:K17)</f>
        <v>543945.42387768696</v>
      </c>
      <c r="L18" s="18"/>
    </row>
    <row r="19" spans="1:12" x14ac:dyDescent="0.3">
      <c r="A19" s="7" t="s">
        <v>1400</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E8EA9-7492-4FC5-9B94-429EAB92DB65}">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8.33203125" style="7" bestFit="1" customWidth="1"/>
    <col min="12" max="12" width="7.33203125" style="7" bestFit="1" customWidth="1"/>
    <col min="13" max="16384" width="8.6640625" style="7"/>
  </cols>
  <sheetData>
    <row r="1" spans="1:12" ht="45" customHeight="1" x14ac:dyDescent="0.25">
      <c r="A1" s="333" t="s">
        <v>1545</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30.004216564233701</v>
      </c>
      <c r="C5" s="13">
        <v>26.1435169409338</v>
      </c>
      <c r="D5" s="13">
        <v>34.145445231047397</v>
      </c>
      <c r="E5" s="13">
        <v>30.077942703105801</v>
      </c>
      <c r="F5" s="13">
        <v>2.5058977030790599</v>
      </c>
      <c r="G5" s="7" t="s">
        <v>41</v>
      </c>
      <c r="H5" s="14">
        <v>22484.2597667398</v>
      </c>
      <c r="I5" s="14">
        <v>19591.167290027599</v>
      </c>
      <c r="J5" s="14">
        <v>25587.572292789901</v>
      </c>
      <c r="K5" s="14">
        <v>22539.507923426401</v>
      </c>
      <c r="L5" s="14">
        <v>1877.84456175635</v>
      </c>
    </row>
    <row r="6" spans="1:12" x14ac:dyDescent="0.25">
      <c r="A6" s="7" t="s">
        <v>172</v>
      </c>
      <c r="B6" s="13">
        <v>20.036377228511899</v>
      </c>
      <c r="C6" s="13">
        <v>16.634760580464601</v>
      </c>
      <c r="D6" s="13">
        <v>24.223132710563601</v>
      </c>
      <c r="E6" s="13">
        <v>20.174184706198101</v>
      </c>
      <c r="F6" s="13">
        <v>2.3344054651093802</v>
      </c>
      <c r="G6" s="7" t="s">
        <v>41</v>
      </c>
      <c r="H6" s="14">
        <v>15014.660003729899</v>
      </c>
      <c r="I6" s="14">
        <v>12465.590536182801</v>
      </c>
      <c r="J6" s="14">
        <v>18152.088959315101</v>
      </c>
      <c r="K6" s="14">
        <v>15117.9287932837</v>
      </c>
      <c r="L6" s="14">
        <v>1749.33342338901</v>
      </c>
    </row>
    <row r="7" spans="1:12" x14ac:dyDescent="0.25">
      <c r="A7" s="7" t="s">
        <v>42</v>
      </c>
      <c r="B7" s="13">
        <v>1.31279935926562</v>
      </c>
      <c r="C7" s="13">
        <v>6.5616824140259593E-5</v>
      </c>
      <c r="D7" s="13">
        <v>3.3888259310163802</v>
      </c>
      <c r="E7" s="13">
        <v>1.4316806117333101</v>
      </c>
      <c r="F7" s="13">
        <v>1.04856828455161</v>
      </c>
      <c r="G7" s="7" t="s">
        <v>41</v>
      </c>
      <c r="H7" s="14">
        <v>983.77245585288301</v>
      </c>
      <c r="I7" s="14">
        <v>4.91712795059863E-2</v>
      </c>
      <c r="J7" s="14">
        <v>2539.4844879257398</v>
      </c>
      <c r="K7" s="14">
        <v>1072.8585000145899</v>
      </c>
      <c r="L7" s="14">
        <v>785.76561539444197</v>
      </c>
    </row>
    <row r="8" spans="1:12" x14ac:dyDescent="0.25">
      <c r="A8" s="7" t="s">
        <v>173</v>
      </c>
      <c r="B8" s="13">
        <v>18.707906070470099</v>
      </c>
      <c r="C8" s="13">
        <v>14.8735278601501</v>
      </c>
      <c r="D8" s="13">
        <v>22.861298545135899</v>
      </c>
      <c r="E8" s="13">
        <v>18.752717911231802</v>
      </c>
      <c r="F8" s="13">
        <v>2.4004593628226498</v>
      </c>
      <c r="G8" s="7" t="s">
        <v>41</v>
      </c>
      <c r="H8" s="14">
        <v>14019.143572028201</v>
      </c>
      <c r="I8" s="14">
        <v>11145.7755725606</v>
      </c>
      <c r="J8" s="14">
        <v>17131.571290768399</v>
      </c>
      <c r="K8" s="14">
        <v>14052.724221139701</v>
      </c>
      <c r="L8" s="14">
        <v>1798.8322327184101</v>
      </c>
    </row>
    <row r="9" spans="1:12" x14ac:dyDescent="0.25">
      <c r="A9" s="7" t="s">
        <v>90</v>
      </c>
      <c r="B9" s="13">
        <v>1.8650918066687101</v>
      </c>
      <c r="C9" s="13">
        <v>0.81541029310504598</v>
      </c>
      <c r="D9" s="13">
        <v>3.5157357249474002</v>
      </c>
      <c r="E9" s="13">
        <v>1.96358361509234</v>
      </c>
      <c r="F9" s="13">
        <v>0.81654125862938798</v>
      </c>
      <c r="G9" s="7" t="s">
        <v>41</v>
      </c>
      <c r="H9" s="14">
        <v>1397.6438471633301</v>
      </c>
      <c r="I9" s="14">
        <v>611.04401134412797</v>
      </c>
      <c r="J9" s="14">
        <v>2634.5868802038299</v>
      </c>
      <c r="K9" s="14">
        <v>1471.45065364174</v>
      </c>
      <c r="L9" s="14">
        <v>611.89152297910402</v>
      </c>
    </row>
    <row r="10" spans="1:12" x14ac:dyDescent="0.25">
      <c r="A10" s="7" t="s">
        <v>174</v>
      </c>
      <c r="B10" s="13">
        <v>2.4898868174741402</v>
      </c>
      <c r="C10" s="13">
        <v>0.72263785913782197</v>
      </c>
      <c r="D10" s="13">
        <v>5.6944001197085896</v>
      </c>
      <c r="E10" s="13">
        <v>2.74007242203131</v>
      </c>
      <c r="F10" s="13">
        <v>1.5228378650379999</v>
      </c>
      <c r="G10" s="7" t="s">
        <v>41</v>
      </c>
      <c r="H10" s="14">
        <v>1865.8464844105999</v>
      </c>
      <c r="I10" s="14">
        <v>541.52313250211</v>
      </c>
      <c r="J10" s="14">
        <v>4267.21261770603</v>
      </c>
      <c r="K10" s="14">
        <v>2053.3280708975999</v>
      </c>
      <c r="L10" s="14">
        <v>1141.1690109235201</v>
      </c>
    </row>
    <row r="11" spans="1:12" x14ac:dyDescent="0.25">
      <c r="A11" s="7" t="s">
        <v>175</v>
      </c>
      <c r="B11" s="13">
        <v>7.9640554456157098</v>
      </c>
      <c r="C11" s="13">
        <v>5.1622540620817903</v>
      </c>
      <c r="D11" s="13">
        <v>11.186104405792801</v>
      </c>
      <c r="E11" s="13">
        <v>8.0066371020429195</v>
      </c>
      <c r="F11" s="13">
        <v>1.85933910607833</v>
      </c>
      <c r="G11" s="7" t="s">
        <v>41</v>
      </c>
      <c r="H11" s="14">
        <v>5968.0242292810499</v>
      </c>
      <c r="I11" s="14">
        <v>3868.4383265022302</v>
      </c>
      <c r="J11" s="14">
        <v>8382.5310585689604</v>
      </c>
      <c r="K11" s="14">
        <v>5999.9336451579002</v>
      </c>
      <c r="L11" s="14">
        <v>1393.3329459219201</v>
      </c>
    </row>
    <row r="12" spans="1:12" x14ac:dyDescent="0.25">
      <c r="A12" s="7" t="s">
        <v>176</v>
      </c>
      <c r="B12" s="13">
        <v>5.1292241337547004</v>
      </c>
      <c r="C12" s="13">
        <v>1.9974330329746699</v>
      </c>
      <c r="D12" s="13">
        <v>9.0525754736298598</v>
      </c>
      <c r="E12" s="13">
        <v>5.2454707170312602</v>
      </c>
      <c r="F12" s="13">
        <v>2.1300155447572</v>
      </c>
      <c r="G12" s="7" t="s">
        <v>41</v>
      </c>
      <c r="H12" s="14">
        <v>3843.6866891117602</v>
      </c>
      <c r="I12" s="14">
        <v>1496.81639192023</v>
      </c>
      <c r="J12" s="14">
        <v>6783.7284826740097</v>
      </c>
      <c r="K12" s="14">
        <v>3930.7983912217201</v>
      </c>
      <c r="L12" s="14">
        <v>1596.1697487747099</v>
      </c>
    </row>
    <row r="13" spans="1:12" x14ac:dyDescent="0.25">
      <c r="A13" s="7" t="s">
        <v>177</v>
      </c>
      <c r="B13" s="13">
        <v>2.8565340281377298</v>
      </c>
      <c r="C13" s="13">
        <v>0.134243856877825</v>
      </c>
      <c r="D13" s="13">
        <v>5.8215658944828403</v>
      </c>
      <c r="E13" s="13">
        <v>2.90411457665112</v>
      </c>
      <c r="F13" s="13">
        <v>1.74244725878518</v>
      </c>
      <c r="G13" s="7" t="s">
        <v>41</v>
      </c>
      <c r="H13" s="14">
        <v>2140.6009046655699</v>
      </c>
      <c r="I13" s="14">
        <v>100.598319028536</v>
      </c>
      <c r="J13" s="14">
        <v>4362.5068343486</v>
      </c>
      <c r="K13" s="14">
        <v>2176.2563403050499</v>
      </c>
      <c r="L13" s="14">
        <v>1305.7377023158499</v>
      </c>
    </row>
    <row r="14" spans="1:12" x14ac:dyDescent="0.25">
      <c r="A14" s="7" t="s">
        <v>178</v>
      </c>
      <c r="B14" s="13">
        <v>0.22188454681842801</v>
      </c>
      <c r="C14" s="13">
        <v>1.9147660500064601E-2</v>
      </c>
      <c r="D14" s="13">
        <v>0.908195878745921</v>
      </c>
      <c r="E14" s="13">
        <v>0.31366515608148399</v>
      </c>
      <c r="F14" s="13">
        <v>0.30807837585991299</v>
      </c>
      <c r="G14" s="7" t="s">
        <v>41</v>
      </c>
      <c r="H14" s="14">
        <v>166.27362284932499</v>
      </c>
      <c r="I14" s="14">
        <v>14.3486823489334</v>
      </c>
      <c r="J14" s="14">
        <v>680.57474565583095</v>
      </c>
      <c r="K14" s="14">
        <v>235.05125801278101</v>
      </c>
      <c r="L14" s="14">
        <v>230.86469251814299</v>
      </c>
    </row>
    <row r="15" spans="1:12" x14ac:dyDescent="0.25">
      <c r="A15" s="7" t="s">
        <v>179</v>
      </c>
      <c r="B15" s="13">
        <v>0.33779574187726602</v>
      </c>
      <c r="C15" s="13">
        <v>6.4003194473023698E-12</v>
      </c>
      <c r="D15" s="13">
        <v>1.9121377954334899</v>
      </c>
      <c r="E15" s="13">
        <v>0.560806085657098</v>
      </c>
      <c r="F15" s="13">
        <v>0.65851709093330002</v>
      </c>
      <c r="G15" s="7" t="s">
        <v>41</v>
      </c>
      <c r="H15" s="14">
        <v>253.133995090567</v>
      </c>
      <c r="I15" s="14">
        <v>4.7962073842249704E-9</v>
      </c>
      <c r="J15" s="14">
        <v>1432.89869976399</v>
      </c>
      <c r="K15" s="14">
        <v>420.25125640885898</v>
      </c>
      <c r="L15" s="14">
        <v>493.47295243268701</v>
      </c>
    </row>
    <row r="16" spans="1:12" x14ac:dyDescent="0.25">
      <c r="A16" s="7" t="s">
        <v>180</v>
      </c>
      <c r="B16" s="13">
        <v>1.28627064377504</v>
      </c>
      <c r="C16" s="13">
        <v>0.37279842526491402</v>
      </c>
      <c r="D16" s="13">
        <v>2.8706827876635201</v>
      </c>
      <c r="E16" s="13">
        <v>1.4093254537755699</v>
      </c>
      <c r="F16" s="13">
        <v>0.77904382866043198</v>
      </c>
      <c r="G16" s="7" t="s">
        <v>41</v>
      </c>
      <c r="H16" s="14">
        <v>963.89263232570704</v>
      </c>
      <c r="I16" s="14">
        <v>279.36395594076902</v>
      </c>
      <c r="J16" s="14">
        <v>2151.2035605914102</v>
      </c>
      <c r="K16" s="14">
        <v>1056.1062152958</v>
      </c>
      <c r="L16" s="14">
        <v>583.79207388326802</v>
      </c>
    </row>
    <row r="17" spans="1:13" x14ac:dyDescent="0.25">
      <c r="A17" s="7" t="s">
        <v>181</v>
      </c>
      <c r="B17" s="13">
        <v>6.3039544239068404</v>
      </c>
      <c r="C17" s="13">
        <v>4.4759762024088499</v>
      </c>
      <c r="D17" s="13">
        <v>8.8051812581775604</v>
      </c>
      <c r="E17" s="13">
        <v>6.4197989393676798</v>
      </c>
      <c r="F17" s="13">
        <v>1.3272104187798901</v>
      </c>
      <c r="G17" s="7" t="s">
        <v>41</v>
      </c>
      <c r="H17" s="14">
        <v>4723.9943266430701</v>
      </c>
      <c r="I17" s="14">
        <v>3354.16228679912</v>
      </c>
      <c r="J17" s="14">
        <v>6598.3386794405196</v>
      </c>
      <c r="K17" s="14">
        <v>4810.8047311939599</v>
      </c>
      <c r="L17" s="14">
        <v>994.57167152108696</v>
      </c>
    </row>
    <row r="18" spans="1:13" x14ac:dyDescent="0.25">
      <c r="B18" s="13"/>
      <c r="C18" s="13"/>
      <c r="D18" s="13"/>
      <c r="E18" s="13"/>
      <c r="F18" s="13"/>
      <c r="H18" s="14"/>
      <c r="I18" s="14"/>
      <c r="J18" s="15" t="s">
        <v>29</v>
      </c>
      <c r="K18" s="14">
        <f>SUM(K5:K17)</f>
        <v>74936.999999999796</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215D6-3CFD-4F3D-8592-A8C715AA6DB7}">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9" width="7.33203125" style="7" bestFit="1" customWidth="1"/>
    <col min="10" max="11" width="8.33203125" style="7" bestFit="1" customWidth="1"/>
    <col min="12" max="12" width="7.33203125" style="7" bestFit="1" customWidth="1"/>
    <col min="13" max="16384" width="8.6640625" style="7"/>
  </cols>
  <sheetData>
    <row r="1" spans="1:12" ht="45" customHeight="1" x14ac:dyDescent="0.25">
      <c r="A1" s="333" t="s">
        <v>1546</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22.359449370579799</v>
      </c>
      <c r="C5" s="13">
        <v>19.038352426707</v>
      </c>
      <c r="D5" s="13">
        <v>26.2713593774583</v>
      </c>
      <c r="E5" s="13">
        <v>22.435918025223501</v>
      </c>
      <c r="F5" s="13">
        <v>2.1884592553343301</v>
      </c>
      <c r="G5" s="7" t="s">
        <v>41</v>
      </c>
      <c r="H5" s="14">
        <v>8900.6260109467294</v>
      </c>
      <c r="I5" s="14">
        <v>7578.59695049927</v>
      </c>
      <c r="J5" s="14">
        <v>10457.8400273848</v>
      </c>
      <c r="K5" s="14">
        <v>8931.06588830074</v>
      </c>
      <c r="L5" s="14">
        <v>871.15997577093697</v>
      </c>
    </row>
    <row r="6" spans="1:12" x14ac:dyDescent="0.25">
      <c r="A6" s="7" t="s">
        <v>172</v>
      </c>
      <c r="B6" s="13">
        <v>19.873167415894901</v>
      </c>
      <c r="C6" s="13">
        <v>16.359108411945702</v>
      </c>
      <c r="D6" s="13">
        <v>23.611274780205001</v>
      </c>
      <c r="E6" s="13">
        <v>19.9277389020037</v>
      </c>
      <c r="F6" s="13">
        <v>2.2301171043138899</v>
      </c>
      <c r="G6" s="7" t="s">
        <v>41</v>
      </c>
      <c r="H6" s="14">
        <v>7910.9117532453101</v>
      </c>
      <c r="I6" s="14">
        <v>6512.0702855432301</v>
      </c>
      <c r="J6" s="14">
        <v>9398.9401517562201</v>
      </c>
      <c r="K6" s="14">
        <v>7932.6350247206401</v>
      </c>
      <c r="L6" s="14">
        <v>887.74271571423003</v>
      </c>
    </row>
    <row r="7" spans="1:12" x14ac:dyDescent="0.25">
      <c r="A7" s="7" t="s">
        <v>42</v>
      </c>
      <c r="B7" s="13">
        <v>7.1113377043548805E-4</v>
      </c>
      <c r="C7" s="13">
        <v>3.2646861366312699E-17</v>
      </c>
      <c r="D7" s="13">
        <v>1.2629853420742301</v>
      </c>
      <c r="E7" s="13">
        <v>0.211780696832857</v>
      </c>
      <c r="F7" s="13">
        <v>0.46589951491154002</v>
      </c>
      <c r="G7" s="7" t="s">
        <v>41</v>
      </c>
      <c r="H7" s="14">
        <v>0.28308101999725499</v>
      </c>
      <c r="I7" s="14">
        <v>1.29957361040881E-14</v>
      </c>
      <c r="J7" s="14">
        <v>502.75657511948799</v>
      </c>
      <c r="K7" s="14">
        <v>84.303541988255503</v>
      </c>
      <c r="L7" s="14">
        <v>185.46061990083601</v>
      </c>
    </row>
    <row r="8" spans="1:12" x14ac:dyDescent="0.25">
      <c r="A8" s="7" t="s">
        <v>173</v>
      </c>
      <c r="B8" s="13">
        <v>9.9658523233642704</v>
      </c>
      <c r="C8" s="13">
        <v>7.1686515269423197</v>
      </c>
      <c r="D8" s="13">
        <v>13.128378333653499</v>
      </c>
      <c r="E8" s="13">
        <v>10.0708204792753</v>
      </c>
      <c r="F8" s="13">
        <v>1.81050422632798</v>
      </c>
      <c r="G8" s="7" t="s">
        <v>41</v>
      </c>
      <c r="H8" s="14">
        <v>3967.1068343616098</v>
      </c>
      <c r="I8" s="14">
        <v>2853.6251133299302</v>
      </c>
      <c r="J8" s="14">
        <v>5226.01356327746</v>
      </c>
      <c r="K8" s="14">
        <v>4008.8915081851501</v>
      </c>
      <c r="L8" s="14">
        <v>720.70741737438004</v>
      </c>
    </row>
    <row r="9" spans="1:12" x14ac:dyDescent="0.25">
      <c r="A9" s="7" t="s">
        <v>90</v>
      </c>
      <c r="B9" s="13">
        <v>0.69338990603324502</v>
      </c>
      <c r="C9" s="13">
        <v>1.84949684598513E-2</v>
      </c>
      <c r="D9" s="13">
        <v>1.86823619250554</v>
      </c>
      <c r="E9" s="13">
        <v>0.79896402998037597</v>
      </c>
      <c r="F9" s="13">
        <v>0.56866918420332302</v>
      </c>
      <c r="G9" s="7" t="s">
        <v>41</v>
      </c>
      <c r="H9" s="14">
        <v>276.017719894653</v>
      </c>
      <c r="I9" s="14">
        <v>7.3622920948130401</v>
      </c>
      <c r="J9" s="14">
        <v>743.68878115068003</v>
      </c>
      <c r="K9" s="14">
        <v>318.04361141428802</v>
      </c>
      <c r="L9" s="14">
        <v>226.37014215581601</v>
      </c>
    </row>
    <row r="10" spans="1:12" x14ac:dyDescent="0.25">
      <c r="A10" s="7" t="s">
        <v>174</v>
      </c>
      <c r="B10" s="13">
        <v>6.563838746199</v>
      </c>
      <c r="C10" s="13">
        <v>3.3417374714009598</v>
      </c>
      <c r="D10" s="13">
        <v>10.360879815949801</v>
      </c>
      <c r="E10" s="13">
        <v>6.60599505456823</v>
      </c>
      <c r="F10" s="13">
        <v>2.0820105942406801</v>
      </c>
      <c r="G10" s="7" t="s">
        <v>41</v>
      </c>
      <c r="H10" s="14">
        <v>2612.8672896994299</v>
      </c>
      <c r="I10" s="14">
        <v>1330.24543524058</v>
      </c>
      <c r="J10" s="14">
        <v>4124.3554283351496</v>
      </c>
      <c r="K10" s="14">
        <v>2629.6484513719702</v>
      </c>
      <c r="L10" s="14">
        <v>828.78595724938805</v>
      </c>
    </row>
    <row r="11" spans="1:12" x14ac:dyDescent="0.25">
      <c r="A11" s="7" t="s">
        <v>175</v>
      </c>
      <c r="B11" s="13">
        <v>12.802090558398101</v>
      </c>
      <c r="C11" s="13">
        <v>9.2569802425037793</v>
      </c>
      <c r="D11" s="13">
        <v>16.817178688575101</v>
      </c>
      <c r="E11" s="13">
        <v>12.901409899198001</v>
      </c>
      <c r="F11" s="13">
        <v>2.2775337821000798</v>
      </c>
      <c r="G11" s="7" t="s">
        <v>41</v>
      </c>
      <c r="H11" s="14">
        <v>5096.1281885815597</v>
      </c>
      <c r="I11" s="14">
        <v>3684.9261251334701</v>
      </c>
      <c r="J11" s="14">
        <v>6694.4143205610899</v>
      </c>
      <c r="K11" s="14">
        <v>5135.6642385737696</v>
      </c>
      <c r="L11" s="14">
        <v>906.61787264057898</v>
      </c>
    </row>
    <row r="12" spans="1:12" x14ac:dyDescent="0.25">
      <c r="A12" s="7" t="s">
        <v>176</v>
      </c>
      <c r="B12" s="13">
        <v>5.5618303687544302</v>
      </c>
      <c r="C12" s="13">
        <v>2.3301451560448001</v>
      </c>
      <c r="D12" s="13">
        <v>11.420848572754499</v>
      </c>
      <c r="E12" s="13">
        <v>6.1194561802012499</v>
      </c>
      <c r="F12" s="13">
        <v>2.85044722463098</v>
      </c>
      <c r="G12" s="7" t="s">
        <v>41</v>
      </c>
      <c r="H12" s="14">
        <v>2213.99781489007</v>
      </c>
      <c r="I12" s="14">
        <v>927.56088226675604</v>
      </c>
      <c r="J12" s="14">
        <v>4546.2971913563797</v>
      </c>
      <c r="K12" s="14">
        <v>2435.9719216527101</v>
      </c>
      <c r="L12" s="14">
        <v>1134.6775267088501</v>
      </c>
    </row>
    <row r="13" spans="1:12" x14ac:dyDescent="0.25">
      <c r="A13" s="7" t="s">
        <v>177</v>
      </c>
      <c r="B13" s="13">
        <v>5.65982861268352</v>
      </c>
      <c r="C13" s="13">
        <v>0.59215128220225499</v>
      </c>
      <c r="D13" s="13">
        <v>9.9679573424458692</v>
      </c>
      <c r="E13" s="13">
        <v>5.58149486145268</v>
      </c>
      <c r="F13" s="13">
        <v>2.7354469569244499</v>
      </c>
      <c r="G13" s="7" t="s">
        <v>41</v>
      </c>
      <c r="H13" s="14">
        <v>2253.00797585092</v>
      </c>
      <c r="I13" s="14">
        <v>235.71766090625101</v>
      </c>
      <c r="J13" s="14">
        <v>3967.94477930742</v>
      </c>
      <c r="K13" s="14">
        <v>2221.82565949847</v>
      </c>
      <c r="L13" s="14">
        <v>1088.8993701429099</v>
      </c>
    </row>
    <row r="14" spans="1:12" x14ac:dyDescent="0.25">
      <c r="A14" s="7" t="s">
        <v>178</v>
      </c>
      <c r="B14" s="13">
        <v>0.76346930448295103</v>
      </c>
      <c r="C14" s="13">
        <v>0.226522463479437</v>
      </c>
      <c r="D14" s="13">
        <v>1.7593264611403701</v>
      </c>
      <c r="E14" s="13">
        <v>0.85853315835021005</v>
      </c>
      <c r="F14" s="13">
        <v>0.491129455125078</v>
      </c>
      <c r="G14" s="7" t="s">
        <v>41</v>
      </c>
      <c r="H14" s="14">
        <v>303.91422603552797</v>
      </c>
      <c r="I14" s="14">
        <v>90.171797037259495</v>
      </c>
      <c r="J14" s="14">
        <v>700.33508438614899</v>
      </c>
      <c r="K14" s="14">
        <v>341.75629434446802</v>
      </c>
      <c r="L14" s="14">
        <v>195.50390220163899</v>
      </c>
    </row>
    <row r="15" spans="1:12" x14ac:dyDescent="0.25">
      <c r="A15" s="7" t="s">
        <v>179</v>
      </c>
      <c r="B15" s="13">
        <v>4.2305699829079098</v>
      </c>
      <c r="C15" s="13">
        <v>2.0663478928572099</v>
      </c>
      <c r="D15" s="13">
        <v>6.8086473170412596</v>
      </c>
      <c r="E15" s="13">
        <v>4.2971541522754304</v>
      </c>
      <c r="F15" s="13">
        <v>1.45516052135283</v>
      </c>
      <c r="G15" s="7" t="s">
        <v>41</v>
      </c>
      <c r="H15" s="14">
        <v>1684.06299309615</v>
      </c>
      <c r="I15" s="14">
        <v>822.55110570967099</v>
      </c>
      <c r="J15" s="14">
        <v>2710.31823749461</v>
      </c>
      <c r="K15" s="14">
        <v>1710.56815339628</v>
      </c>
      <c r="L15" s="14">
        <v>579.25574873492099</v>
      </c>
    </row>
    <row r="16" spans="1:12" x14ac:dyDescent="0.25">
      <c r="A16" s="7" t="s">
        <v>180</v>
      </c>
      <c r="B16" s="13">
        <v>2.4502043934372102</v>
      </c>
      <c r="C16" s="13">
        <v>1.1469794451633999</v>
      </c>
      <c r="D16" s="13">
        <v>4.3812087491452001</v>
      </c>
      <c r="E16" s="13">
        <v>2.5669366173209101</v>
      </c>
      <c r="F16" s="13">
        <v>0.97800140772396305</v>
      </c>
      <c r="G16" s="7" t="s">
        <v>41</v>
      </c>
      <c r="H16" s="14">
        <v>975.35286289554995</v>
      </c>
      <c r="I16" s="14">
        <v>456.57810773619502</v>
      </c>
      <c r="J16" s="14">
        <v>1744.0277667722301</v>
      </c>
      <c r="K16" s="14">
        <v>1021.82045925693</v>
      </c>
      <c r="L16" s="14">
        <v>389.31302037267801</v>
      </c>
    </row>
    <row r="17" spans="1:13" x14ac:dyDescent="0.25">
      <c r="A17" s="7" t="s">
        <v>181</v>
      </c>
      <c r="B17" s="13">
        <v>7.53405785574114</v>
      </c>
      <c r="C17" s="13">
        <v>5.4637097525570599</v>
      </c>
      <c r="D17" s="13">
        <v>10.043253629664299</v>
      </c>
      <c r="E17" s="13">
        <v>7.6237979433172098</v>
      </c>
      <c r="F17" s="13">
        <v>1.3990119041158999</v>
      </c>
      <c r="G17" s="7" t="s">
        <v>41</v>
      </c>
      <c r="H17" s="14">
        <v>2999.08241063487</v>
      </c>
      <c r="I17" s="14">
        <v>2174.9389412003802</v>
      </c>
      <c r="J17" s="14">
        <v>3997.9179723604798</v>
      </c>
      <c r="K17" s="14">
        <v>3034.80524729628</v>
      </c>
      <c r="L17" s="14">
        <v>556.90466867141697</v>
      </c>
    </row>
    <row r="18" spans="1:13" x14ac:dyDescent="0.25">
      <c r="B18" s="13"/>
      <c r="C18" s="13"/>
      <c r="D18" s="13"/>
      <c r="E18" s="13"/>
      <c r="F18" s="13"/>
      <c r="H18" s="14"/>
      <c r="I18" s="14"/>
      <c r="J18" s="15" t="s">
        <v>29</v>
      </c>
      <c r="K18" s="14">
        <f>SUM(K5:K17)</f>
        <v>39806.999999999949</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2CE36-9043-4AE0-AFCE-A487192D0508}">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7.33203125" style="7" bestFit="1" customWidth="1"/>
    <col min="11" max="11" width="8.33203125" style="7" bestFit="1" customWidth="1"/>
    <col min="12" max="12" width="5.5546875" style="7" bestFit="1" customWidth="1"/>
    <col min="13" max="16384" width="8.6640625" style="7"/>
  </cols>
  <sheetData>
    <row r="1" spans="1:12" ht="45" customHeight="1" x14ac:dyDescent="0.25">
      <c r="A1" s="333" t="s">
        <v>1547</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9.0612089178539499</v>
      </c>
      <c r="C5" s="13">
        <v>6.6857299377273698</v>
      </c>
      <c r="D5" s="13">
        <v>11.7823999099252</v>
      </c>
      <c r="E5" s="13">
        <v>9.1149159753881897</v>
      </c>
      <c r="F5" s="13">
        <v>1.5452502388042799</v>
      </c>
      <c r="G5" s="7" t="s">
        <v>41</v>
      </c>
      <c r="H5" s="14">
        <v>1347.4017660848799</v>
      </c>
      <c r="I5" s="14">
        <v>994.16804174005995</v>
      </c>
      <c r="J5" s="14">
        <v>1752.0428666058799</v>
      </c>
      <c r="K5" s="14">
        <v>1355.3880055402201</v>
      </c>
      <c r="L5" s="14">
        <v>229.77871051019599</v>
      </c>
    </row>
    <row r="6" spans="1:12" x14ac:dyDescent="0.25">
      <c r="A6" s="7" t="s">
        <v>172</v>
      </c>
      <c r="B6" s="13">
        <v>16.629631335989998</v>
      </c>
      <c r="C6" s="13">
        <v>13.3364771591972</v>
      </c>
      <c r="D6" s="13">
        <v>20.105814188219199</v>
      </c>
      <c r="E6" s="13">
        <v>16.647166343718499</v>
      </c>
      <c r="F6" s="13">
        <v>2.0829420696166001</v>
      </c>
      <c r="G6" s="7" t="s">
        <v>41</v>
      </c>
      <c r="H6" s="14">
        <v>2472.8261796617198</v>
      </c>
      <c r="I6" s="14">
        <v>1983.1341535726301</v>
      </c>
      <c r="J6" s="14">
        <v>2989.7345697882001</v>
      </c>
      <c r="K6" s="14">
        <v>2475.4336353109402</v>
      </c>
      <c r="L6" s="14">
        <v>309.73348575198901</v>
      </c>
    </row>
    <row r="7" spans="1:12" x14ac:dyDescent="0.25">
      <c r="A7" s="7" t="s">
        <v>42</v>
      </c>
      <c r="B7" s="13">
        <v>3.4817612284764298E-4</v>
      </c>
      <c r="C7" s="13">
        <v>5.4171078185693398E-18</v>
      </c>
      <c r="D7" s="13">
        <v>0.69151577655284602</v>
      </c>
      <c r="E7" s="13">
        <v>0.115365319579457</v>
      </c>
      <c r="F7" s="13">
        <v>0.28322478342083401</v>
      </c>
      <c r="G7" s="7" t="s">
        <v>41</v>
      </c>
      <c r="H7" s="14">
        <v>5.1773789467444598E-2</v>
      </c>
      <c r="I7" s="14">
        <v>8.0552393262126104E-16</v>
      </c>
      <c r="J7" s="14">
        <v>102.82839597340801</v>
      </c>
      <c r="K7" s="14">
        <v>17.154823021465301</v>
      </c>
      <c r="L7" s="14">
        <v>42.115525294678001</v>
      </c>
    </row>
    <row r="8" spans="1:12" x14ac:dyDescent="0.25">
      <c r="A8" s="7" t="s">
        <v>173</v>
      </c>
      <c r="B8" s="13">
        <v>1.4458929033075001</v>
      </c>
      <c r="C8" s="13">
        <v>0.53290047880785396</v>
      </c>
      <c r="D8" s="13">
        <v>2.9637912099559101</v>
      </c>
      <c r="E8" s="13">
        <v>1.56717567033576</v>
      </c>
      <c r="F8" s="13">
        <v>0.76705002652313803</v>
      </c>
      <c r="G8" s="7" t="s">
        <v>41</v>
      </c>
      <c r="H8" s="14">
        <v>215.00427472182599</v>
      </c>
      <c r="I8" s="14">
        <v>79.242301198727901</v>
      </c>
      <c r="J8" s="14">
        <v>440.71575292044503</v>
      </c>
      <c r="K8" s="14">
        <v>233.03902217892801</v>
      </c>
      <c r="L8" s="14">
        <v>114.06033894399</v>
      </c>
    </row>
    <row r="9" spans="1:12" x14ac:dyDescent="0.25">
      <c r="A9" s="7" t="s">
        <v>90</v>
      </c>
      <c r="B9" s="13">
        <v>2.20105325303862E-5</v>
      </c>
      <c r="C9" s="13">
        <v>1.4521107152283999E-17</v>
      </c>
      <c r="D9" s="13">
        <v>0.13182461256724801</v>
      </c>
      <c r="E9" s="13">
        <v>2.3607283880614099E-2</v>
      </c>
      <c r="F9" s="13">
        <v>8.7590019578242001E-2</v>
      </c>
      <c r="G9" s="7" t="s">
        <v>41</v>
      </c>
      <c r="H9" s="14">
        <v>3.2729661872684299E-3</v>
      </c>
      <c r="I9" s="14">
        <v>2.1592886335446399E-15</v>
      </c>
      <c r="J9" s="14">
        <v>19.6023198887498</v>
      </c>
      <c r="K9" s="14">
        <v>3.5104031130473201</v>
      </c>
      <c r="L9" s="14">
        <v>13.0246359112845</v>
      </c>
    </row>
    <row r="10" spans="1:12" x14ac:dyDescent="0.25">
      <c r="A10" s="7" t="s">
        <v>174</v>
      </c>
      <c r="B10" s="13">
        <v>0.37374213927872901</v>
      </c>
      <c r="C10" s="13">
        <v>4.5172312331264198E-13</v>
      </c>
      <c r="D10" s="13">
        <v>4.7723961830655597</v>
      </c>
      <c r="E10" s="13">
        <v>1.0933400698804301</v>
      </c>
      <c r="F10" s="13">
        <v>1.63880430599047</v>
      </c>
      <c r="G10" s="7" t="s">
        <v>41</v>
      </c>
      <c r="H10" s="14">
        <v>55.575456110746998</v>
      </c>
      <c r="I10" s="14">
        <v>6.7171228436589905E-11</v>
      </c>
      <c r="J10" s="14">
        <v>709.65531242184898</v>
      </c>
      <c r="K10" s="14">
        <v>162.57966839122</v>
      </c>
      <c r="L10" s="14">
        <v>243.690200300783</v>
      </c>
    </row>
    <row r="11" spans="1:12" x14ac:dyDescent="0.25">
      <c r="A11" s="7" t="s">
        <v>175</v>
      </c>
      <c r="B11" s="13">
        <v>6.5371201216869803</v>
      </c>
      <c r="C11" s="13">
        <v>4.0581794491164302</v>
      </c>
      <c r="D11" s="13">
        <v>9.8626263906537694</v>
      </c>
      <c r="E11" s="13">
        <v>6.7136230455199302</v>
      </c>
      <c r="F11" s="13">
        <v>1.78660048800541</v>
      </c>
      <c r="G11" s="7" t="s">
        <v>41</v>
      </c>
      <c r="H11" s="14">
        <v>972.06976209485401</v>
      </c>
      <c r="I11" s="14">
        <v>603.45128408361302</v>
      </c>
      <c r="J11" s="14">
        <v>1466.5725442902101</v>
      </c>
      <c r="K11" s="14">
        <v>998.31574686881402</v>
      </c>
      <c r="L11" s="14">
        <v>265.66749256640497</v>
      </c>
    </row>
    <row r="12" spans="1:12" x14ac:dyDescent="0.25">
      <c r="A12" s="7" t="s">
        <v>176</v>
      </c>
      <c r="B12" s="13">
        <v>58.284814566088798</v>
      </c>
      <c r="C12" s="13">
        <v>49.551115228536403</v>
      </c>
      <c r="D12" s="13">
        <v>64.461118224790894</v>
      </c>
      <c r="E12" s="13">
        <v>57.759386704851899</v>
      </c>
      <c r="F12" s="13">
        <v>4.5242725171227898</v>
      </c>
      <c r="G12" s="7" t="s">
        <v>41</v>
      </c>
      <c r="H12" s="14">
        <v>8666.9519259774006</v>
      </c>
      <c r="I12" s="14">
        <v>7368.2508344833705</v>
      </c>
      <c r="J12" s="14">
        <v>9585.3682800263996</v>
      </c>
      <c r="K12" s="14">
        <v>8588.8208030114893</v>
      </c>
      <c r="L12" s="14">
        <v>672.75932329615898</v>
      </c>
    </row>
    <row r="13" spans="1:12" x14ac:dyDescent="0.25">
      <c r="A13" s="7" t="s">
        <v>177</v>
      </c>
      <c r="B13" s="13">
        <v>0.80490788673100899</v>
      </c>
      <c r="C13" s="13">
        <v>1.47043453749199E-13</v>
      </c>
      <c r="D13" s="13">
        <v>9.9879453930617306</v>
      </c>
      <c r="E13" s="13">
        <v>2.7157113117617699</v>
      </c>
      <c r="F13" s="13">
        <v>3.5775803130138999</v>
      </c>
      <c r="G13" s="7" t="s">
        <v>41</v>
      </c>
      <c r="H13" s="14">
        <v>119.689802756901</v>
      </c>
      <c r="I13" s="14">
        <v>2.1865361572505801E-11</v>
      </c>
      <c r="J13" s="14">
        <v>1485.20747994828</v>
      </c>
      <c r="K13" s="14">
        <v>403.82627205897501</v>
      </c>
      <c r="L13" s="14">
        <v>531.986192545167</v>
      </c>
    </row>
    <row r="14" spans="1:12" x14ac:dyDescent="0.25">
      <c r="A14" s="7" t="s">
        <v>178</v>
      </c>
      <c r="B14" s="13">
        <v>2.5303559584571902E-5</v>
      </c>
      <c r="C14" s="13">
        <v>5.1129770694461396E-18</v>
      </c>
      <c r="D14" s="13">
        <v>0.14152518263873801</v>
      </c>
      <c r="E14" s="13">
        <v>2.4020208081174398E-2</v>
      </c>
      <c r="F14" s="13">
        <v>8.51068518960367E-2</v>
      </c>
      <c r="G14" s="7" t="s">
        <v>41</v>
      </c>
      <c r="H14" s="14">
        <v>3.7626393102258501E-3</v>
      </c>
      <c r="I14" s="14">
        <v>7.6029969022664103E-16</v>
      </c>
      <c r="J14" s="14">
        <v>21.044794658380301</v>
      </c>
      <c r="K14" s="14">
        <v>3.5718049416706399</v>
      </c>
      <c r="L14" s="14">
        <v>12.6553888769406</v>
      </c>
    </row>
    <row r="15" spans="1:12" x14ac:dyDescent="0.25">
      <c r="A15" s="7" t="s">
        <v>179</v>
      </c>
      <c r="B15" s="13">
        <v>1.65699211826305</v>
      </c>
      <c r="C15" s="13">
        <v>2.8735842534718102E-3</v>
      </c>
      <c r="D15" s="13">
        <v>3.8925657846897002</v>
      </c>
      <c r="E15" s="13">
        <v>1.7436327617521401</v>
      </c>
      <c r="F15" s="13">
        <v>1.16898204596498</v>
      </c>
      <c r="G15" s="7" t="s">
        <v>41</v>
      </c>
      <c r="H15" s="14">
        <v>246.394727985716</v>
      </c>
      <c r="I15" s="14">
        <v>0.427301978491259</v>
      </c>
      <c r="J15" s="14">
        <v>578.824532183359</v>
      </c>
      <c r="K15" s="14">
        <v>259.27819167254398</v>
      </c>
      <c r="L15" s="14">
        <v>173.82763023499299</v>
      </c>
    </row>
    <row r="16" spans="1:12" x14ac:dyDescent="0.25">
      <c r="A16" s="7" t="s">
        <v>180</v>
      </c>
      <c r="B16" s="13">
        <v>1.1586880420915899E-3</v>
      </c>
      <c r="C16" s="13">
        <v>1.5552393912002501E-16</v>
      </c>
      <c r="D16" s="13">
        <v>0.87662204260187204</v>
      </c>
      <c r="E16" s="13">
        <v>0.15688611233017599</v>
      </c>
      <c r="F16" s="13">
        <v>0.34273641273080102</v>
      </c>
      <c r="G16" s="7" t="s">
        <v>41</v>
      </c>
      <c r="H16" s="14">
        <v>0.17229691185901999</v>
      </c>
      <c r="I16" s="14">
        <v>2.3126409747147699E-14</v>
      </c>
      <c r="J16" s="14">
        <v>130.35369773489799</v>
      </c>
      <c r="K16" s="14">
        <v>23.328964903497099</v>
      </c>
      <c r="L16" s="14">
        <v>50.9649045730702</v>
      </c>
    </row>
    <row r="17" spans="1:13" x14ac:dyDescent="0.25">
      <c r="A17" s="7" t="s">
        <v>181</v>
      </c>
      <c r="B17" s="13">
        <v>2.2220833461873801</v>
      </c>
      <c r="C17" s="13">
        <v>1.14612342024659</v>
      </c>
      <c r="D17" s="13">
        <v>3.8491056201946598</v>
      </c>
      <c r="E17" s="13">
        <v>2.3251691929198199</v>
      </c>
      <c r="F17" s="13">
        <v>0.83417429173624402</v>
      </c>
      <c r="G17" s="7" t="s">
        <v>41</v>
      </c>
      <c r="H17" s="14">
        <v>330.42379357806402</v>
      </c>
      <c r="I17" s="14">
        <v>170.428552590669</v>
      </c>
      <c r="J17" s="14">
        <v>572.36200572294695</v>
      </c>
      <c r="K17" s="14">
        <v>345.75265898717799</v>
      </c>
      <c r="L17" s="14">
        <v>124.041717181179</v>
      </c>
    </row>
    <row r="18" spans="1:13" x14ac:dyDescent="0.25">
      <c r="B18" s="13"/>
      <c r="C18" s="13"/>
      <c r="D18" s="13"/>
      <c r="E18" s="13"/>
      <c r="F18" s="13"/>
      <c r="H18" s="14"/>
      <c r="I18" s="14"/>
      <c r="J18" s="15" t="s">
        <v>29</v>
      </c>
      <c r="K18" s="14">
        <f>SUM(K5:K17)</f>
        <v>14869.999999999989</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FB00-FD3B-4ED8-B707-4F4DCC5C2778}">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1548</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2.4725490242794601</v>
      </c>
      <c r="C5" s="13">
        <v>0.74569365701815804</v>
      </c>
      <c r="D5" s="13">
        <v>5.5835319281664697</v>
      </c>
      <c r="E5" s="13">
        <v>2.7310917294327601</v>
      </c>
      <c r="F5" s="13">
        <v>1.5127192205776401</v>
      </c>
      <c r="G5" s="7" t="s">
        <v>41</v>
      </c>
      <c r="H5" s="14">
        <v>83.769960942588298</v>
      </c>
      <c r="I5" s="14">
        <v>25.2641010997752</v>
      </c>
      <c r="J5" s="14">
        <v>189.17006172628001</v>
      </c>
      <c r="K5" s="14">
        <v>92.529387793181996</v>
      </c>
      <c r="L5" s="14">
        <v>51.250927193170703</v>
      </c>
    </row>
    <row r="6" spans="1:12" x14ac:dyDescent="0.25">
      <c r="A6" s="7" t="s">
        <v>172</v>
      </c>
      <c r="B6" s="13">
        <v>6.4286759471115804</v>
      </c>
      <c r="C6" s="13">
        <v>2.9995410481671998</v>
      </c>
      <c r="D6" s="13">
        <v>11.5744798321833</v>
      </c>
      <c r="E6" s="13">
        <v>6.7464995206333196</v>
      </c>
      <c r="F6" s="13">
        <v>2.5953450488930199</v>
      </c>
      <c r="G6" s="7" t="s">
        <v>41</v>
      </c>
      <c r="H6" s="14">
        <v>217.80354108814001</v>
      </c>
      <c r="I6" s="14">
        <v>101.624450711904</v>
      </c>
      <c r="J6" s="14">
        <v>392.14337671437301</v>
      </c>
      <c r="K6" s="14">
        <v>228.57140375905601</v>
      </c>
      <c r="L6" s="14">
        <v>87.930290256495596</v>
      </c>
    </row>
    <row r="7" spans="1:12" x14ac:dyDescent="0.25">
      <c r="A7" s="7" t="s">
        <v>42</v>
      </c>
      <c r="B7" s="13">
        <v>7.1626583461644405E-5</v>
      </c>
      <c r="C7" s="13">
        <v>3.3212515391886399E-18</v>
      </c>
      <c r="D7" s="13">
        <v>0.467933718560055</v>
      </c>
      <c r="E7" s="13">
        <v>8.4471018553405802E-2</v>
      </c>
      <c r="F7" s="13">
        <v>0.309239609694613</v>
      </c>
      <c r="G7" s="7" t="s">
        <v>41</v>
      </c>
      <c r="H7" s="14">
        <v>2.42670864768051E-3</v>
      </c>
      <c r="I7" s="14">
        <v>1.1252400214771101E-16</v>
      </c>
      <c r="J7" s="14">
        <v>15.853594384814601</v>
      </c>
      <c r="K7" s="14">
        <v>2.8618781085893898</v>
      </c>
      <c r="L7" s="14">
        <v>10.477037976453399</v>
      </c>
    </row>
    <row r="8" spans="1:12" x14ac:dyDescent="0.25">
      <c r="A8" s="7" t="s">
        <v>173</v>
      </c>
      <c r="B8" s="13">
        <v>4.7748840481582802</v>
      </c>
      <c r="C8" s="13">
        <v>2.01592662699059</v>
      </c>
      <c r="D8" s="13">
        <v>8.8615350077227397</v>
      </c>
      <c r="E8" s="13">
        <v>5.0157425288089597</v>
      </c>
      <c r="F8" s="13">
        <v>2.1144686863522901</v>
      </c>
      <c r="G8" s="7" t="s">
        <v>41</v>
      </c>
      <c r="H8" s="14">
        <v>161.77307155160199</v>
      </c>
      <c r="I8" s="14">
        <v>68.299594122441505</v>
      </c>
      <c r="J8" s="14">
        <v>300.22880606164603</v>
      </c>
      <c r="K8" s="14">
        <v>169.93335687604699</v>
      </c>
      <c r="L8" s="14">
        <v>71.638199093615796</v>
      </c>
    </row>
    <row r="9" spans="1:12" x14ac:dyDescent="0.25">
      <c r="A9" s="7" t="s">
        <v>90</v>
      </c>
      <c r="B9" s="13">
        <v>3.34895808754237E-5</v>
      </c>
      <c r="C9" s="13">
        <v>5.8132217874351498E-18</v>
      </c>
      <c r="D9" s="13">
        <v>0.47042419197883401</v>
      </c>
      <c r="E9" s="13">
        <v>6.9434761779373397E-2</v>
      </c>
      <c r="F9" s="13">
        <v>0.24172855375657801</v>
      </c>
      <c r="G9" s="7" t="s">
        <v>41</v>
      </c>
      <c r="H9" s="14">
        <v>1.1346270000593499E-3</v>
      </c>
      <c r="I9" s="14">
        <v>1.9695195415830301E-16</v>
      </c>
      <c r="J9" s="14">
        <v>15.9379716242429</v>
      </c>
      <c r="K9" s="14">
        <v>2.35244972908517</v>
      </c>
      <c r="L9" s="14">
        <v>8.1897634012728897</v>
      </c>
    </row>
    <row r="10" spans="1:12" x14ac:dyDescent="0.25">
      <c r="A10" s="7" t="s">
        <v>174</v>
      </c>
      <c r="B10" s="13">
        <v>10.1500603087466</v>
      </c>
      <c r="C10" s="13">
        <v>4.4523027384693803</v>
      </c>
      <c r="D10" s="13">
        <v>18.326546293743501</v>
      </c>
      <c r="E10" s="13">
        <v>10.625347503962701</v>
      </c>
      <c r="F10" s="13">
        <v>4.28628136048928</v>
      </c>
      <c r="G10" s="7" t="s">
        <v>41</v>
      </c>
      <c r="H10" s="14">
        <v>343.88404326033702</v>
      </c>
      <c r="I10" s="14">
        <v>150.84401677934201</v>
      </c>
      <c r="J10" s="14">
        <v>620.90338843203006</v>
      </c>
      <c r="K10" s="14">
        <v>359.986773434258</v>
      </c>
      <c r="L10" s="14">
        <v>145.21921249337601</v>
      </c>
    </row>
    <row r="11" spans="1:12" x14ac:dyDescent="0.25">
      <c r="A11" s="7" t="s">
        <v>175</v>
      </c>
      <c r="B11" s="13">
        <v>5.4331283692650896</v>
      </c>
      <c r="C11" s="13">
        <v>1.8209314118540501</v>
      </c>
      <c r="D11" s="13">
        <v>11.261484858029901</v>
      </c>
      <c r="E11" s="13">
        <v>5.8234948821070596</v>
      </c>
      <c r="F11" s="13">
        <v>2.85797534327047</v>
      </c>
      <c r="G11" s="7" t="s">
        <v>41</v>
      </c>
      <c r="H11" s="14">
        <v>184.07438915070099</v>
      </c>
      <c r="I11" s="14">
        <v>61.693156233615298</v>
      </c>
      <c r="J11" s="14">
        <v>381.53910699005502</v>
      </c>
      <c r="K11" s="14">
        <v>197.30000660578699</v>
      </c>
      <c r="L11" s="14">
        <v>96.828204630003697</v>
      </c>
    </row>
    <row r="12" spans="1:12" x14ac:dyDescent="0.25">
      <c r="A12" s="7" t="s">
        <v>176</v>
      </c>
      <c r="B12" s="13">
        <v>52.514561987859103</v>
      </c>
      <c r="C12" s="13">
        <v>35.381296809985002</v>
      </c>
      <c r="D12" s="13">
        <v>63.414085919804798</v>
      </c>
      <c r="E12" s="13">
        <v>51.620584424382898</v>
      </c>
      <c r="F12" s="13">
        <v>8.6326027893892494</v>
      </c>
      <c r="G12" s="7" t="s">
        <v>41</v>
      </c>
      <c r="H12" s="14">
        <v>1779.1933601486601</v>
      </c>
      <c r="I12" s="14">
        <v>1198.71833592229</v>
      </c>
      <c r="J12" s="14">
        <v>2148.46923096298</v>
      </c>
      <c r="K12" s="14">
        <v>1748.9054002980899</v>
      </c>
      <c r="L12" s="14">
        <v>292.47258250450801</v>
      </c>
    </row>
    <row r="13" spans="1:12" x14ac:dyDescent="0.25">
      <c r="A13" s="7" t="s">
        <v>177</v>
      </c>
      <c r="B13" s="13">
        <v>1.7418255825327002E-2</v>
      </c>
      <c r="C13" s="13">
        <v>1.69905796889324E-15</v>
      </c>
      <c r="D13" s="13">
        <v>18.830795612829601</v>
      </c>
      <c r="E13" s="13">
        <v>3.2344285413811198</v>
      </c>
      <c r="F13" s="13">
        <v>6.4781775722241397</v>
      </c>
      <c r="G13" s="7" t="s">
        <v>41</v>
      </c>
      <c r="H13" s="14">
        <v>0.59013050736208095</v>
      </c>
      <c r="I13" s="14">
        <v>5.7564083986103104E-14</v>
      </c>
      <c r="J13" s="14">
        <v>637.98735536266804</v>
      </c>
      <c r="K13" s="14">
        <v>109.582438981992</v>
      </c>
      <c r="L13" s="14">
        <v>219.480656146954</v>
      </c>
    </row>
    <row r="14" spans="1:12" x14ac:dyDescent="0.25">
      <c r="A14" s="7" t="s">
        <v>178</v>
      </c>
      <c r="B14" s="13">
        <v>0.81118447752122602</v>
      </c>
      <c r="C14" s="13">
        <v>6.6441319295795401E-2</v>
      </c>
      <c r="D14" s="13">
        <v>3.1685388332736801</v>
      </c>
      <c r="E14" s="13">
        <v>1.1007355739617799</v>
      </c>
      <c r="F14" s="13">
        <v>1.0245095944512099</v>
      </c>
      <c r="G14" s="7" t="s">
        <v>41</v>
      </c>
      <c r="H14" s="14">
        <v>27.4829300984191</v>
      </c>
      <c r="I14" s="14">
        <v>2.25103189774154</v>
      </c>
      <c r="J14" s="14">
        <v>107.350095671312</v>
      </c>
      <c r="K14" s="14">
        <v>37.292921245825099</v>
      </c>
      <c r="L14" s="14">
        <v>34.710385060006999</v>
      </c>
    </row>
    <row r="15" spans="1:12" x14ac:dyDescent="0.25">
      <c r="A15" s="7" t="s">
        <v>179</v>
      </c>
      <c r="B15" s="13">
        <v>4.7803555147759997</v>
      </c>
      <c r="C15" s="13">
        <v>2.5713803044537101E-4</v>
      </c>
      <c r="D15" s="13">
        <v>10.891725615755201</v>
      </c>
      <c r="E15" s="13">
        <v>4.9930395057466797</v>
      </c>
      <c r="F15" s="13">
        <v>3.2715128437669998</v>
      </c>
      <c r="G15" s="7" t="s">
        <v>41</v>
      </c>
      <c r="H15" s="14">
        <v>161.95844484061101</v>
      </c>
      <c r="I15" s="14">
        <v>8.7118364714891799E-3</v>
      </c>
      <c r="J15" s="14">
        <v>369.01166386178699</v>
      </c>
      <c r="K15" s="14">
        <v>169.16417845469701</v>
      </c>
      <c r="L15" s="14">
        <v>110.83885514682601</v>
      </c>
    </row>
    <row r="16" spans="1:12" x14ac:dyDescent="0.25">
      <c r="A16" s="7" t="s">
        <v>180</v>
      </c>
      <c r="B16" s="13">
        <v>3.6834268618297499E-4</v>
      </c>
      <c r="C16" s="13">
        <v>1.7848578267003301E-18</v>
      </c>
      <c r="D16" s="13">
        <v>1.5192519787090299</v>
      </c>
      <c r="E16" s="13">
        <v>0.22732574408494799</v>
      </c>
      <c r="F16" s="13">
        <v>0.69469718060350805</v>
      </c>
      <c r="G16" s="7" t="s">
        <v>41</v>
      </c>
      <c r="H16" s="14">
        <v>1.24794502078792E-2</v>
      </c>
      <c r="I16" s="14">
        <v>6.0470983168607203E-17</v>
      </c>
      <c r="J16" s="14">
        <v>51.472257038661901</v>
      </c>
      <c r="K16" s="14">
        <v>7.7017962095980499</v>
      </c>
      <c r="L16" s="14">
        <v>23.5363404788468</v>
      </c>
    </row>
    <row r="17" spans="1:13" x14ac:dyDescent="0.25">
      <c r="A17" s="7" t="s">
        <v>181</v>
      </c>
      <c r="B17" s="13">
        <v>7.4700051023420402</v>
      </c>
      <c r="C17" s="13">
        <v>4.0097880564653803</v>
      </c>
      <c r="D17" s="13">
        <v>12.242488750189001</v>
      </c>
      <c r="E17" s="13">
        <v>7.7278042651648597</v>
      </c>
      <c r="F17" s="13">
        <v>2.5393204227480299</v>
      </c>
      <c r="G17" s="7" t="s">
        <v>41</v>
      </c>
      <c r="H17" s="14">
        <v>253.08377286734799</v>
      </c>
      <c r="I17" s="14">
        <v>135.851619353047</v>
      </c>
      <c r="J17" s="14">
        <v>414.77551885640298</v>
      </c>
      <c r="K17" s="14">
        <v>261.81800850378499</v>
      </c>
      <c r="L17" s="14">
        <v>86.032175922703303</v>
      </c>
    </row>
    <row r="18" spans="1:13" x14ac:dyDescent="0.25">
      <c r="B18" s="13"/>
      <c r="C18" s="13"/>
      <c r="D18" s="13"/>
      <c r="E18" s="13"/>
      <c r="F18" s="13"/>
      <c r="H18" s="14"/>
      <c r="I18" s="14"/>
      <c r="J18" s="15" t="s">
        <v>29</v>
      </c>
      <c r="K18" s="14">
        <f>SUM(K5:K17)</f>
        <v>3387.9999999999909</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309A7-BD68-4661-85A8-04DA45FA49BA}">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1549</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0.2131431938236</v>
      </c>
      <c r="C5" s="13">
        <v>2.3127125032022602E-2</v>
      </c>
      <c r="D5" s="13">
        <v>0.91327453421026195</v>
      </c>
      <c r="E5" s="13">
        <v>0.30338352598607099</v>
      </c>
      <c r="F5" s="13">
        <v>0.28880737964810599</v>
      </c>
      <c r="G5" s="7" t="s">
        <v>41</v>
      </c>
      <c r="H5" s="14">
        <v>13.4173640511956</v>
      </c>
      <c r="I5" s="14">
        <v>1.4558525207658199</v>
      </c>
      <c r="J5" s="14">
        <v>57.490631928535997</v>
      </c>
      <c r="K5" s="14">
        <v>19.097992960823198</v>
      </c>
      <c r="L5" s="14">
        <v>18.180424548848301</v>
      </c>
    </row>
    <row r="6" spans="1:12" x14ac:dyDescent="0.25">
      <c r="A6" s="7" t="s">
        <v>172</v>
      </c>
      <c r="B6" s="13">
        <v>2.8349907833119001</v>
      </c>
      <c r="C6" s="13">
        <v>1.5957295551895201</v>
      </c>
      <c r="D6" s="13">
        <v>4.7426627132721997</v>
      </c>
      <c r="E6" s="13">
        <v>2.95730348354483</v>
      </c>
      <c r="F6" s="13">
        <v>0.972298436396827</v>
      </c>
      <c r="G6" s="7" t="s">
        <v>41</v>
      </c>
      <c r="H6" s="14">
        <v>178.462669809484</v>
      </c>
      <c r="I6" s="14">
        <v>100.45117549918</v>
      </c>
      <c r="J6" s="14">
        <v>298.55061780048499</v>
      </c>
      <c r="K6" s="14">
        <v>186.162254289147</v>
      </c>
      <c r="L6" s="14">
        <v>61.206186571180197</v>
      </c>
    </row>
    <row r="7" spans="1:12" x14ac:dyDescent="0.25">
      <c r="A7" s="7" t="s">
        <v>42</v>
      </c>
      <c r="B7" s="13">
        <v>3.3427543307815401E-5</v>
      </c>
      <c r="C7" s="13">
        <v>1.7854735089279901E-17</v>
      </c>
      <c r="D7" s="13">
        <v>0.18511521816830401</v>
      </c>
      <c r="E7" s="13">
        <v>3.1595553470021798E-2</v>
      </c>
      <c r="F7" s="13">
        <v>0.11093874039415901</v>
      </c>
      <c r="G7" s="7" t="s">
        <v>41</v>
      </c>
      <c r="H7" s="14">
        <v>2.1042638512269798E-3</v>
      </c>
      <c r="I7" s="14">
        <v>1.12395557387017E-15</v>
      </c>
      <c r="J7" s="14">
        <v>11.6530029836947</v>
      </c>
      <c r="K7" s="14">
        <v>1.9889400909378701</v>
      </c>
      <c r="L7" s="14">
        <v>6.9835937078123598</v>
      </c>
    </row>
    <row r="8" spans="1:12" x14ac:dyDescent="0.25">
      <c r="A8" s="7" t="s">
        <v>173</v>
      </c>
      <c r="B8" s="13">
        <v>4.8888651353867399E-2</v>
      </c>
      <c r="C8" s="13">
        <v>3.7903784277764103E-15</v>
      </c>
      <c r="D8" s="13">
        <v>0.98590314659891898</v>
      </c>
      <c r="E8" s="13">
        <v>0.227077600536503</v>
      </c>
      <c r="F8" s="13">
        <v>0.35605256238552502</v>
      </c>
      <c r="G8" s="7" t="s">
        <v>41</v>
      </c>
      <c r="H8" s="14">
        <v>3.07754060272595</v>
      </c>
      <c r="I8" s="14">
        <v>2.3860432202852499E-13</v>
      </c>
      <c r="J8" s="14">
        <v>62.062603078401899</v>
      </c>
      <c r="K8" s="14">
        <v>14.294534953772899</v>
      </c>
      <c r="L8" s="14">
        <v>22.413508802168799</v>
      </c>
    </row>
    <row r="9" spans="1:12" x14ac:dyDescent="0.25">
      <c r="A9" s="7" t="s">
        <v>90</v>
      </c>
      <c r="B9" s="13">
        <v>1.5066810615119801E-4</v>
      </c>
      <c r="C9" s="13">
        <v>5.0571602479551101E-17</v>
      </c>
      <c r="D9" s="13">
        <v>0.37967167418280101</v>
      </c>
      <c r="E9" s="13">
        <v>5.9017406062373302E-2</v>
      </c>
      <c r="F9" s="13">
        <v>0.16772566737741701</v>
      </c>
      <c r="G9" s="7" t="s">
        <v>41</v>
      </c>
      <c r="H9" s="14">
        <v>9.4845572822179706E-3</v>
      </c>
      <c r="I9" s="14">
        <v>3.18348237608774E-15</v>
      </c>
      <c r="J9" s="14">
        <v>23.900331889807301</v>
      </c>
      <c r="K9" s="14">
        <v>3.7151457116264002</v>
      </c>
      <c r="L9" s="14">
        <v>10.558330761408399</v>
      </c>
    </row>
    <row r="10" spans="1:12" x14ac:dyDescent="0.25">
      <c r="A10" s="7" t="s">
        <v>174</v>
      </c>
      <c r="B10" s="13">
        <v>8.5044446133609402</v>
      </c>
      <c r="C10" s="13">
        <v>4.2452781538878499</v>
      </c>
      <c r="D10" s="13">
        <v>12.879922522607901</v>
      </c>
      <c r="E10" s="13">
        <v>8.4675630095468506</v>
      </c>
      <c r="F10" s="13">
        <v>2.7158327428065001</v>
      </c>
      <c r="G10" s="7" t="s">
        <v>41</v>
      </c>
      <c r="H10" s="14">
        <v>535.35478841107101</v>
      </c>
      <c r="I10" s="14">
        <v>267.24025978724001</v>
      </c>
      <c r="J10" s="14">
        <v>810.79112279817002</v>
      </c>
      <c r="K10" s="14">
        <v>533.03309145097398</v>
      </c>
      <c r="L10" s="14">
        <v>170.96167115966901</v>
      </c>
    </row>
    <row r="11" spans="1:12" x14ac:dyDescent="0.25">
      <c r="A11" s="7" t="s">
        <v>175</v>
      </c>
      <c r="B11" s="13">
        <v>21.360089067533</v>
      </c>
      <c r="C11" s="13">
        <v>16.7403740932556</v>
      </c>
      <c r="D11" s="13">
        <v>27.4226143590414</v>
      </c>
      <c r="E11" s="13">
        <v>21.674427425948899</v>
      </c>
      <c r="F11" s="13">
        <v>3.2566268395578502</v>
      </c>
      <c r="G11" s="7" t="s">
        <v>41</v>
      </c>
      <c r="H11" s="14">
        <v>1344.6176068012001</v>
      </c>
      <c r="I11" s="14">
        <v>1053.8065491704399</v>
      </c>
      <c r="J11" s="14">
        <v>1726.25357390166</v>
      </c>
      <c r="K11" s="14">
        <v>1364.40520646348</v>
      </c>
      <c r="L11" s="14">
        <v>205.00465955016699</v>
      </c>
    </row>
    <row r="12" spans="1:12" x14ac:dyDescent="0.25">
      <c r="A12" s="7" t="s">
        <v>176</v>
      </c>
      <c r="B12" s="13">
        <v>48.291161193055501</v>
      </c>
      <c r="C12" s="13">
        <v>41.683512853520099</v>
      </c>
      <c r="D12" s="13">
        <v>55.564290734246903</v>
      </c>
      <c r="E12" s="13">
        <v>48.472678627017302</v>
      </c>
      <c r="F12" s="13">
        <v>4.2510516392850501</v>
      </c>
      <c r="G12" s="7" t="s">
        <v>41</v>
      </c>
      <c r="H12" s="14">
        <v>3039.9285971028398</v>
      </c>
      <c r="I12" s="14">
        <v>2623.9771341290898</v>
      </c>
      <c r="J12" s="14">
        <v>3497.7721017208401</v>
      </c>
      <c r="K12" s="14">
        <v>3051.35511957074</v>
      </c>
      <c r="L12" s="14">
        <v>267.60370069299398</v>
      </c>
    </row>
    <row r="13" spans="1:12" x14ac:dyDescent="0.25">
      <c r="A13" s="7" t="s">
        <v>177</v>
      </c>
      <c r="B13" s="13">
        <v>9.6169585903435308</v>
      </c>
      <c r="C13" s="13">
        <v>3.94712184871271</v>
      </c>
      <c r="D13" s="13">
        <v>15.346928732537201</v>
      </c>
      <c r="E13" s="13">
        <v>9.6255847550219595</v>
      </c>
      <c r="F13" s="13">
        <v>3.4883501403544699</v>
      </c>
      <c r="G13" s="7" t="s">
        <v>41</v>
      </c>
      <c r="H13" s="14">
        <v>605.38754326212495</v>
      </c>
      <c r="I13" s="14">
        <v>248.471320376465</v>
      </c>
      <c r="J13" s="14">
        <v>966.08916371321698</v>
      </c>
      <c r="K13" s="14">
        <v>605.93056032863205</v>
      </c>
      <c r="L13" s="14">
        <v>219.59164133531399</v>
      </c>
    </row>
    <row r="14" spans="1:12" x14ac:dyDescent="0.25">
      <c r="A14" s="7" t="s">
        <v>178</v>
      </c>
      <c r="B14" s="13">
        <v>0.77362915093587203</v>
      </c>
      <c r="C14" s="13">
        <v>0.24883919731323301</v>
      </c>
      <c r="D14" s="13">
        <v>1.7592882890980901</v>
      </c>
      <c r="E14" s="13">
        <v>0.85743228622822798</v>
      </c>
      <c r="F14" s="13">
        <v>0.48053221985656602</v>
      </c>
      <c r="G14" s="7" t="s">
        <v>41</v>
      </c>
      <c r="H14" s="14">
        <v>48.699955051413099</v>
      </c>
      <c r="I14" s="14">
        <v>15.664427470868</v>
      </c>
      <c r="J14" s="14">
        <v>110.747197798724</v>
      </c>
      <c r="K14" s="14">
        <v>53.975362418066901</v>
      </c>
      <c r="L14" s="14">
        <v>30.249503239970799</v>
      </c>
    </row>
    <row r="15" spans="1:12" x14ac:dyDescent="0.25">
      <c r="A15" s="7" t="s">
        <v>179</v>
      </c>
      <c r="B15" s="13">
        <v>4.0597319894708201</v>
      </c>
      <c r="C15" s="13">
        <v>2.03705343818811</v>
      </c>
      <c r="D15" s="13">
        <v>6.8496115236911299</v>
      </c>
      <c r="E15" s="13">
        <v>4.1913126936031704</v>
      </c>
      <c r="F15" s="13">
        <v>1.47283183639435</v>
      </c>
      <c r="G15" s="7" t="s">
        <v>41</v>
      </c>
      <c r="H15" s="14">
        <v>255.56012873718799</v>
      </c>
      <c r="I15" s="14">
        <v>128.23251393394099</v>
      </c>
      <c r="J15" s="14">
        <v>431.183045416357</v>
      </c>
      <c r="K15" s="14">
        <v>263.843134062319</v>
      </c>
      <c r="L15" s="14">
        <v>92.714764101024898</v>
      </c>
    </row>
    <row r="16" spans="1:12" x14ac:dyDescent="0.25">
      <c r="A16" s="7" t="s">
        <v>180</v>
      </c>
      <c r="B16" s="13">
        <v>2.2639934261719001</v>
      </c>
      <c r="C16" s="13">
        <v>0.85212812585306996</v>
      </c>
      <c r="D16" s="13">
        <v>4.3532726998031199</v>
      </c>
      <c r="E16" s="13">
        <v>2.3996412358330099</v>
      </c>
      <c r="F16" s="13">
        <v>1.05702666607842</v>
      </c>
      <c r="G16" s="7" t="s">
        <v>41</v>
      </c>
      <c r="H16" s="14">
        <v>142.51838617752099</v>
      </c>
      <c r="I16" s="14">
        <v>53.641465522450702</v>
      </c>
      <c r="J16" s="14">
        <v>274.03851645260602</v>
      </c>
      <c r="K16" s="14">
        <v>151.057415795688</v>
      </c>
      <c r="L16" s="14">
        <v>66.539828629637</v>
      </c>
    </row>
    <row r="17" spans="1:13" x14ac:dyDescent="0.25">
      <c r="A17" s="7" t="s">
        <v>181</v>
      </c>
      <c r="B17" s="13">
        <v>0.642220643450788</v>
      </c>
      <c r="C17" s="13">
        <v>0.16648482138500301</v>
      </c>
      <c r="D17" s="13">
        <v>1.63425613715472</v>
      </c>
      <c r="E17" s="13">
        <v>0.73298239720061098</v>
      </c>
      <c r="F17" s="13">
        <v>0.46116494558811999</v>
      </c>
      <c r="G17" s="7" t="s">
        <v>41</v>
      </c>
      <c r="H17" s="14">
        <v>40.427789505227103</v>
      </c>
      <c r="I17" s="14">
        <v>10.4802195061859</v>
      </c>
      <c r="J17" s="14">
        <v>102.87642383388901</v>
      </c>
      <c r="K17" s="14">
        <v>46.1412419037785</v>
      </c>
      <c r="L17" s="14">
        <v>29.030333324772101</v>
      </c>
    </row>
    <row r="18" spans="1:13" x14ac:dyDescent="0.25">
      <c r="B18" s="13"/>
      <c r="C18" s="13"/>
      <c r="D18" s="13"/>
      <c r="E18" s="13"/>
      <c r="F18" s="13"/>
      <c r="H18" s="14"/>
      <c r="I18" s="14"/>
      <c r="J18" s="15" t="s">
        <v>29</v>
      </c>
      <c r="K18" s="14">
        <f>SUM(K5:K17)</f>
        <v>6294.9999999999864</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07B35-1907-4569-8AA5-754F5D82468D}">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1550</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0.42017562394929697</v>
      </c>
      <c r="C5" s="13">
        <v>3.3729131318191302E-2</v>
      </c>
      <c r="D5" s="13">
        <v>1.62936599932896</v>
      </c>
      <c r="E5" s="13">
        <v>0.56044820646579596</v>
      </c>
      <c r="F5" s="13">
        <v>0.52509568751851399</v>
      </c>
      <c r="G5" s="7" t="s">
        <v>41</v>
      </c>
      <c r="H5" s="14">
        <v>17.412077856458801</v>
      </c>
      <c r="I5" s="14">
        <v>1.39773520182584</v>
      </c>
      <c r="J5" s="14">
        <v>67.520927012192402</v>
      </c>
      <c r="K5" s="14">
        <v>23.2249736759426</v>
      </c>
      <c r="L5" s="14">
        <v>21.759965290767202</v>
      </c>
    </row>
    <row r="6" spans="1:12" x14ac:dyDescent="0.25">
      <c r="A6" s="7" t="s">
        <v>172</v>
      </c>
      <c r="B6" s="13">
        <v>1.67482722243481</v>
      </c>
      <c r="C6" s="13">
        <v>0.49419732253745502</v>
      </c>
      <c r="D6" s="13">
        <v>3.9768750417991701</v>
      </c>
      <c r="E6" s="13">
        <v>1.8570608166643601</v>
      </c>
      <c r="F6" s="13">
        <v>1.0637540555940901</v>
      </c>
      <c r="G6" s="7" t="s">
        <v>41</v>
      </c>
      <c r="H6" s="14">
        <v>69.404840097698795</v>
      </c>
      <c r="I6" s="14">
        <v>20.4795370459521</v>
      </c>
      <c r="J6" s="14">
        <v>164.801701732157</v>
      </c>
      <c r="K6" s="14">
        <v>76.956600242571199</v>
      </c>
      <c r="L6" s="14">
        <v>44.081968063819303</v>
      </c>
    </row>
    <row r="7" spans="1:12" x14ac:dyDescent="0.25">
      <c r="A7" s="7" t="s">
        <v>42</v>
      </c>
      <c r="B7" s="13">
        <v>0.11526401841780901</v>
      </c>
      <c r="C7" s="13">
        <v>7.0466674734018002E-14</v>
      </c>
      <c r="D7" s="13">
        <v>1.29942901322797</v>
      </c>
      <c r="E7" s="13">
        <v>0.33027428503322698</v>
      </c>
      <c r="F7" s="13">
        <v>0.48223968651191501</v>
      </c>
      <c r="G7" s="7" t="s">
        <v>41</v>
      </c>
      <c r="H7" s="14">
        <v>4.7765409232340303</v>
      </c>
      <c r="I7" s="14">
        <v>2.9201390009777E-12</v>
      </c>
      <c r="J7" s="14">
        <v>53.848338308167399</v>
      </c>
      <c r="K7" s="14">
        <v>13.6865663717769</v>
      </c>
      <c r="L7" s="14">
        <v>19.9840126090537</v>
      </c>
    </row>
    <row r="8" spans="1:12" x14ac:dyDescent="0.25">
      <c r="A8" s="7" t="s">
        <v>173</v>
      </c>
      <c r="B8" s="13">
        <v>0.49117697883969702</v>
      </c>
      <c r="C8" s="13">
        <v>1.3775582228847999E-2</v>
      </c>
      <c r="D8" s="13">
        <v>2.3176846900136199</v>
      </c>
      <c r="E8" s="13">
        <v>0.74294208864241296</v>
      </c>
      <c r="F8" s="13">
        <v>0.78320892345064497</v>
      </c>
      <c r="G8" s="7" t="s">
        <v>41</v>
      </c>
      <c r="H8" s="14">
        <v>20.354374003117002</v>
      </c>
      <c r="I8" s="14">
        <v>0.57086012756346305</v>
      </c>
      <c r="J8" s="14">
        <v>96.044853554164405</v>
      </c>
      <c r="K8" s="14">
        <v>30.7875201533416</v>
      </c>
      <c r="L8" s="14">
        <v>32.456177787794701</v>
      </c>
    </row>
    <row r="9" spans="1:12" x14ac:dyDescent="0.25">
      <c r="A9" s="7" t="s">
        <v>90</v>
      </c>
      <c r="B9" s="13">
        <v>6.0778208790593701E-5</v>
      </c>
      <c r="C9" s="13">
        <v>3.2157579371756899E-18</v>
      </c>
      <c r="D9" s="13">
        <v>0.213818454917445</v>
      </c>
      <c r="E9" s="13">
        <v>4.17639015412112E-2</v>
      </c>
      <c r="F9" s="13">
        <v>0.157319289577877</v>
      </c>
      <c r="G9" s="7" t="s">
        <v>41</v>
      </c>
      <c r="H9" s="14">
        <v>2.5186489722822001E-3</v>
      </c>
      <c r="I9" s="14">
        <v>1.3326100891656E-16</v>
      </c>
      <c r="J9" s="14">
        <v>8.8606367717789496</v>
      </c>
      <c r="K9" s="14">
        <v>1.7306960798677899</v>
      </c>
      <c r="L9" s="14">
        <v>6.5193113601072499</v>
      </c>
    </row>
    <row r="10" spans="1:12" x14ac:dyDescent="0.25">
      <c r="A10" s="7" t="s">
        <v>174</v>
      </c>
      <c r="B10" s="13">
        <v>0.63906284448810902</v>
      </c>
      <c r="C10" s="13">
        <v>2.1859203494888799E-7</v>
      </c>
      <c r="D10" s="13">
        <v>4.0169022475463203</v>
      </c>
      <c r="E10" s="13">
        <v>1.1150522091274</v>
      </c>
      <c r="F10" s="13">
        <v>1.4591520586853799</v>
      </c>
      <c r="G10" s="7" t="s">
        <v>41</v>
      </c>
      <c r="H10" s="14">
        <v>26.482764275587201</v>
      </c>
      <c r="I10" s="14">
        <v>9.0584539282819192E-6</v>
      </c>
      <c r="J10" s="14">
        <v>166.460429138319</v>
      </c>
      <c r="K10" s="14">
        <v>46.207763546239697</v>
      </c>
      <c r="L10" s="14">
        <v>60.4672613119224</v>
      </c>
    </row>
    <row r="11" spans="1:12" x14ac:dyDescent="0.25">
      <c r="A11" s="7" t="s">
        <v>175</v>
      </c>
      <c r="B11" s="13">
        <v>13.842570649551901</v>
      </c>
      <c r="C11" s="13">
        <v>9.0649592566545003</v>
      </c>
      <c r="D11" s="13">
        <v>19.305582528758698</v>
      </c>
      <c r="E11" s="13">
        <v>14.020528553193699</v>
      </c>
      <c r="F11" s="13">
        <v>3.1712630311691199</v>
      </c>
      <c r="G11" s="7" t="s">
        <v>41</v>
      </c>
      <c r="H11" s="14">
        <v>573.63612771743306</v>
      </c>
      <c r="I11" s="14">
        <v>375.65191159576199</v>
      </c>
      <c r="J11" s="14">
        <v>800.02333999176096</v>
      </c>
      <c r="K11" s="14">
        <v>581.01070324435</v>
      </c>
      <c r="L11" s="14">
        <v>131.417140011648</v>
      </c>
    </row>
    <row r="12" spans="1:12" x14ac:dyDescent="0.25">
      <c r="A12" s="7" t="s">
        <v>176</v>
      </c>
      <c r="B12" s="13">
        <v>79.561607538357507</v>
      </c>
      <c r="C12" s="13">
        <v>71.518733502242796</v>
      </c>
      <c r="D12" s="13">
        <v>85.601657863057</v>
      </c>
      <c r="E12" s="13">
        <v>79.140914200777203</v>
      </c>
      <c r="F12" s="13">
        <v>4.2382229855444802</v>
      </c>
      <c r="G12" s="7" t="s">
        <v>41</v>
      </c>
      <c r="H12" s="14">
        <v>3297.0330163895301</v>
      </c>
      <c r="I12" s="14">
        <v>2963.7363163329401</v>
      </c>
      <c r="J12" s="14">
        <v>3547.33270184508</v>
      </c>
      <c r="K12" s="14">
        <v>3279.5994844802099</v>
      </c>
      <c r="L12" s="14">
        <v>175.63196052096299</v>
      </c>
    </row>
    <row r="13" spans="1:12" x14ac:dyDescent="0.25">
      <c r="A13" s="7" t="s">
        <v>177</v>
      </c>
      <c r="B13" s="13">
        <v>4.9506521208832E-3</v>
      </c>
      <c r="C13" s="13">
        <v>7.76704943348227E-16</v>
      </c>
      <c r="D13" s="13">
        <v>7.0991082529504901</v>
      </c>
      <c r="E13" s="13">
        <v>1.2433206719413099</v>
      </c>
      <c r="F13" s="13">
        <v>2.5556290986871999</v>
      </c>
      <c r="G13" s="7" t="s">
        <v>41</v>
      </c>
      <c r="H13" s="14">
        <v>0.20515502388939899</v>
      </c>
      <c r="I13" s="14">
        <v>3.2186652852350497E-14</v>
      </c>
      <c r="J13" s="14">
        <v>294.187046002268</v>
      </c>
      <c r="K13" s="14">
        <v>51.523208645247998</v>
      </c>
      <c r="L13" s="14">
        <v>105.905269849597</v>
      </c>
    </row>
    <row r="14" spans="1:12" x14ac:dyDescent="0.25">
      <c r="A14" s="7" t="s">
        <v>178</v>
      </c>
      <c r="B14" s="13">
        <v>9.7692451440049496E-2</v>
      </c>
      <c r="C14" s="13">
        <v>2.6835188675224798E-14</v>
      </c>
      <c r="D14" s="13">
        <v>1.4111345657669301</v>
      </c>
      <c r="E14" s="13">
        <v>0.33260832692574599</v>
      </c>
      <c r="F14" s="13">
        <v>0.50477421811266998</v>
      </c>
      <c r="G14" s="7" t="s">
        <v>41</v>
      </c>
      <c r="H14" s="14">
        <v>4.0483751876756502</v>
      </c>
      <c r="I14" s="14">
        <v>1.1120502187013101E-12</v>
      </c>
      <c r="J14" s="14">
        <v>58.477416405381902</v>
      </c>
      <c r="K14" s="14">
        <v>13.783289067802899</v>
      </c>
      <c r="L14" s="14">
        <v>20.917843598588998</v>
      </c>
    </row>
    <row r="15" spans="1:12" x14ac:dyDescent="0.25">
      <c r="A15" s="7" t="s">
        <v>179</v>
      </c>
      <c r="B15" s="13">
        <v>3.9664970492096497E-4</v>
      </c>
      <c r="C15" s="13">
        <v>2.46234123390274E-17</v>
      </c>
      <c r="D15" s="13">
        <v>0.98751204903568601</v>
      </c>
      <c r="E15" s="13">
        <v>0.16101429357229699</v>
      </c>
      <c r="F15" s="13">
        <v>0.43945611637367399</v>
      </c>
      <c r="G15" s="7" t="s">
        <v>41</v>
      </c>
      <c r="H15" s="14">
        <v>1.64371637719248E-2</v>
      </c>
      <c r="I15" s="14">
        <v>1.0203942073292899E-15</v>
      </c>
      <c r="J15" s="14">
        <v>40.922499312038802</v>
      </c>
      <c r="K15" s="14">
        <v>6.6724323256360103</v>
      </c>
      <c r="L15" s="14">
        <v>18.211061462524999</v>
      </c>
    </row>
    <row r="16" spans="1:12" x14ac:dyDescent="0.25">
      <c r="A16" s="7" t="s">
        <v>180</v>
      </c>
      <c r="B16" s="13">
        <v>9.5221814001670093E-5</v>
      </c>
      <c r="C16" s="13">
        <v>1.32348939839327E-18</v>
      </c>
      <c r="D16" s="13">
        <v>0.580202199431057</v>
      </c>
      <c r="E16" s="13">
        <v>9.1526513040451396E-2</v>
      </c>
      <c r="F16" s="13">
        <v>0.28624502285327902</v>
      </c>
      <c r="G16" s="7" t="s">
        <v>41</v>
      </c>
      <c r="H16" s="14">
        <v>3.9459919722292002E-3</v>
      </c>
      <c r="I16" s="14">
        <v>5.4845400669417401E-17</v>
      </c>
      <c r="J16" s="14">
        <v>24.043579144422999</v>
      </c>
      <c r="K16" s="14">
        <v>3.7928587003962999</v>
      </c>
      <c r="L16" s="14">
        <v>11.861993747039801</v>
      </c>
    </row>
    <row r="17" spans="1:13" x14ac:dyDescent="0.25">
      <c r="A17" s="7" t="s">
        <v>181</v>
      </c>
      <c r="B17" s="13">
        <v>0.14361145501832201</v>
      </c>
      <c r="C17" s="13">
        <v>2.41272134826275E-13</v>
      </c>
      <c r="D17" s="13">
        <v>1.4396257867415101</v>
      </c>
      <c r="E17" s="13">
        <v>0.36254593307470501</v>
      </c>
      <c r="F17" s="13">
        <v>0.518166962791205</v>
      </c>
      <c r="G17" s="7" t="s">
        <v>41</v>
      </c>
      <c r="H17" s="14">
        <v>5.9512586959592797</v>
      </c>
      <c r="I17" s="14">
        <v>9.9983172672008498E-12</v>
      </c>
      <c r="J17" s="14">
        <v>59.658092602568502</v>
      </c>
      <c r="K17" s="14">
        <v>15.0239034666157</v>
      </c>
      <c r="L17" s="14">
        <v>21.4728389380675</v>
      </c>
    </row>
    <row r="18" spans="1:13" x14ac:dyDescent="0.25">
      <c r="B18" s="13"/>
      <c r="C18" s="13"/>
      <c r="D18" s="13"/>
      <c r="E18" s="13"/>
      <c r="F18" s="13"/>
      <c r="H18" s="14"/>
      <c r="I18" s="14"/>
      <c r="J18" s="15" t="s">
        <v>29</v>
      </c>
      <c r="K18" s="14">
        <f>SUM(K5:K17)</f>
        <v>4143.9999999999982</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F2D71-2808-4DED-8520-127303D1E00F}">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8.33203125" style="7" bestFit="1" customWidth="1"/>
    <col min="11" max="11" width="9.33203125" style="7" bestFit="1" customWidth="1"/>
    <col min="12" max="12" width="7.33203125" style="7" bestFit="1" customWidth="1"/>
    <col min="13" max="16384" width="8.6640625" style="7"/>
  </cols>
  <sheetData>
    <row r="1" spans="1:12" ht="45" customHeight="1" x14ac:dyDescent="0.25">
      <c r="A1" s="333" t="s">
        <v>1551</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4.3731431753779404</v>
      </c>
      <c r="C5" s="13">
        <v>2.7778158308996899</v>
      </c>
      <c r="D5" s="13">
        <v>6.506796852091</v>
      </c>
      <c r="E5" s="13">
        <v>4.45906754727537</v>
      </c>
      <c r="F5" s="13">
        <v>1.12581302547346</v>
      </c>
      <c r="G5" s="7" t="s">
        <v>41</v>
      </c>
      <c r="H5" s="14">
        <v>5505.9184520960798</v>
      </c>
      <c r="I5" s="14">
        <v>3497.3534655776398</v>
      </c>
      <c r="J5" s="14">
        <v>8192.2524406881294</v>
      </c>
      <c r="K5" s="14">
        <v>5614.0998140461197</v>
      </c>
      <c r="L5" s="14">
        <v>1417.4323734618499</v>
      </c>
    </row>
    <row r="6" spans="1:12" x14ac:dyDescent="0.25">
      <c r="A6" s="7" t="s">
        <v>172</v>
      </c>
      <c r="B6" s="13">
        <v>0.11857920682218701</v>
      </c>
      <c r="C6" s="13">
        <v>8.3009161018910697E-14</v>
      </c>
      <c r="D6" s="13">
        <v>1.2118176241354599</v>
      </c>
      <c r="E6" s="13">
        <v>0.32227061750470198</v>
      </c>
      <c r="F6" s="13">
        <v>0.42809325169159101</v>
      </c>
      <c r="G6" s="7" t="s">
        <v>41</v>
      </c>
      <c r="H6" s="14">
        <v>149.29477876533801</v>
      </c>
      <c r="I6" s="14">
        <v>1.04511023997639E-10</v>
      </c>
      <c r="J6" s="14">
        <v>1525.71474331527</v>
      </c>
      <c r="K6" s="14">
        <v>405.74837555694501</v>
      </c>
      <c r="L6" s="14">
        <v>538.98224667726402</v>
      </c>
    </row>
    <row r="7" spans="1:12" x14ac:dyDescent="0.25">
      <c r="A7" s="7" t="s">
        <v>42</v>
      </c>
      <c r="B7" s="13">
        <v>2.5626364690769902E-4</v>
      </c>
      <c r="C7" s="13">
        <v>5.0444999499705396E-18</v>
      </c>
      <c r="D7" s="13">
        <v>0.45867179309378198</v>
      </c>
      <c r="E7" s="13">
        <v>7.5684651918283705E-2</v>
      </c>
      <c r="F7" s="13">
        <v>0.18102762023470301</v>
      </c>
      <c r="G7" s="7" t="s">
        <v>41</v>
      </c>
      <c r="H7" s="14">
        <v>0.32264361936620101</v>
      </c>
      <c r="I7" s="14">
        <v>6.3511767720114097E-15</v>
      </c>
      <c r="J7" s="14">
        <v>577.481547658865</v>
      </c>
      <c r="K7" s="14">
        <v>95.289247304676806</v>
      </c>
      <c r="L7" s="14">
        <v>227.919204704099</v>
      </c>
    </row>
    <row r="8" spans="1:12" x14ac:dyDescent="0.25">
      <c r="A8" s="7" t="s">
        <v>173</v>
      </c>
      <c r="B8" s="13">
        <v>3.0941800501042001E-3</v>
      </c>
      <c r="C8" s="13">
        <v>1.8005388566569299E-17</v>
      </c>
      <c r="D8" s="13">
        <v>0.67483615611954095</v>
      </c>
      <c r="E8" s="13">
        <v>0.13355414252620301</v>
      </c>
      <c r="F8" s="13">
        <v>0.26378742283120399</v>
      </c>
      <c r="G8" s="7" t="s">
        <v>41</v>
      </c>
      <c r="H8" s="14">
        <v>3.8956655084826899</v>
      </c>
      <c r="I8" s="14">
        <v>2.26693243669677E-14</v>
      </c>
      <c r="J8" s="14">
        <v>849.63896563918502</v>
      </c>
      <c r="K8" s="14">
        <v>168.148672064766</v>
      </c>
      <c r="L8" s="14">
        <v>332.11627896717101</v>
      </c>
    </row>
    <row r="9" spans="1:12" x14ac:dyDescent="0.25">
      <c r="A9" s="7" t="s">
        <v>90</v>
      </c>
      <c r="B9" s="13">
        <v>1.0349524835146201E-3</v>
      </c>
      <c r="C9" s="13">
        <v>1.8022155433026999E-17</v>
      </c>
      <c r="D9" s="13">
        <v>0.56865787607208396</v>
      </c>
      <c r="E9" s="13">
        <v>0.10467600763033801</v>
      </c>
      <c r="F9" s="13">
        <v>0.21411386334070001</v>
      </c>
      <c r="G9" s="7" t="s">
        <v>41</v>
      </c>
      <c r="H9" s="14">
        <v>1.3030362253194201</v>
      </c>
      <c r="I9" s="14">
        <v>2.2690434354843999E-14</v>
      </c>
      <c r="J9" s="14">
        <v>715.95732571103599</v>
      </c>
      <c r="K9" s="14">
        <v>131.79023388682501</v>
      </c>
      <c r="L9" s="14">
        <v>269.57577736184197</v>
      </c>
    </row>
    <row r="10" spans="1:12" x14ac:dyDescent="0.25">
      <c r="A10" s="7" t="s">
        <v>174</v>
      </c>
      <c r="B10" s="13">
        <v>4.6416526127507498E-4</v>
      </c>
      <c r="C10" s="13">
        <v>3.8910322481050101E-18</v>
      </c>
      <c r="D10" s="13">
        <v>2.1013764349808701</v>
      </c>
      <c r="E10" s="13">
        <v>0.30757656646151099</v>
      </c>
      <c r="F10" s="13">
        <v>0.80612421003204804</v>
      </c>
      <c r="G10" s="7" t="s">
        <v>41</v>
      </c>
      <c r="H10" s="14">
        <v>0.58439798890315797</v>
      </c>
      <c r="I10" s="14">
        <v>4.89892633133165E-15</v>
      </c>
      <c r="J10" s="14">
        <v>2645.6959729339601</v>
      </c>
      <c r="K10" s="14">
        <v>387.24812447203698</v>
      </c>
      <c r="L10" s="14">
        <v>1014.93456415665</v>
      </c>
    </row>
    <row r="11" spans="1:12" x14ac:dyDescent="0.25">
      <c r="A11" s="7" t="s">
        <v>175</v>
      </c>
      <c r="B11" s="13">
        <v>0.304251541710508</v>
      </c>
      <c r="C11" s="13">
        <v>2.87043571081066E-13</v>
      </c>
      <c r="D11" s="13">
        <v>2.58696796469986</v>
      </c>
      <c r="E11" s="13">
        <v>0.69326046918876005</v>
      </c>
      <c r="F11" s="13">
        <v>0.94097203922580996</v>
      </c>
      <c r="G11" s="7" t="s">
        <v>41</v>
      </c>
      <c r="H11" s="14">
        <v>383.06181855978099</v>
      </c>
      <c r="I11" s="14">
        <v>3.6139646729819501E-10</v>
      </c>
      <c r="J11" s="14">
        <v>3257.07027659607</v>
      </c>
      <c r="K11" s="14">
        <v>872.83572852272505</v>
      </c>
      <c r="L11" s="14">
        <v>1184.71202654647</v>
      </c>
    </row>
    <row r="12" spans="1:12" x14ac:dyDescent="0.25">
      <c r="A12" s="7" t="s">
        <v>176</v>
      </c>
      <c r="B12" s="13">
        <v>59.4099992545273</v>
      </c>
      <c r="C12" s="13">
        <v>49.097200531945802</v>
      </c>
      <c r="D12" s="13">
        <v>68.984851508842695</v>
      </c>
      <c r="E12" s="13">
        <v>59.322850860856803</v>
      </c>
      <c r="F12" s="13">
        <v>5.9391375410071197</v>
      </c>
      <c r="G12" s="7" t="s">
        <v>41</v>
      </c>
      <c r="H12" s="14">
        <v>74798.971361427495</v>
      </c>
      <c r="I12" s="14">
        <v>61814.848385735699</v>
      </c>
      <c r="J12" s="14">
        <v>86853.997595178298</v>
      </c>
      <c r="K12" s="14">
        <v>74689.248919344594</v>
      </c>
      <c r="L12" s="14">
        <v>7477.5523382541996</v>
      </c>
    </row>
    <row r="13" spans="1:12" x14ac:dyDescent="0.25">
      <c r="A13" s="7" t="s">
        <v>177</v>
      </c>
      <c r="B13" s="13">
        <v>26.5037128943762</v>
      </c>
      <c r="C13" s="13">
        <v>17.541175295700999</v>
      </c>
      <c r="D13" s="13">
        <v>36.532921164068597</v>
      </c>
      <c r="E13" s="13">
        <v>26.775246265961801</v>
      </c>
      <c r="F13" s="13">
        <v>5.8056249017939701</v>
      </c>
      <c r="G13" s="7" t="s">
        <v>41</v>
      </c>
      <c r="H13" s="14">
        <v>33368.969645406498</v>
      </c>
      <c r="I13" s="14">
        <v>22084.8659325464</v>
      </c>
      <c r="J13" s="14">
        <v>45996.043733197301</v>
      </c>
      <c r="K13" s="14">
        <v>33710.838306233898</v>
      </c>
      <c r="L13" s="14">
        <v>7309.45592010567</v>
      </c>
    </row>
    <row r="14" spans="1:12" x14ac:dyDescent="0.25">
      <c r="A14" s="7" t="s">
        <v>178</v>
      </c>
      <c r="B14" s="13">
        <v>1.16450416165945</v>
      </c>
      <c r="C14" s="13">
        <v>0.44864866877537102</v>
      </c>
      <c r="D14" s="13">
        <v>2.4194316088385901</v>
      </c>
      <c r="E14" s="13">
        <v>1.2748185135127701</v>
      </c>
      <c r="F14" s="13">
        <v>0.62384771687317397</v>
      </c>
      <c r="G14" s="7" t="s">
        <v>41</v>
      </c>
      <c r="H14" s="14">
        <v>1466.1456746541</v>
      </c>
      <c r="I14" s="14">
        <v>564.86213344825603</v>
      </c>
      <c r="J14" s="14">
        <v>3046.13697847606</v>
      </c>
      <c r="K14" s="14">
        <v>1605.0347530679801</v>
      </c>
      <c r="L14" s="14">
        <v>785.44299097483304</v>
      </c>
    </row>
    <row r="15" spans="1:12" x14ac:dyDescent="0.25">
      <c r="A15" s="7" t="s">
        <v>179</v>
      </c>
      <c r="B15" s="13">
        <v>4.6479289301102398</v>
      </c>
      <c r="C15" s="13">
        <v>1.1640906799812301</v>
      </c>
      <c r="D15" s="13">
        <v>8.3196827899941894</v>
      </c>
      <c r="E15" s="13">
        <v>4.6682178943921198</v>
      </c>
      <c r="F15" s="13">
        <v>2.1172497838810802</v>
      </c>
      <c r="G15" s="7" t="s">
        <v>41</v>
      </c>
      <c r="H15" s="14">
        <v>5851.8819608766998</v>
      </c>
      <c r="I15" s="14">
        <v>1465.6250888167699</v>
      </c>
      <c r="J15" s="14">
        <v>10474.730223086301</v>
      </c>
      <c r="K15" s="14">
        <v>5877.4263755765096</v>
      </c>
      <c r="L15" s="14">
        <v>2665.6809953997999</v>
      </c>
    </row>
    <row r="16" spans="1:12" x14ac:dyDescent="0.25">
      <c r="A16" s="7" t="s">
        <v>180</v>
      </c>
      <c r="B16" s="13">
        <v>0.98923305417460505</v>
      </c>
      <c r="C16" s="13">
        <v>4.8175452557388303E-12</v>
      </c>
      <c r="D16" s="13">
        <v>3.3545135447669399</v>
      </c>
      <c r="E16" s="13">
        <v>1.1787006093147201</v>
      </c>
      <c r="F16" s="13">
        <v>1.1766983009580301</v>
      </c>
      <c r="G16" s="7" t="s">
        <v>41</v>
      </c>
      <c r="H16" s="14">
        <v>1245.4740921974501</v>
      </c>
      <c r="I16" s="14">
        <v>6.0654340033328598E-9</v>
      </c>
      <c r="J16" s="14">
        <v>4223.4331882679298</v>
      </c>
      <c r="K16" s="14">
        <v>1484.0194281455199</v>
      </c>
      <c r="L16" s="14">
        <v>1481.4984618552</v>
      </c>
    </row>
    <row r="17" spans="1:13" x14ac:dyDescent="0.25">
      <c r="A17" s="7" t="s">
        <v>181</v>
      </c>
      <c r="B17" s="13">
        <v>7.5852910271901497E-2</v>
      </c>
      <c r="C17" s="13">
        <v>6.5482947560632099E-15</v>
      </c>
      <c r="D17" s="13">
        <v>2.72501861839342</v>
      </c>
      <c r="E17" s="13">
        <v>0.68407585345648303</v>
      </c>
      <c r="F17" s="13">
        <v>0.98152370113624798</v>
      </c>
      <c r="G17" s="7" t="s">
        <v>41</v>
      </c>
      <c r="H17" s="14">
        <v>95.501089619632097</v>
      </c>
      <c r="I17" s="14">
        <v>8.2444995467262599E-12</v>
      </c>
      <c r="J17" s="14">
        <v>3430.8801911158698</v>
      </c>
      <c r="K17" s="14">
        <v>861.27202177731601</v>
      </c>
      <c r="L17" s="14">
        <v>1235.7677854415699</v>
      </c>
    </row>
    <row r="18" spans="1:13" x14ac:dyDescent="0.25">
      <c r="B18" s="13"/>
      <c r="C18" s="13"/>
      <c r="D18" s="13"/>
      <c r="E18" s="13"/>
      <c r="F18" s="13"/>
      <c r="H18" s="14"/>
      <c r="I18" s="14"/>
      <c r="J18" s="15" t="s">
        <v>29</v>
      </c>
      <c r="K18" s="14">
        <f>SUM(K5:K17)</f>
        <v>125902.99999999993</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AD7A3-8640-4AD3-ADB0-413A66708BD6}">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9" width="8.33203125" style="7" bestFit="1" customWidth="1"/>
    <col min="10" max="11" width="9.33203125" style="7" bestFit="1" customWidth="1"/>
    <col min="12" max="12" width="7.33203125" style="7" bestFit="1" customWidth="1"/>
    <col min="13" max="16384" width="8.6640625" style="7"/>
  </cols>
  <sheetData>
    <row r="1" spans="1:12" ht="45" customHeight="1" x14ac:dyDescent="0.25">
      <c r="A1" s="333" t="s">
        <v>1552</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1.48290860028954</v>
      </c>
      <c r="C5" s="13">
        <v>0.63005969583347998</v>
      </c>
      <c r="D5" s="13">
        <v>2.9029747128819499</v>
      </c>
      <c r="E5" s="13">
        <v>1.5942262094755</v>
      </c>
      <c r="F5" s="13">
        <v>0.70941537395587695</v>
      </c>
      <c r="G5" s="7" t="s">
        <v>41</v>
      </c>
      <c r="H5" s="14">
        <v>1925.67545016399</v>
      </c>
      <c r="I5" s="14">
        <v>818.18291981544098</v>
      </c>
      <c r="J5" s="14">
        <v>3769.7449026542499</v>
      </c>
      <c r="K5" s="14">
        <v>2070.2302711007001</v>
      </c>
      <c r="L5" s="14">
        <v>921.23261631162302</v>
      </c>
    </row>
    <row r="6" spans="1:12" x14ac:dyDescent="0.25">
      <c r="A6" s="7" t="s">
        <v>172</v>
      </c>
      <c r="B6" s="13">
        <v>1.0088249978871E-4</v>
      </c>
      <c r="C6" s="13">
        <v>8.7563866221266894E-18</v>
      </c>
      <c r="D6" s="13">
        <v>0.46697982317591502</v>
      </c>
      <c r="E6" s="13">
        <v>7.3945795308618598E-2</v>
      </c>
      <c r="F6" s="13">
        <v>0.223615139879354</v>
      </c>
      <c r="G6" s="7" t="s">
        <v>41</v>
      </c>
      <c r="H6" s="14">
        <v>0.13100399657562301</v>
      </c>
      <c r="I6" s="14">
        <v>1.13708685397612E-14</v>
      </c>
      <c r="J6" s="14">
        <v>606.41065877977996</v>
      </c>
      <c r="K6" s="14">
        <v>96.024530871865906</v>
      </c>
      <c r="L6" s="14">
        <v>290.38214834453203</v>
      </c>
    </row>
    <row r="7" spans="1:12" x14ac:dyDescent="0.25">
      <c r="A7" s="7" t="s">
        <v>42</v>
      </c>
      <c r="B7" s="13">
        <v>4.5130944096391E-5</v>
      </c>
      <c r="C7" s="13">
        <v>2.02283225428756E-19</v>
      </c>
      <c r="D7" s="13">
        <v>0.156063924038048</v>
      </c>
      <c r="E7" s="13">
        <v>2.7652218763255701E-2</v>
      </c>
      <c r="F7" s="13">
        <v>0.101866955948706</v>
      </c>
      <c r="G7" s="7" t="s">
        <v>41</v>
      </c>
      <c r="H7" s="14">
        <v>5.8606141384691501E-2</v>
      </c>
      <c r="I7" s="14">
        <v>2.6268095087727401E-16</v>
      </c>
      <c r="J7" s="14">
        <v>202.66149047732901</v>
      </c>
      <c r="K7" s="14">
        <v>35.908618241588499</v>
      </c>
      <c r="L7" s="14">
        <v>132.28239165587101</v>
      </c>
    </row>
    <row r="8" spans="1:12" x14ac:dyDescent="0.25">
      <c r="A8" s="7" t="s">
        <v>173</v>
      </c>
      <c r="B8" s="13">
        <v>4.1308242699967001E-5</v>
      </c>
      <c r="C8" s="13">
        <v>8.3080437097555497E-18</v>
      </c>
      <c r="D8" s="13">
        <v>0.171111161800101</v>
      </c>
      <c r="E8" s="13">
        <v>2.9537127200847099E-2</v>
      </c>
      <c r="F8" s="13">
        <v>0.106297241965714</v>
      </c>
      <c r="G8" s="7" t="s">
        <v>41</v>
      </c>
      <c r="H8" s="14">
        <v>5.36420578053231E-2</v>
      </c>
      <c r="I8" s="14">
        <v>1.0788659400614301E-14</v>
      </c>
      <c r="J8" s="14">
        <v>222.201532490375</v>
      </c>
      <c r="K8" s="14">
        <v>38.356322640476002</v>
      </c>
      <c r="L8" s="14">
        <v>138.03547247183701</v>
      </c>
    </row>
    <row r="9" spans="1:12" x14ac:dyDescent="0.25">
      <c r="A9" s="7" t="s">
        <v>90</v>
      </c>
      <c r="B9" s="13">
        <v>2.3513446972757899E-5</v>
      </c>
      <c r="C9" s="13">
        <v>1.0929262228147599E-18</v>
      </c>
      <c r="D9" s="13">
        <v>0.13721508236185001</v>
      </c>
      <c r="E9" s="13">
        <v>2.28893452445013E-2</v>
      </c>
      <c r="F9" s="13">
        <v>7.3603462722866303E-2</v>
      </c>
      <c r="G9" s="7" t="s">
        <v>41</v>
      </c>
      <c r="H9" s="14">
        <v>3.0534091969883999E-2</v>
      </c>
      <c r="I9" s="14">
        <v>1.41925213442279E-15</v>
      </c>
      <c r="J9" s="14">
        <v>178.18476165345101</v>
      </c>
      <c r="K9" s="14">
        <v>29.723645947604499</v>
      </c>
      <c r="L9" s="14">
        <v>95.579984622659794</v>
      </c>
    </row>
    <row r="10" spans="1:12" x14ac:dyDescent="0.25">
      <c r="A10" s="7" t="s">
        <v>174</v>
      </c>
      <c r="B10" s="13">
        <v>8.2357752833112796E-5</v>
      </c>
      <c r="C10" s="13">
        <v>3.6494551365183697E-17</v>
      </c>
      <c r="D10" s="13">
        <v>0.57238870583587198</v>
      </c>
      <c r="E10" s="13">
        <v>9.3310541855344695E-2</v>
      </c>
      <c r="F10" s="13">
        <v>0.30112244856015702</v>
      </c>
      <c r="G10" s="7" t="s">
        <v>41</v>
      </c>
      <c r="H10" s="14">
        <v>0.10694813067402301</v>
      </c>
      <c r="I10" s="14">
        <v>4.73910945118002E-14</v>
      </c>
      <c r="J10" s="14">
        <v>743.29252562434704</v>
      </c>
      <c r="K10" s="14">
        <v>121.171203442513</v>
      </c>
      <c r="L10" s="14">
        <v>391.03158925124899</v>
      </c>
    </row>
    <row r="11" spans="1:12" x14ac:dyDescent="0.25">
      <c r="A11" s="7" t="s">
        <v>175</v>
      </c>
      <c r="B11" s="13">
        <v>6.0612313113765799E-5</v>
      </c>
      <c r="C11" s="13">
        <v>2.1263151842122701E-17</v>
      </c>
      <c r="D11" s="13">
        <v>0.420083036886235</v>
      </c>
      <c r="E11" s="13">
        <v>6.7302561356990906E-2</v>
      </c>
      <c r="F11" s="13">
        <v>0.24681969648103999</v>
      </c>
      <c r="G11" s="7" t="s">
        <v>41</v>
      </c>
      <c r="H11" s="14">
        <v>7.8709937563274004E-2</v>
      </c>
      <c r="I11" s="14">
        <v>2.7611903719143701E-14</v>
      </c>
      <c r="J11" s="14">
        <v>545.51143003972697</v>
      </c>
      <c r="K11" s="14">
        <v>87.397760126961202</v>
      </c>
      <c r="L11" s="14">
        <v>320.51512145634899</v>
      </c>
    </row>
    <row r="12" spans="1:12" x14ac:dyDescent="0.25">
      <c r="A12" s="7" t="s">
        <v>176</v>
      </c>
      <c r="B12" s="13">
        <v>74.8795333117654</v>
      </c>
      <c r="C12" s="13">
        <v>64.509704644351899</v>
      </c>
      <c r="D12" s="13">
        <v>86.4549039314944</v>
      </c>
      <c r="E12" s="13">
        <v>75.099728212734604</v>
      </c>
      <c r="F12" s="13">
        <v>6.5819603013800903</v>
      </c>
      <c r="G12" s="7" t="s">
        <v>41</v>
      </c>
      <c r="H12" s="14">
        <v>97237.064367992396</v>
      </c>
      <c r="I12" s="14">
        <v>83771.012257062495</v>
      </c>
      <c r="J12" s="14">
        <v>112268.60914736</v>
      </c>
      <c r="K12" s="14">
        <v>97523.005062492899</v>
      </c>
      <c r="L12" s="14">
        <v>8547.2020081661503</v>
      </c>
    </row>
    <row r="13" spans="1:12" x14ac:dyDescent="0.25">
      <c r="A13" s="7" t="s">
        <v>177</v>
      </c>
      <c r="B13" s="13">
        <v>22.844520197442399</v>
      </c>
      <c r="C13" s="13">
        <v>11.600647888218599</v>
      </c>
      <c r="D13" s="13">
        <v>33.260532242926203</v>
      </c>
      <c r="E13" s="13">
        <v>22.643420073771999</v>
      </c>
      <c r="F13" s="13">
        <v>6.5542962826344304</v>
      </c>
      <c r="G13" s="7" t="s">
        <v>41</v>
      </c>
      <c r="H13" s="14">
        <v>29665.437037994699</v>
      </c>
      <c r="I13" s="14">
        <v>15064.3693346829</v>
      </c>
      <c r="J13" s="14">
        <v>43191.4619600191</v>
      </c>
      <c r="K13" s="14">
        <v>29404.292439398901</v>
      </c>
      <c r="L13" s="14">
        <v>8511.2780667034203</v>
      </c>
    </row>
    <row r="14" spans="1:12" x14ac:dyDescent="0.25">
      <c r="A14" s="7" t="s">
        <v>178</v>
      </c>
      <c r="B14" s="13">
        <v>3.8506913657657703E-5</v>
      </c>
      <c r="C14" s="13">
        <v>1.2784973197213799E-18</v>
      </c>
      <c r="D14" s="13">
        <v>0.15804841658284599</v>
      </c>
      <c r="E14" s="13">
        <v>2.7360981176812502E-2</v>
      </c>
      <c r="F14" s="13">
        <v>9.4986626356278706E-2</v>
      </c>
      <c r="G14" s="7" t="s">
        <v>41</v>
      </c>
      <c r="H14" s="14">
        <v>5.0004307937561103E-2</v>
      </c>
      <c r="I14" s="14">
        <v>1.6602310494437899E-15</v>
      </c>
      <c r="J14" s="14">
        <v>205.23851280615199</v>
      </c>
      <c r="K14" s="14">
        <v>35.530422936585197</v>
      </c>
      <c r="L14" s="14">
        <v>123.347733253736</v>
      </c>
    </row>
    <row r="15" spans="1:12" x14ac:dyDescent="0.25">
      <c r="A15" s="7" t="s">
        <v>179</v>
      </c>
      <c r="B15" s="13">
        <v>5.8469204591202499E-4</v>
      </c>
      <c r="C15" s="13">
        <v>3.9472565580133102E-17</v>
      </c>
      <c r="D15" s="13">
        <v>1.3369751623644901</v>
      </c>
      <c r="E15" s="13">
        <v>0.21970682806582401</v>
      </c>
      <c r="F15" s="13">
        <v>0.544478859790681</v>
      </c>
      <c r="G15" s="7" t="s">
        <v>41</v>
      </c>
      <c r="H15" s="14">
        <v>0.75926939698043705</v>
      </c>
      <c r="I15" s="14">
        <v>5.1258284211049297E-14</v>
      </c>
      <c r="J15" s="14">
        <v>1736.1692063432799</v>
      </c>
      <c r="K15" s="14">
        <v>285.30689278971897</v>
      </c>
      <c r="L15" s="14">
        <v>707.04935774698299</v>
      </c>
    </row>
    <row r="16" spans="1:12" x14ac:dyDescent="0.25">
      <c r="A16" s="7" t="s">
        <v>180</v>
      </c>
      <c r="B16" s="13">
        <v>4.7159376419371198E-5</v>
      </c>
      <c r="C16" s="13">
        <v>1.22440822974971E-17</v>
      </c>
      <c r="D16" s="13">
        <v>0.47140503110677701</v>
      </c>
      <c r="E16" s="13">
        <v>7.5069565475849601E-2</v>
      </c>
      <c r="F16" s="13">
        <v>0.24165961653540499</v>
      </c>
      <c r="G16" s="7" t="s">
        <v>41</v>
      </c>
      <c r="H16" s="14">
        <v>6.1240223030667097E-2</v>
      </c>
      <c r="I16" s="14">
        <v>1.5899920389883801E-14</v>
      </c>
      <c r="J16" s="14">
        <v>612.15714529463901</v>
      </c>
      <c r="K16" s="14">
        <v>97.483836335628794</v>
      </c>
      <c r="L16" s="14">
        <v>313.81434484054699</v>
      </c>
    </row>
    <row r="17" spans="1:13" x14ac:dyDescent="0.25">
      <c r="A17" s="7" t="s">
        <v>181</v>
      </c>
      <c r="B17" s="13">
        <v>2.3531035318713298E-5</v>
      </c>
      <c r="C17" s="13">
        <v>1.08031910514762E-17</v>
      </c>
      <c r="D17" s="13">
        <v>0.14617883748260399</v>
      </c>
      <c r="E17" s="13">
        <v>2.5850539569683501E-2</v>
      </c>
      <c r="F17" s="13">
        <v>9.3452099505024394E-2</v>
      </c>
      <c r="G17" s="7" t="s">
        <v>41</v>
      </c>
      <c r="H17" s="14">
        <v>3.0556931844174798E-2</v>
      </c>
      <c r="I17" s="14">
        <v>1.4028807835625999E-14</v>
      </c>
      <c r="J17" s="14">
        <v>189.82491477816001</v>
      </c>
      <c r="K17" s="14">
        <v>33.5689936743996</v>
      </c>
      <c r="L17" s="14">
        <v>121.355027375234</v>
      </c>
    </row>
    <row r="18" spans="1:13" x14ac:dyDescent="0.25">
      <c r="B18" s="13"/>
      <c r="C18" s="13"/>
      <c r="D18" s="13"/>
      <c r="E18" s="13"/>
      <c r="F18" s="13"/>
      <c r="H18" s="14"/>
      <c r="I18" s="14"/>
      <c r="J18" s="15" t="s">
        <v>29</v>
      </c>
      <c r="K18" s="14">
        <f>SUM(K5:K17)</f>
        <v>129857.99999999985</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F88CD-C522-41A2-A99B-E88B4DDBD894}">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7.33203125" style="7" bestFit="1" customWidth="1"/>
    <col min="11" max="11" width="8.33203125" style="7" bestFit="1" customWidth="1"/>
    <col min="12" max="12" width="5.5546875" style="7" bestFit="1" customWidth="1"/>
    <col min="13" max="16384" width="8.6640625" style="7"/>
  </cols>
  <sheetData>
    <row r="1" spans="1:12" ht="45" customHeight="1" x14ac:dyDescent="0.25">
      <c r="A1" s="333" t="s">
        <v>1553</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1.11435655062585E-5</v>
      </c>
      <c r="C5" s="13">
        <v>9.0433378255628009E-19</v>
      </c>
      <c r="D5" s="13">
        <v>0.10924986515002</v>
      </c>
      <c r="E5" s="13">
        <v>2.0040320020188799E-2</v>
      </c>
      <c r="F5" s="13">
        <v>7.1743812094094597E-2</v>
      </c>
      <c r="G5" s="7" t="s">
        <v>41</v>
      </c>
      <c r="H5" s="14">
        <v>1.2857445881121099E-3</v>
      </c>
      <c r="I5" s="14">
        <v>1.04342031831343E-16</v>
      </c>
      <c r="J5" s="14">
        <v>12.605249441009301</v>
      </c>
      <c r="K5" s="14">
        <v>2.3122521239293801</v>
      </c>
      <c r="L5" s="14">
        <v>8.2778010394166301</v>
      </c>
    </row>
    <row r="6" spans="1:12" x14ac:dyDescent="0.25">
      <c r="A6" s="7" t="s">
        <v>172</v>
      </c>
      <c r="B6" s="13">
        <v>3.0133696719987399E-5</v>
      </c>
      <c r="C6" s="13">
        <v>1.0328318752118701E-18</v>
      </c>
      <c r="D6" s="13">
        <v>0.21536835801934501</v>
      </c>
      <c r="E6" s="13">
        <v>3.1454628827927003E-2</v>
      </c>
      <c r="F6" s="13">
        <v>0.107623917272265</v>
      </c>
      <c r="G6" s="7" t="s">
        <v>41</v>
      </c>
      <c r="H6" s="14">
        <v>3.4768259275521499E-3</v>
      </c>
      <c r="I6" s="14">
        <v>1.19168141761945E-16</v>
      </c>
      <c r="J6" s="14">
        <v>24.849201148272002</v>
      </c>
      <c r="K6" s="14">
        <v>3.6292350741662198</v>
      </c>
      <c r="L6" s="14">
        <v>12.417647574874</v>
      </c>
    </row>
    <row r="7" spans="1:12" x14ac:dyDescent="0.25">
      <c r="A7" s="7" t="s">
        <v>42</v>
      </c>
      <c r="B7" s="13">
        <v>6.00268550053714E-4</v>
      </c>
      <c r="C7" s="13">
        <v>1.43728014560136E-16</v>
      </c>
      <c r="D7" s="13">
        <v>0.52049486523662702</v>
      </c>
      <c r="E7" s="13">
        <v>9.2740964235524095E-2</v>
      </c>
      <c r="F7" s="13">
        <v>0.205228006368914</v>
      </c>
      <c r="G7" s="7" t="s">
        <v>41</v>
      </c>
      <c r="H7" s="14">
        <v>6.9258985305197501E-2</v>
      </c>
      <c r="I7" s="14">
        <v>1.65833383199486E-14</v>
      </c>
      <c r="J7" s="14">
        <v>60.054697551002</v>
      </c>
      <c r="K7" s="14">
        <v>10.7004524534947</v>
      </c>
      <c r="L7" s="14">
        <v>23.679207374845301</v>
      </c>
    </row>
    <row r="8" spans="1:12" x14ac:dyDescent="0.25">
      <c r="A8" s="7" t="s">
        <v>173</v>
      </c>
      <c r="B8" s="13">
        <v>3.8111052404790499E-4</v>
      </c>
      <c r="C8" s="13">
        <v>7.0620932899169999E-16</v>
      </c>
      <c r="D8" s="13">
        <v>0.44903295056529602</v>
      </c>
      <c r="E8" s="13">
        <v>7.5713726057000594E-2</v>
      </c>
      <c r="F8" s="13">
        <v>0.18775052786871199</v>
      </c>
      <c r="G8" s="7" t="s">
        <v>41</v>
      </c>
      <c r="H8" s="14">
        <v>4.3972532264647299E-2</v>
      </c>
      <c r="I8" s="14">
        <v>8.1482432379062295E-14</v>
      </c>
      <c r="J8" s="14">
        <v>51.809421836223798</v>
      </c>
      <c r="K8" s="14">
        <v>8.7358497124567194</v>
      </c>
      <c r="L8" s="14">
        <v>21.662655905491999</v>
      </c>
    </row>
    <row r="9" spans="1:12" x14ac:dyDescent="0.25">
      <c r="A9" s="7" t="s">
        <v>90</v>
      </c>
      <c r="B9" s="13">
        <v>2.02888766821353E-5</v>
      </c>
      <c r="C9" s="13">
        <v>3.51812198710126E-19</v>
      </c>
      <c r="D9" s="13">
        <v>0.119158080488423</v>
      </c>
      <c r="E9" s="13">
        <v>2.0060806607924898E-2</v>
      </c>
      <c r="F9" s="13">
        <v>6.4518437408141296E-2</v>
      </c>
      <c r="G9" s="7" t="s">
        <v>41</v>
      </c>
      <c r="H9" s="14">
        <v>2.3409305915847701E-3</v>
      </c>
      <c r="I9" s="14">
        <v>4.0592091487174399E-17</v>
      </c>
      <c r="J9" s="14">
        <v>13.7484593267543</v>
      </c>
      <c r="K9" s="14">
        <v>2.3146158664223799</v>
      </c>
      <c r="L9" s="14">
        <v>7.4441373081513396</v>
      </c>
    </row>
    <row r="10" spans="1:12" x14ac:dyDescent="0.25">
      <c r="A10" s="7" t="s">
        <v>174</v>
      </c>
      <c r="B10" s="13">
        <v>0.120051033157606</v>
      </c>
      <c r="C10" s="13">
        <v>4.3135439524931397E-14</v>
      </c>
      <c r="D10" s="13">
        <v>2.9094092251091901</v>
      </c>
      <c r="E10" s="13">
        <v>0.55103779371350503</v>
      </c>
      <c r="F10" s="13">
        <v>0.99580241642325995</v>
      </c>
      <c r="G10" s="7" t="s">
        <v>41</v>
      </c>
      <c r="H10" s="14">
        <v>13.8514882057246</v>
      </c>
      <c r="I10" s="14">
        <v>4.9769670123865901E-12</v>
      </c>
      <c r="J10" s="14">
        <v>335.68763639309799</v>
      </c>
      <c r="K10" s="14">
        <v>63.5787406386643</v>
      </c>
      <c r="L10" s="14">
        <v>114.895682806915</v>
      </c>
    </row>
    <row r="11" spans="1:12" x14ac:dyDescent="0.25">
      <c r="A11" s="7" t="s">
        <v>175</v>
      </c>
      <c r="B11" s="13">
        <v>2.6851229809915602E-5</v>
      </c>
      <c r="C11" s="13">
        <v>3.45169081476229E-18</v>
      </c>
      <c r="D11" s="13">
        <v>0.207173469699169</v>
      </c>
      <c r="E11" s="13">
        <v>3.73767311372106E-2</v>
      </c>
      <c r="F11" s="13">
        <v>0.134935750856542</v>
      </c>
      <c r="G11" s="7" t="s">
        <v>41</v>
      </c>
      <c r="H11" s="14">
        <v>3.0980948954680699E-3</v>
      </c>
      <c r="I11" s="14">
        <v>3.9825608620727298E-16</v>
      </c>
      <c r="J11" s="14">
        <v>23.903674933890098</v>
      </c>
      <c r="K11" s="14">
        <v>4.3125272386113602</v>
      </c>
      <c r="L11" s="14">
        <v>15.568886933827899</v>
      </c>
    </row>
    <row r="12" spans="1:12" x14ac:dyDescent="0.25">
      <c r="A12" s="7" t="s">
        <v>176</v>
      </c>
      <c r="B12" s="13">
        <v>62.229100184746102</v>
      </c>
      <c r="C12" s="13">
        <v>51.154674626895599</v>
      </c>
      <c r="D12" s="13">
        <v>72.645023950788797</v>
      </c>
      <c r="E12" s="13">
        <v>62.138350197302898</v>
      </c>
      <c r="F12" s="13">
        <v>6.6363616689054297</v>
      </c>
      <c r="G12" s="7" t="s">
        <v>41</v>
      </c>
      <c r="H12" s="14">
        <v>7179.9935793160103</v>
      </c>
      <c r="I12" s="14">
        <v>5902.2263584512102</v>
      </c>
      <c r="J12" s="14">
        <v>8381.7828634420202</v>
      </c>
      <c r="K12" s="14">
        <v>7169.5228457648</v>
      </c>
      <c r="L12" s="14">
        <v>765.70340935830905</v>
      </c>
    </row>
    <row r="13" spans="1:12" x14ac:dyDescent="0.25">
      <c r="A13" s="7" t="s">
        <v>177</v>
      </c>
      <c r="B13" s="13">
        <v>27.1337970207334</v>
      </c>
      <c r="C13" s="13">
        <v>16.5002821142023</v>
      </c>
      <c r="D13" s="13">
        <v>38.211994026764799</v>
      </c>
      <c r="E13" s="13">
        <v>27.100329262211599</v>
      </c>
      <c r="F13" s="13">
        <v>6.6594847725584403</v>
      </c>
      <c r="G13" s="7" t="s">
        <v>41</v>
      </c>
      <c r="H13" s="14">
        <v>3130.6975002522199</v>
      </c>
      <c r="I13" s="14">
        <v>1903.80255033666</v>
      </c>
      <c r="J13" s="14">
        <v>4408.8998708081299</v>
      </c>
      <c r="K13" s="14">
        <v>3126.8359902739799</v>
      </c>
      <c r="L13" s="14">
        <v>768.37135305779304</v>
      </c>
    </row>
    <row r="14" spans="1:12" x14ac:dyDescent="0.25">
      <c r="A14" s="7" t="s">
        <v>178</v>
      </c>
      <c r="B14" s="13">
        <v>5.3426018754177198</v>
      </c>
      <c r="C14" s="13">
        <v>3.5605254912585198</v>
      </c>
      <c r="D14" s="13">
        <v>7.6016643477044603</v>
      </c>
      <c r="E14" s="13">
        <v>5.43488990353333</v>
      </c>
      <c r="F14" s="13">
        <v>1.2214083491740799</v>
      </c>
      <c r="G14" s="7" t="s">
        <v>41</v>
      </c>
      <c r="H14" s="14">
        <v>616.42940438569701</v>
      </c>
      <c r="I14" s="14">
        <v>410.81343118140802</v>
      </c>
      <c r="J14" s="14">
        <v>877.08003243814096</v>
      </c>
      <c r="K14" s="14">
        <v>627.07759706967499</v>
      </c>
      <c r="L14" s="14">
        <v>140.92609532770501</v>
      </c>
    </row>
    <row r="15" spans="1:12" x14ac:dyDescent="0.25">
      <c r="A15" s="7" t="s">
        <v>179</v>
      </c>
      <c r="B15" s="13">
        <v>3.9509335602111202</v>
      </c>
      <c r="C15" s="13">
        <v>1.7591761846907501</v>
      </c>
      <c r="D15" s="13">
        <v>7.1192891505531497</v>
      </c>
      <c r="E15" s="13">
        <v>4.1279353037830901</v>
      </c>
      <c r="F15" s="13">
        <v>1.65968087205611</v>
      </c>
      <c r="G15" s="7" t="s">
        <v>41</v>
      </c>
      <c r="H15" s="14">
        <v>455.85871417715902</v>
      </c>
      <c r="I15" s="14">
        <v>202.97374818961899</v>
      </c>
      <c r="J15" s="14">
        <v>821.423582190822</v>
      </c>
      <c r="K15" s="14">
        <v>476.28117535049302</v>
      </c>
      <c r="L15" s="14">
        <v>191.49397901783399</v>
      </c>
    </row>
    <row r="16" spans="1:12" x14ac:dyDescent="0.25">
      <c r="A16" s="7" t="s">
        <v>180</v>
      </c>
      <c r="B16" s="13">
        <v>3.9453659698659899E-5</v>
      </c>
      <c r="C16" s="13">
        <v>1.46080643198938E-18</v>
      </c>
      <c r="D16" s="13">
        <v>0.44588774774517898</v>
      </c>
      <c r="E16" s="13">
        <v>6.9978205188038503E-2</v>
      </c>
      <c r="F16" s="13">
        <v>0.23333152015637401</v>
      </c>
      <c r="G16" s="7" t="s">
        <v>41</v>
      </c>
      <c r="H16" s="14">
        <v>4.5521632560313798E-3</v>
      </c>
      <c r="I16" s="14">
        <v>1.68547846122934E-16</v>
      </c>
      <c r="J16" s="14">
        <v>51.446528334838803</v>
      </c>
      <c r="K16" s="14">
        <v>8.0740853145958802</v>
      </c>
      <c r="L16" s="14">
        <v>26.921790795642401</v>
      </c>
    </row>
    <row r="17" spans="1:13" x14ac:dyDescent="0.25">
      <c r="A17" s="7" t="s">
        <v>181</v>
      </c>
      <c r="B17" s="13">
        <v>0.20683667245229401</v>
      </c>
      <c r="C17" s="13">
        <v>1.8625975356167401E-2</v>
      </c>
      <c r="D17" s="13">
        <v>0.89262975795914701</v>
      </c>
      <c r="E17" s="13">
        <v>0.300092157381667</v>
      </c>
      <c r="F17" s="13">
        <v>0.29926210904062001</v>
      </c>
      <c r="G17" s="7" t="s">
        <v>41</v>
      </c>
      <c r="H17" s="14">
        <v>23.864815267545701</v>
      </c>
      <c r="I17" s="14">
        <v>2.1490650365946</v>
      </c>
      <c r="J17" s="14">
        <v>102.99162147332601</v>
      </c>
      <c r="K17" s="14">
        <v>34.6246331186967</v>
      </c>
      <c r="L17" s="14">
        <v>34.528862141106799</v>
      </c>
    </row>
    <row r="18" spans="1:13" x14ac:dyDescent="0.25">
      <c r="B18" s="13"/>
      <c r="C18" s="13"/>
      <c r="D18" s="13"/>
      <c r="E18" s="13"/>
      <c r="F18" s="13"/>
      <c r="H18" s="14"/>
      <c r="I18" s="14"/>
      <c r="J18" s="15" t="s">
        <v>29</v>
      </c>
      <c r="K18" s="14">
        <f>SUM(K5:K17)</f>
        <v>11537.999999999989</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562DB-BABF-4CD2-A29C-1E39BB45E14E}">
  <sheetPr>
    <tabColor theme="9"/>
  </sheetPr>
  <dimension ref="A1:M22"/>
  <sheetViews>
    <sheetView zoomScale="140" zoomScaleNormal="140" workbookViewId="0">
      <selection activeCell="B11" sqref="B11"/>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9.33203125" style="7" bestFit="1" customWidth="1"/>
    <col min="12" max="12" width="7.33203125" style="7" bestFit="1" customWidth="1"/>
    <col min="13" max="16384" width="8.6640625" style="7"/>
  </cols>
  <sheetData>
    <row r="1" spans="1:12" ht="45" customHeight="1" x14ac:dyDescent="0.25">
      <c r="A1" s="333" t="s">
        <v>1554</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2.17931559893333E-5</v>
      </c>
      <c r="C5" s="13">
        <v>8.19319681723342E-19</v>
      </c>
      <c r="D5" s="13">
        <v>0.10272132024987</v>
      </c>
      <c r="E5" s="13">
        <v>1.80423138995125E-2</v>
      </c>
      <c r="F5" s="13">
        <v>6.0160528456312999E-2</v>
      </c>
      <c r="G5" s="7" t="s">
        <v>41</v>
      </c>
      <c r="H5" s="14">
        <v>2.72296766824324E-2</v>
      </c>
      <c r="I5" s="14">
        <v>1.0237071695260401E-15</v>
      </c>
      <c r="J5" s="14">
        <v>128.34618079940299</v>
      </c>
      <c r="K5" s="14">
        <v>22.5431495248849</v>
      </c>
      <c r="L5" s="14">
        <v>75.168173885024899</v>
      </c>
    </row>
    <row r="6" spans="1:12" x14ac:dyDescent="0.25">
      <c r="A6" s="7" t="s">
        <v>172</v>
      </c>
      <c r="B6" s="13">
        <v>3.28035644702352E-5</v>
      </c>
      <c r="C6" s="13">
        <v>1.76685898842112E-17</v>
      </c>
      <c r="D6" s="13">
        <v>0.16822834165938499</v>
      </c>
      <c r="E6" s="13">
        <v>3.0151041112412399E-2</v>
      </c>
      <c r="F6" s="13">
        <v>0.10553665177426499</v>
      </c>
      <c r="G6" s="7" t="s">
        <v>41</v>
      </c>
      <c r="H6" s="14">
        <v>4.0986741662980102E-2</v>
      </c>
      <c r="I6" s="14">
        <v>2.2076196316726501E-14</v>
      </c>
      <c r="J6" s="14">
        <v>210.194583769735</v>
      </c>
      <c r="K6" s="14">
        <v>37.672519828314798</v>
      </c>
      <c r="L6" s="14">
        <v>131.86382492587299</v>
      </c>
    </row>
    <row r="7" spans="1:12" x14ac:dyDescent="0.25">
      <c r="A7" s="7" t="s">
        <v>42</v>
      </c>
      <c r="B7" s="13">
        <v>2.6232241808319301E-5</v>
      </c>
      <c r="C7" s="13">
        <v>2.7735529581080099E-18</v>
      </c>
      <c r="D7" s="13">
        <v>0.149429236431464</v>
      </c>
      <c r="E7" s="13">
        <v>2.7383782221388799E-2</v>
      </c>
      <c r="F7" s="13">
        <v>0.10076008302381199</v>
      </c>
      <c r="G7" s="7" t="s">
        <v>41</v>
      </c>
      <c r="H7" s="14">
        <v>3.2776136849822599E-2</v>
      </c>
      <c r="I7" s="14">
        <v>3.4654434790376401E-15</v>
      </c>
      <c r="J7" s="14">
        <v>186.705853751657</v>
      </c>
      <c r="K7" s="14">
        <v>34.214940534336499</v>
      </c>
      <c r="L7" s="14">
        <v>125.89569333493201</v>
      </c>
    </row>
    <row r="8" spans="1:12" x14ac:dyDescent="0.25">
      <c r="A8" s="7" t="s">
        <v>173</v>
      </c>
      <c r="B8" s="13">
        <v>2.7168476552218001E-5</v>
      </c>
      <c r="C8" s="13">
        <v>6.5955966012947099E-18</v>
      </c>
      <c r="D8" s="13">
        <v>0.129395724671139</v>
      </c>
      <c r="E8" s="13">
        <v>2.1042259340934202E-2</v>
      </c>
      <c r="F8" s="13">
        <v>7.5373486311328203E-2</v>
      </c>
      <c r="G8" s="7" t="s">
        <v>41</v>
      </c>
      <c r="H8" s="14">
        <v>3.3945924712934297E-2</v>
      </c>
      <c r="I8" s="14">
        <v>8.2409341294537E-15</v>
      </c>
      <c r="J8" s="14">
        <v>161.674782147602</v>
      </c>
      <c r="K8" s="14">
        <v>26.291461356123602</v>
      </c>
      <c r="L8" s="14">
        <v>94.176156206552093</v>
      </c>
    </row>
    <row r="9" spans="1:12" x14ac:dyDescent="0.25">
      <c r="A9" s="7" t="s">
        <v>90</v>
      </c>
      <c r="B9" s="13">
        <v>2.41023794771751E-5</v>
      </c>
      <c r="C9" s="13">
        <v>2.1144049654961199E-18</v>
      </c>
      <c r="D9" s="13">
        <v>0.13149464965479499</v>
      </c>
      <c r="E9" s="13">
        <v>2.3503859154738901E-2</v>
      </c>
      <c r="F9" s="13">
        <v>8.2065723796363399E-2</v>
      </c>
      <c r="G9" s="7" t="s">
        <v>41</v>
      </c>
      <c r="H9" s="14">
        <v>3.0114959061551299E-2</v>
      </c>
      <c r="I9" s="14">
        <v>2.64186442818878E-15</v>
      </c>
      <c r="J9" s="14">
        <v>164.29730495768001</v>
      </c>
      <c r="K9" s="14">
        <v>29.3671318594801</v>
      </c>
      <c r="L9" s="14">
        <v>102.53783925460399</v>
      </c>
    </row>
    <row r="10" spans="1:12" x14ac:dyDescent="0.25">
      <c r="A10" s="7" t="s">
        <v>174</v>
      </c>
      <c r="B10" s="13">
        <v>9.6980068512014404E-5</v>
      </c>
      <c r="C10" s="13">
        <v>5.5394130247096602E-18</v>
      </c>
      <c r="D10" s="13">
        <v>0.625157732719549</v>
      </c>
      <c r="E10" s="13">
        <v>0.105211188466555</v>
      </c>
      <c r="F10" s="13">
        <v>0.35936525864475</v>
      </c>
      <c r="G10" s="7" t="s">
        <v>41</v>
      </c>
      <c r="H10" s="14">
        <v>0.12117271640302101</v>
      </c>
      <c r="I10" s="14">
        <v>6.92127499785373E-15</v>
      </c>
      <c r="J10" s="14">
        <v>781.10958072376695</v>
      </c>
      <c r="K10" s="14">
        <v>131.45717154142201</v>
      </c>
      <c r="L10" s="14">
        <v>449.01251606626897</v>
      </c>
    </row>
    <row r="11" spans="1:12" x14ac:dyDescent="0.25">
      <c r="A11" s="7" t="s">
        <v>175</v>
      </c>
      <c r="B11" s="13">
        <v>0.80548800841327595</v>
      </c>
      <c r="C11" s="13">
        <v>1.0870741946042499E-12</v>
      </c>
      <c r="D11" s="13">
        <v>4.1410822530834297</v>
      </c>
      <c r="E11" s="13">
        <v>1.2597576508762101</v>
      </c>
      <c r="F11" s="13">
        <v>1.4578212450283701</v>
      </c>
      <c r="G11" s="7" t="s">
        <v>41</v>
      </c>
      <c r="H11" s="14">
        <v>1006.4250469920501</v>
      </c>
      <c r="I11" s="14">
        <v>1.35825572319023E-9</v>
      </c>
      <c r="J11" s="14">
        <v>5174.1166319376298</v>
      </c>
      <c r="K11" s="14">
        <v>1574.0167944637899</v>
      </c>
      <c r="L11" s="14">
        <v>1821.48933281315</v>
      </c>
    </row>
    <row r="12" spans="1:12" x14ac:dyDescent="0.25">
      <c r="A12" s="7" t="s">
        <v>176</v>
      </c>
      <c r="B12" s="13">
        <v>97.748095734719996</v>
      </c>
      <c r="C12" s="13">
        <v>87.668326310273997</v>
      </c>
      <c r="D12" s="13">
        <v>99.847802591906998</v>
      </c>
      <c r="E12" s="13">
        <v>96.412936469026505</v>
      </c>
      <c r="F12" s="13">
        <v>3.8871971212865501</v>
      </c>
      <c r="G12" s="7" t="s">
        <v>41</v>
      </c>
      <c r="H12" s="14">
        <v>122132.335696703</v>
      </c>
      <c r="I12" s="14">
        <v>109538.066991634</v>
      </c>
      <c r="J12" s="14">
        <v>124755.835426484</v>
      </c>
      <c r="K12" s="14">
        <v>120464.10760058901</v>
      </c>
      <c r="L12" s="14">
        <v>4856.8973151626897</v>
      </c>
    </row>
    <row r="13" spans="1:12" x14ac:dyDescent="0.25">
      <c r="A13" s="7" t="s">
        <v>177</v>
      </c>
      <c r="B13" s="13">
        <v>7.18502171479579E-3</v>
      </c>
      <c r="C13" s="13">
        <v>2.66742342198427E-15</v>
      </c>
      <c r="D13" s="13">
        <v>10.606768922564701</v>
      </c>
      <c r="E13" s="13">
        <v>1.8243040906352099</v>
      </c>
      <c r="F13" s="13">
        <v>3.6419042618246</v>
      </c>
      <c r="G13" s="7" t="s">
        <v>41</v>
      </c>
      <c r="H13" s="14">
        <v>8.9773972317687498</v>
      </c>
      <c r="I13" s="14">
        <v>3.3328388688324702E-12</v>
      </c>
      <c r="J13" s="14">
        <v>13252.7334979878</v>
      </c>
      <c r="K13" s="14">
        <v>2279.3949890850699</v>
      </c>
      <c r="L13" s="14">
        <v>4550.4136989793697</v>
      </c>
    </row>
    <row r="14" spans="1:12" x14ac:dyDescent="0.25">
      <c r="A14" s="7" t="s">
        <v>178</v>
      </c>
      <c r="B14" s="13">
        <v>2.7368463337644402E-5</v>
      </c>
      <c r="C14" s="13">
        <v>5.4196645197733203E-18</v>
      </c>
      <c r="D14" s="13">
        <v>0.13064572717025599</v>
      </c>
      <c r="E14" s="13">
        <v>2.2944620603906299E-2</v>
      </c>
      <c r="F14" s="13">
        <v>8.0014378590548899E-2</v>
      </c>
      <c r="G14" s="7" t="s">
        <v>41</v>
      </c>
      <c r="H14" s="14">
        <v>3.4195800201853199E-2</v>
      </c>
      <c r="I14" s="14">
        <v>6.7716540308759697E-15</v>
      </c>
      <c r="J14" s="14">
        <v>163.23661027014799</v>
      </c>
      <c r="K14" s="14">
        <v>28.668385659756702</v>
      </c>
      <c r="L14" s="14">
        <v>99.974765473747297</v>
      </c>
    </row>
    <row r="15" spans="1:12" x14ac:dyDescent="0.25">
      <c r="A15" s="7" t="s">
        <v>179</v>
      </c>
      <c r="B15" s="13">
        <v>9.8938747744633099E-3</v>
      </c>
      <c r="C15" s="13">
        <v>3.6968121008258501E-16</v>
      </c>
      <c r="D15" s="13">
        <v>0.88732736990175298</v>
      </c>
      <c r="E15" s="13">
        <v>0.18363801014043701</v>
      </c>
      <c r="F15" s="13">
        <v>0.34709913559858802</v>
      </c>
      <c r="G15" s="7" t="s">
        <v>41</v>
      </c>
      <c r="H15" s="14">
        <v>12.362000775700899</v>
      </c>
      <c r="I15" s="14">
        <v>4.6190188474978598E-13</v>
      </c>
      <c r="J15" s="14">
        <v>1108.6800555974401</v>
      </c>
      <c r="K15" s="14">
        <v>229.44834815007101</v>
      </c>
      <c r="L15" s="14">
        <v>433.68648596501203</v>
      </c>
    </row>
    <row r="16" spans="1:12" x14ac:dyDescent="0.25">
      <c r="A16" s="7" t="s">
        <v>180</v>
      </c>
      <c r="B16" s="13">
        <v>4.5434627608004499E-5</v>
      </c>
      <c r="C16" s="13">
        <v>6.7048778636083003E-18</v>
      </c>
      <c r="D16" s="13">
        <v>0.21285839238357299</v>
      </c>
      <c r="E16" s="13">
        <v>3.5309291980767897E-2</v>
      </c>
      <c r="F16" s="13">
        <v>0.10450070975146</v>
      </c>
      <c r="G16" s="7" t="s">
        <v>41</v>
      </c>
      <c r="H16" s="14">
        <v>5.6768749811097398E-2</v>
      </c>
      <c r="I16" s="14">
        <v>8.3774766954640305E-15</v>
      </c>
      <c r="J16" s="14">
        <v>265.95804694757902</v>
      </c>
      <c r="K16" s="14">
        <v>44.117547958290302</v>
      </c>
      <c r="L16" s="14">
        <v>130.56945680605901</v>
      </c>
    </row>
    <row r="17" spans="1:13" x14ac:dyDescent="0.25">
      <c r="A17" s="7" t="s">
        <v>181</v>
      </c>
      <c r="B17" s="13">
        <v>6.4617839429828106E-5</v>
      </c>
      <c r="C17" s="13">
        <v>3.79746697576268E-18</v>
      </c>
      <c r="D17" s="13">
        <v>0.204492686685327</v>
      </c>
      <c r="E17" s="13">
        <v>3.5775422541335103E-2</v>
      </c>
      <c r="F17" s="13">
        <v>0.115993937203308</v>
      </c>
      <c r="G17" s="7" t="s">
        <v>41</v>
      </c>
      <c r="H17" s="14">
        <v>8.0737405653992997E-2</v>
      </c>
      <c r="I17" s="14">
        <v>4.7447830875364402E-15</v>
      </c>
      <c r="J17" s="14">
        <v>255.50543230584901</v>
      </c>
      <c r="K17" s="14">
        <v>44.6999594484966</v>
      </c>
      <c r="L17" s="14">
        <v>144.92978477804601</v>
      </c>
    </row>
    <row r="18" spans="1:13" x14ac:dyDescent="0.25">
      <c r="B18" s="13"/>
      <c r="C18" s="13"/>
      <c r="D18" s="13"/>
      <c r="E18" s="13"/>
      <c r="F18" s="13"/>
      <c r="H18" s="14"/>
      <c r="I18" s="14"/>
      <c r="J18" s="15" t="s">
        <v>29</v>
      </c>
      <c r="K18" s="14">
        <f>SUM(K5:K17)</f>
        <v>124945.99999999903</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E0220-5526-4BD4-A4F4-6B0F549B7CBB}">
  <dimension ref="A1:L24"/>
  <sheetViews>
    <sheetView zoomScale="140" zoomScaleNormal="140" workbookViewId="0">
      <selection activeCell="A19" sqref="A19"/>
    </sheetView>
  </sheetViews>
  <sheetFormatPr defaultRowHeight="14.4" x14ac:dyDescent="0.3"/>
  <cols>
    <col min="1" max="1" width="29.66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10" width="8.33203125" style="7" bestFit="1" customWidth="1"/>
    <col min="11" max="11" width="9.33203125" style="7" bestFit="1" customWidth="1"/>
    <col min="12" max="12" width="7.33203125" style="7" bestFit="1" customWidth="1"/>
  </cols>
  <sheetData>
    <row r="1" spans="1:12" x14ac:dyDescent="0.3">
      <c r="A1" s="7" t="s">
        <v>1396</v>
      </c>
    </row>
    <row r="2" spans="1:12" x14ac:dyDescent="0.3">
      <c r="A2" s="16"/>
      <c r="B2" s="317" t="s">
        <v>47</v>
      </c>
      <c r="C2" s="317"/>
      <c r="D2" s="317"/>
      <c r="E2" s="317"/>
      <c r="F2" s="317"/>
      <c r="G2" s="17"/>
      <c r="H2" s="317" t="s">
        <v>279</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22.184184437438901</v>
      </c>
      <c r="C5" s="13">
        <v>20.950332400149101</v>
      </c>
      <c r="D5" s="13">
        <v>23.4691275720538</v>
      </c>
      <c r="E5" s="13">
        <v>22.1987863608819</v>
      </c>
      <c r="F5" s="13">
        <v>0.78982710840134296</v>
      </c>
      <c r="G5" t="s">
        <v>41</v>
      </c>
      <c r="H5" s="14">
        <v>45701.907401218697</v>
      </c>
      <c r="I5" s="14">
        <v>42778.1942484963</v>
      </c>
      <c r="J5" s="14">
        <v>48785.200438887798</v>
      </c>
      <c r="K5" s="14">
        <v>45738.945794553903</v>
      </c>
      <c r="L5" s="14">
        <v>1824.5797834304501</v>
      </c>
    </row>
    <row r="6" spans="1:12" x14ac:dyDescent="0.3">
      <c r="A6" s="7" t="s">
        <v>172</v>
      </c>
      <c r="B6" s="13">
        <v>17.469481900973499</v>
      </c>
      <c r="C6" s="13">
        <v>16.162721362404501</v>
      </c>
      <c r="D6" s="13">
        <v>18.748713183023899</v>
      </c>
      <c r="E6" s="13">
        <v>17.471649874116299</v>
      </c>
      <c r="F6" s="13">
        <v>0.76947241631465202</v>
      </c>
      <c r="G6" t="s">
        <v>41</v>
      </c>
      <c r="H6" s="14">
        <v>35967.919652045799</v>
      </c>
      <c r="I6" s="14">
        <v>33120.739005085197</v>
      </c>
      <c r="J6" s="14">
        <v>38801.041730814301</v>
      </c>
      <c r="K6" s="14">
        <v>36000.213807947097</v>
      </c>
      <c r="L6" s="14">
        <v>1737.1372844581499</v>
      </c>
    </row>
    <row r="7" spans="1:12" x14ac:dyDescent="0.3">
      <c r="A7" s="7" t="s">
        <v>42</v>
      </c>
      <c r="B7" s="13">
        <v>1.4134992390621299</v>
      </c>
      <c r="C7" s="13">
        <v>0.86411822371237101</v>
      </c>
      <c r="D7" s="13">
        <v>2.1371286720384202</v>
      </c>
      <c r="E7" s="13">
        <v>1.45179864418631</v>
      </c>
      <c r="F7" s="13">
        <v>0.39614291884645098</v>
      </c>
      <c r="G7" t="s">
        <v>41</v>
      </c>
      <c r="H7" s="14">
        <v>2923.2659845420799</v>
      </c>
      <c r="I7" s="14">
        <v>1773.5466470306001</v>
      </c>
      <c r="J7" s="14">
        <v>4387.8976284337996</v>
      </c>
      <c r="K7" s="14">
        <v>2991.4567243398801</v>
      </c>
      <c r="L7" s="14">
        <v>818.60199739742404</v>
      </c>
    </row>
    <row r="8" spans="1:12" x14ac:dyDescent="0.3">
      <c r="A8" s="7" t="s">
        <v>173</v>
      </c>
      <c r="B8" s="13">
        <v>28.595757579317699</v>
      </c>
      <c r="C8" s="13">
        <v>27.046056556516099</v>
      </c>
      <c r="D8" s="13">
        <v>30.196335502669498</v>
      </c>
      <c r="E8" s="13">
        <v>28.597872184739501</v>
      </c>
      <c r="F8" s="13">
        <v>0.93235677700160902</v>
      </c>
      <c r="G8" t="s">
        <v>41</v>
      </c>
      <c r="H8" s="14">
        <v>58888.490951664702</v>
      </c>
      <c r="I8" s="14">
        <v>55440.836755867</v>
      </c>
      <c r="J8" s="14">
        <v>62617.334833244102</v>
      </c>
      <c r="K8" s="14">
        <v>58922.930381997699</v>
      </c>
      <c r="L8" s="14">
        <v>2170.2174009482801</v>
      </c>
    </row>
    <row r="9" spans="1:12" x14ac:dyDescent="0.3">
      <c r="A9" s="7" t="s">
        <v>90</v>
      </c>
      <c r="B9" s="13">
        <v>0.31616894580516802</v>
      </c>
      <c r="C9" s="13">
        <v>0.113182872940472</v>
      </c>
      <c r="D9" s="13">
        <v>0.66715779477272097</v>
      </c>
      <c r="E9" s="13">
        <v>0.341303426477927</v>
      </c>
      <c r="F9" s="13">
        <v>0.17084523721776099</v>
      </c>
      <c r="G9" t="s">
        <v>41</v>
      </c>
      <c r="H9" s="14">
        <v>651.11702221525104</v>
      </c>
      <c r="I9" s="14">
        <v>231.17542803539499</v>
      </c>
      <c r="J9" s="14">
        <v>1380.7536804644101</v>
      </c>
      <c r="K9" s="14">
        <v>703.208149017138</v>
      </c>
      <c r="L9" s="14">
        <v>351.96239618615698</v>
      </c>
    </row>
    <row r="10" spans="1:12" x14ac:dyDescent="0.3">
      <c r="A10" s="7" t="s">
        <v>174</v>
      </c>
      <c r="B10" s="13">
        <v>1.08131447278329</v>
      </c>
      <c r="C10" s="13">
        <v>0.64692669911675904</v>
      </c>
      <c r="D10" s="13">
        <v>1.64093359318167</v>
      </c>
      <c r="E10" s="13">
        <v>1.1124904859129601</v>
      </c>
      <c r="F10" s="13">
        <v>0.30657581919075</v>
      </c>
      <c r="G10" t="s">
        <v>41</v>
      </c>
      <c r="H10" s="14">
        <v>2228.50167521611</v>
      </c>
      <c r="I10" s="14">
        <v>1337.3033931509401</v>
      </c>
      <c r="J10" s="14">
        <v>3393.5445086187901</v>
      </c>
      <c r="K10" s="14">
        <v>2292.1795252684901</v>
      </c>
      <c r="L10" s="14">
        <v>633.415045024748</v>
      </c>
    </row>
    <row r="11" spans="1:12" x14ac:dyDescent="0.3">
      <c r="A11" s="7" t="s">
        <v>175</v>
      </c>
      <c r="B11" s="13">
        <v>1.4263928751553401</v>
      </c>
      <c r="C11" s="13">
        <v>0.98423238643570798</v>
      </c>
      <c r="D11" s="13">
        <v>1.9836685818086499</v>
      </c>
      <c r="E11" s="13">
        <v>1.44292980722955</v>
      </c>
      <c r="F11" s="13">
        <v>0.30302635169851</v>
      </c>
      <c r="G11" t="s">
        <v>41</v>
      </c>
      <c r="H11" s="14">
        <v>2940.2092435709601</v>
      </c>
      <c r="I11" s="14">
        <v>2041.6846795276899</v>
      </c>
      <c r="J11" s="14">
        <v>4098.3087640887497</v>
      </c>
      <c r="K11" s="14">
        <v>2972.7435322681699</v>
      </c>
      <c r="L11" s="14">
        <v>625.49158746914497</v>
      </c>
    </row>
    <row r="12" spans="1:12" x14ac:dyDescent="0.3">
      <c r="A12" s="7" t="s">
        <v>176</v>
      </c>
      <c r="B12" s="13">
        <v>5.1403555259260401</v>
      </c>
      <c r="C12" s="13">
        <v>4.1926409638425399</v>
      </c>
      <c r="D12" s="13">
        <v>6.1650676254480903</v>
      </c>
      <c r="E12" s="13">
        <v>5.1587330600073296</v>
      </c>
      <c r="F12" s="13">
        <v>0.59706657144693998</v>
      </c>
      <c r="G12" t="s">
        <v>41</v>
      </c>
      <c r="H12" s="14">
        <v>10583.1921422251</v>
      </c>
      <c r="I12" s="14">
        <v>8633.0342973320494</v>
      </c>
      <c r="J12" s="14">
        <v>12769.6904801698</v>
      </c>
      <c r="K12" s="14">
        <v>10629.1456740088</v>
      </c>
      <c r="L12" s="14">
        <v>1246.53659046445</v>
      </c>
    </row>
    <row r="13" spans="1:12" x14ac:dyDescent="0.3">
      <c r="A13" s="7" t="s">
        <v>177</v>
      </c>
      <c r="B13" s="13">
        <v>2.1765531792727999</v>
      </c>
      <c r="C13" s="13">
        <v>1.4093978369370801</v>
      </c>
      <c r="D13" s="13">
        <v>3.1629683213106401</v>
      </c>
      <c r="E13" s="13">
        <v>2.2091209942745098</v>
      </c>
      <c r="F13" s="13">
        <v>0.52908435878279503</v>
      </c>
      <c r="G13" t="s">
        <v>41</v>
      </c>
      <c r="H13" s="14">
        <v>4470.3403610659698</v>
      </c>
      <c r="I13" s="14">
        <v>2896.02057710585</v>
      </c>
      <c r="J13" s="14">
        <v>6520.3231391602503</v>
      </c>
      <c r="K13" s="14">
        <v>4551.5527286830902</v>
      </c>
      <c r="L13" s="14">
        <v>1093.19658716871</v>
      </c>
    </row>
    <row r="14" spans="1:12" x14ac:dyDescent="0.3">
      <c r="A14" s="7" t="s">
        <v>178</v>
      </c>
      <c r="B14" s="13">
        <v>7.0847034388872202E-2</v>
      </c>
      <c r="C14" s="13">
        <v>2.0125149734967599E-2</v>
      </c>
      <c r="D14" s="13">
        <v>0.19574862999010401</v>
      </c>
      <c r="E14" s="13">
        <v>8.4136713535584495E-2</v>
      </c>
      <c r="F14" s="13">
        <v>5.6956004395950999E-2</v>
      </c>
      <c r="G14" t="s">
        <v>41</v>
      </c>
      <c r="H14" s="14">
        <v>145.53132280185599</v>
      </c>
      <c r="I14" s="14">
        <v>41.383504829941202</v>
      </c>
      <c r="J14" s="14">
        <v>401.69056594217102</v>
      </c>
      <c r="K14" s="14">
        <v>173.37349053160901</v>
      </c>
      <c r="L14" s="14">
        <v>117.501750170169</v>
      </c>
    </row>
    <row r="15" spans="1:12" x14ac:dyDescent="0.3">
      <c r="A15" s="7" t="s">
        <v>179</v>
      </c>
      <c r="B15" s="13">
        <v>9.7391493437827492</v>
      </c>
      <c r="C15" s="13">
        <v>8.8025245986056593</v>
      </c>
      <c r="D15" s="13">
        <v>10.7141771286934</v>
      </c>
      <c r="E15" s="13">
        <v>9.7483344867121193</v>
      </c>
      <c r="F15" s="13">
        <v>0.58747596724378304</v>
      </c>
      <c r="G15" t="s">
        <v>41</v>
      </c>
      <c r="H15" s="14">
        <v>20034.259145478201</v>
      </c>
      <c r="I15" s="14">
        <v>17999.639285000099</v>
      </c>
      <c r="J15" s="14">
        <v>22221.526646817099</v>
      </c>
      <c r="K15" s="14">
        <v>20085.192899253801</v>
      </c>
      <c r="L15" s="14">
        <v>1254.53078156489</v>
      </c>
    </row>
    <row r="16" spans="1:12" x14ac:dyDescent="0.3">
      <c r="A16" s="7" t="s">
        <v>180</v>
      </c>
      <c r="B16" s="13">
        <v>2.95757556321756</v>
      </c>
      <c r="C16" s="13">
        <v>2.3741050546400402</v>
      </c>
      <c r="D16" s="13">
        <v>3.5944776085983099</v>
      </c>
      <c r="E16" s="13">
        <v>2.9695820141502098</v>
      </c>
      <c r="F16" s="13">
        <v>0.36659608776119801</v>
      </c>
      <c r="G16" t="s">
        <v>41</v>
      </c>
      <c r="H16" s="14">
        <v>6087.87967885329</v>
      </c>
      <c r="I16" s="14">
        <v>4889.6630120964601</v>
      </c>
      <c r="J16" s="14">
        <v>7419.0988699408199</v>
      </c>
      <c r="K16" s="14">
        <v>6117.7980565714897</v>
      </c>
      <c r="L16" s="14">
        <v>756.75036579747803</v>
      </c>
    </row>
    <row r="17" spans="1:12" x14ac:dyDescent="0.3">
      <c r="A17" s="7" t="s">
        <v>181</v>
      </c>
      <c r="B17" s="13">
        <v>7.2065667268241302</v>
      </c>
      <c r="C17" s="13">
        <v>6.4487898268358599</v>
      </c>
      <c r="D17" s="13">
        <v>8.0292215604337809</v>
      </c>
      <c r="E17" s="13">
        <v>7.2132619477755497</v>
      </c>
      <c r="F17" s="13">
        <v>0.48482035274073398</v>
      </c>
      <c r="G17" t="s">
        <v>41</v>
      </c>
      <c r="H17" s="21">
        <v>14838.323312447799</v>
      </c>
      <c r="I17" s="21">
        <v>13210.1993234244</v>
      </c>
      <c r="J17" s="21">
        <v>16583.592136990301</v>
      </c>
      <c r="K17" s="21">
        <v>14862.721671044301</v>
      </c>
      <c r="L17" s="21">
        <v>1038.1901660958399</v>
      </c>
    </row>
    <row r="18" spans="1:12" x14ac:dyDescent="0.3">
      <c r="A18" s="18" t="s">
        <v>29</v>
      </c>
      <c r="B18" s="18"/>
      <c r="C18" s="18"/>
      <c r="D18" s="18"/>
      <c r="E18" s="18"/>
      <c r="F18" s="18"/>
      <c r="G18" s="1"/>
      <c r="H18" s="22"/>
      <c r="I18" s="22"/>
      <c r="J18" s="22"/>
      <c r="K18" s="22">
        <f>SUM(K5:K17)</f>
        <v>206041.46243548542</v>
      </c>
      <c r="L18" s="18"/>
    </row>
    <row r="19" spans="1:12" x14ac:dyDescent="0.3">
      <c r="A19" s="7" t="s">
        <v>1400</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6203F-33A1-49DE-8C1B-795036D921AE}">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9.33203125" style="7" bestFit="1" customWidth="1"/>
    <col min="12" max="12" width="7.33203125" style="7" bestFit="1" customWidth="1"/>
    <col min="13" max="16384" width="8.6640625" style="7"/>
  </cols>
  <sheetData>
    <row r="1" spans="1:12" ht="45" customHeight="1" x14ac:dyDescent="0.25">
      <c r="A1" s="333" t="s">
        <v>1555</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2.2648010180519999E-5</v>
      </c>
      <c r="C5" s="13">
        <v>1.71053099960899E-19</v>
      </c>
      <c r="D5" s="13">
        <v>0.115007672206324</v>
      </c>
      <c r="E5" s="13">
        <v>2.21820931555799E-2</v>
      </c>
      <c r="F5" s="13">
        <v>8.6204521536824494E-2</v>
      </c>
      <c r="G5" s="7" t="s">
        <v>41</v>
      </c>
      <c r="H5" s="14">
        <v>2.98412446939549E-2</v>
      </c>
      <c r="I5" s="14">
        <v>2.2538127503948002E-16</v>
      </c>
      <c r="J5" s="14">
        <v>151.53525897577401</v>
      </c>
      <c r="K5" s="14">
        <v>29.227347762723699</v>
      </c>
      <c r="L5" s="14">
        <v>113.58393962213501</v>
      </c>
    </row>
    <row r="6" spans="1:12" x14ac:dyDescent="0.25">
      <c r="A6" s="7" t="s">
        <v>172</v>
      </c>
      <c r="B6" s="13">
        <v>1.7724730417889598E-5</v>
      </c>
      <c r="C6" s="13">
        <v>8.3677299440192402E-19</v>
      </c>
      <c r="D6" s="13">
        <v>0.13969292081101201</v>
      </c>
      <c r="E6" s="13">
        <v>2.2911107492737601E-2</v>
      </c>
      <c r="F6" s="13">
        <v>8.0068842011347702E-2</v>
      </c>
      <c r="G6" s="7" t="s">
        <v>41</v>
      </c>
      <c r="H6" s="14">
        <v>2.3354282045915501E-2</v>
      </c>
      <c r="I6" s="14">
        <v>1.1025404651539201E-15</v>
      </c>
      <c r="J6" s="14">
        <v>184.06078938979701</v>
      </c>
      <c r="K6" s="14">
        <v>30.187904343505998</v>
      </c>
      <c r="L6" s="14">
        <v>105.499506922571</v>
      </c>
    </row>
    <row r="7" spans="1:12" x14ac:dyDescent="0.25">
      <c r="A7" s="7" t="s">
        <v>42</v>
      </c>
      <c r="B7" s="13">
        <v>1.8739345598110501E-5</v>
      </c>
      <c r="C7" s="13">
        <v>2.0053970957910801E-18</v>
      </c>
      <c r="D7" s="13">
        <v>0.118155259617023</v>
      </c>
      <c r="E7" s="13">
        <v>2.0995581140917801E-2</v>
      </c>
      <c r="F7" s="13">
        <v>8.1710805988344001E-2</v>
      </c>
      <c r="G7" s="7" t="s">
        <v>41</v>
      </c>
      <c r="H7" s="14">
        <v>2.4691149153526399E-2</v>
      </c>
      <c r="I7" s="14">
        <v>2.64233126738529E-15</v>
      </c>
      <c r="J7" s="14">
        <v>155.682551623986</v>
      </c>
      <c r="K7" s="14">
        <v>27.663987667084701</v>
      </c>
      <c r="L7" s="14">
        <v>107.662975078302</v>
      </c>
    </row>
    <row r="8" spans="1:12" x14ac:dyDescent="0.25">
      <c r="A8" s="7" t="s">
        <v>173</v>
      </c>
      <c r="B8" s="13">
        <v>2.9636124223204801E-5</v>
      </c>
      <c r="C8" s="13">
        <v>2.0404727012292198E-18</v>
      </c>
      <c r="D8" s="13">
        <v>9.5602073316421302E-2</v>
      </c>
      <c r="E8" s="13">
        <v>1.7490660779202999E-2</v>
      </c>
      <c r="F8" s="13">
        <v>6.2408945527643901E-2</v>
      </c>
      <c r="G8" s="7" t="s">
        <v>41</v>
      </c>
      <c r="H8" s="14">
        <v>3.9048853637736802E-2</v>
      </c>
      <c r="I8" s="14">
        <v>2.6885472358666299E-15</v>
      </c>
      <c r="J8" s="14">
        <v>125.96624782244901</v>
      </c>
      <c r="K8" s="14">
        <v>23.045869549285602</v>
      </c>
      <c r="L8" s="14">
        <v>82.230650716678895</v>
      </c>
    </row>
    <row r="9" spans="1:12" x14ac:dyDescent="0.25">
      <c r="A9" s="7" t="s">
        <v>90</v>
      </c>
      <c r="B9" s="13">
        <v>2.66873629293938E-5</v>
      </c>
      <c r="C9" s="13">
        <v>2.20434139434661E-19</v>
      </c>
      <c r="D9" s="13">
        <v>0.114265419610208</v>
      </c>
      <c r="E9" s="13">
        <v>2.1208189724210302E-2</v>
      </c>
      <c r="F9" s="13">
        <v>7.5561766516957299E-2</v>
      </c>
      <c r="G9" s="7" t="s">
        <v>41</v>
      </c>
      <c r="H9" s="14">
        <v>3.5163536269398603E-2</v>
      </c>
      <c r="I9" s="14">
        <v>2.90446226460503E-16</v>
      </c>
      <c r="J9" s="14">
        <v>150.557259532606</v>
      </c>
      <c r="K9" s="14">
        <v>27.9441228625167</v>
      </c>
      <c r="L9" s="14">
        <v>99.560939180408099</v>
      </c>
    </row>
    <row r="10" spans="1:12" x14ac:dyDescent="0.25">
      <c r="A10" s="7" t="s">
        <v>174</v>
      </c>
      <c r="B10" s="13">
        <v>4.61568493513382E-5</v>
      </c>
      <c r="C10" s="13">
        <v>5.3287561333482097E-18</v>
      </c>
      <c r="D10" s="13">
        <v>0.24878160995326901</v>
      </c>
      <c r="E10" s="13">
        <v>4.0887450358845702E-2</v>
      </c>
      <c r="F10" s="13">
        <v>0.142444964136522</v>
      </c>
      <c r="G10" s="7" t="s">
        <v>41</v>
      </c>
      <c r="H10" s="14">
        <v>6.0816726273816797E-2</v>
      </c>
      <c r="I10" s="14">
        <v>7.0212223688609303E-15</v>
      </c>
      <c r="J10" s="14">
        <v>327.79713709052697</v>
      </c>
      <c r="K10" s="14">
        <v>53.873713467318701</v>
      </c>
      <c r="L10" s="14">
        <v>187.68690919592299</v>
      </c>
    </row>
    <row r="11" spans="1:12" x14ac:dyDescent="0.25">
      <c r="A11" s="7" t="s">
        <v>175</v>
      </c>
      <c r="B11" s="13">
        <v>3.4060612140682998E-4</v>
      </c>
      <c r="C11" s="13">
        <v>6.4705275153974902E-18</v>
      </c>
      <c r="D11" s="13">
        <v>1.1004728609286201</v>
      </c>
      <c r="E11" s="13">
        <v>0.17302212457163099</v>
      </c>
      <c r="F11" s="13">
        <v>0.49874800847284401</v>
      </c>
      <c r="G11" s="7" t="s">
        <v>41</v>
      </c>
      <c r="H11" s="14">
        <v>0.44878603162685399</v>
      </c>
      <c r="I11" s="14">
        <v>8.5256317595628907E-15</v>
      </c>
      <c r="J11" s="14">
        <v>1449.99404628817</v>
      </c>
      <c r="K11" s="14">
        <v>227.975681556827</v>
      </c>
      <c r="L11" s="14">
        <v>657.15536344390398</v>
      </c>
    </row>
    <row r="12" spans="1:12" x14ac:dyDescent="0.25">
      <c r="A12" s="7" t="s">
        <v>176</v>
      </c>
      <c r="B12" s="13">
        <v>84.094036605815106</v>
      </c>
      <c r="C12" s="13">
        <v>76.764792087116803</v>
      </c>
      <c r="D12" s="13">
        <v>93.306388099938502</v>
      </c>
      <c r="E12" s="13">
        <v>84.395222424198295</v>
      </c>
      <c r="F12" s="13">
        <v>4.8372862832672601</v>
      </c>
      <c r="G12" s="7" t="s">
        <v>41</v>
      </c>
      <c r="H12" s="14">
        <v>110803.143572188</v>
      </c>
      <c r="I12" s="14">
        <v>101146.057701905</v>
      </c>
      <c r="J12" s="14">
        <v>122941.43002436</v>
      </c>
      <c r="K12" s="14">
        <v>111199.989018348</v>
      </c>
      <c r="L12" s="14">
        <v>6373.6567796957697</v>
      </c>
    </row>
    <row r="13" spans="1:12" x14ac:dyDescent="0.25">
      <c r="A13" s="7" t="s">
        <v>177</v>
      </c>
      <c r="B13" s="13">
        <v>14.0932643239268</v>
      </c>
      <c r="C13" s="13">
        <v>5.0483672603832002</v>
      </c>
      <c r="D13" s="13">
        <v>21.369484279162101</v>
      </c>
      <c r="E13" s="13">
        <v>13.849461454454801</v>
      </c>
      <c r="F13" s="13">
        <v>4.8380585278461403</v>
      </c>
      <c r="G13" s="7" t="s">
        <v>41</v>
      </c>
      <c r="H13" s="14">
        <v>18569.426005849298</v>
      </c>
      <c r="I13" s="14">
        <v>6651.77918595351</v>
      </c>
      <c r="J13" s="14">
        <v>28156.646181066801</v>
      </c>
      <c r="K13" s="14">
        <v>18248.188907004202</v>
      </c>
      <c r="L13" s="14">
        <v>6374.6742968753597</v>
      </c>
    </row>
    <row r="14" spans="1:12" x14ac:dyDescent="0.25">
      <c r="A14" s="7" t="s">
        <v>178</v>
      </c>
      <c r="B14" s="13">
        <v>0.46567676069359598</v>
      </c>
      <c r="C14" s="13">
        <v>0.105506689005991</v>
      </c>
      <c r="D14" s="13">
        <v>1.3591347265509699</v>
      </c>
      <c r="E14" s="13">
        <v>0.55621362815044895</v>
      </c>
      <c r="F14" s="13">
        <v>0.39089280626002998</v>
      </c>
      <c r="G14" s="7" t="s">
        <v>41</v>
      </c>
      <c r="H14" s="14">
        <v>613.58035665748901</v>
      </c>
      <c r="I14" s="14">
        <v>139.01666850118499</v>
      </c>
      <c r="J14" s="14">
        <v>1790.80950705083</v>
      </c>
      <c r="K14" s="14">
        <v>732.87263858731296</v>
      </c>
      <c r="L14" s="14">
        <v>515.04427045627801</v>
      </c>
    </row>
    <row r="15" spans="1:12" x14ac:dyDescent="0.25">
      <c r="A15" s="7" t="s">
        <v>179</v>
      </c>
      <c r="B15" s="13">
        <v>0.389197971246525</v>
      </c>
      <c r="C15" s="13">
        <v>4.2165942683080299E-13</v>
      </c>
      <c r="D15" s="13">
        <v>2.3503330678893999</v>
      </c>
      <c r="E15" s="13">
        <v>0.70671716212787805</v>
      </c>
      <c r="F15" s="13">
        <v>0.87663070165705403</v>
      </c>
      <c r="G15" s="7" t="s">
        <v>41</v>
      </c>
      <c r="H15" s="14">
        <v>512.81113889413405</v>
      </c>
      <c r="I15" s="14">
        <v>5.5558267738653496E-10</v>
      </c>
      <c r="J15" s="14">
        <v>3096.8223535817501</v>
      </c>
      <c r="K15" s="14">
        <v>931.17759999131397</v>
      </c>
      <c r="L15" s="14">
        <v>1155.05737881035</v>
      </c>
    </row>
    <row r="16" spans="1:12" x14ac:dyDescent="0.25">
      <c r="A16" s="7" t="s">
        <v>180</v>
      </c>
      <c r="B16" s="13">
        <v>2.8823808793187702E-4</v>
      </c>
      <c r="C16" s="13">
        <v>8.4074391545844301E-17</v>
      </c>
      <c r="D16" s="13">
        <v>0.95446649787844895</v>
      </c>
      <c r="E16" s="13">
        <v>0.15398826050497399</v>
      </c>
      <c r="F16" s="13">
        <v>0.39392571758048001</v>
      </c>
      <c r="G16" s="7" t="s">
        <v>41</v>
      </c>
      <c r="H16" s="14">
        <v>0.37978538703992099</v>
      </c>
      <c r="I16" s="14">
        <v>1.10777259044719E-13</v>
      </c>
      <c r="J16" s="14">
        <v>1257.61460226962</v>
      </c>
      <c r="K16" s="14">
        <v>202.89647192395901</v>
      </c>
      <c r="L16" s="14">
        <v>519.04046474121697</v>
      </c>
    </row>
    <row r="17" spans="1:13" x14ac:dyDescent="0.25">
      <c r="A17" s="7" t="s">
        <v>181</v>
      </c>
      <c r="B17" s="13">
        <v>9.9901525960916101E-6</v>
      </c>
      <c r="C17" s="13">
        <v>8.3100387732955602E-19</v>
      </c>
      <c r="D17" s="13">
        <v>0.116504454241314</v>
      </c>
      <c r="E17" s="13">
        <v>1.9699863340332899E-2</v>
      </c>
      <c r="F17" s="13">
        <v>7.4411746992420105E-2</v>
      </c>
      <c r="G17" s="7" t="s">
        <v>41</v>
      </c>
      <c r="H17" s="14">
        <v>1.3163124962136201E-2</v>
      </c>
      <c r="I17" s="14">
        <v>1.0949390188081899E-15</v>
      </c>
      <c r="J17" s="14">
        <v>153.507433952898</v>
      </c>
      <c r="K17" s="14">
        <v>25.956736935856</v>
      </c>
      <c r="L17" s="14">
        <v>98.0456619546827</v>
      </c>
    </row>
    <row r="18" spans="1:13" x14ac:dyDescent="0.25">
      <c r="B18" s="13"/>
      <c r="C18" s="13"/>
      <c r="D18" s="13"/>
      <c r="E18" s="13"/>
      <c r="F18" s="13"/>
      <c r="H18" s="14"/>
      <c r="I18" s="14"/>
      <c r="J18" s="15" t="s">
        <v>29</v>
      </c>
      <c r="K18" s="14">
        <f>SUM(K5:K17)</f>
        <v>131760.99999999991</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65CE2-2315-4B1D-B2CE-15B6F952BEB0}">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1556</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3.9827096161240703E-5</v>
      </c>
      <c r="C5" s="13">
        <v>4.9243974974257499E-18</v>
      </c>
      <c r="D5" s="13">
        <v>0.173764998571977</v>
      </c>
      <c r="E5" s="13">
        <v>3.1901981231325899E-2</v>
      </c>
      <c r="F5" s="13">
        <v>0.114648325529578</v>
      </c>
      <c r="G5" s="7" t="s">
        <v>41</v>
      </c>
      <c r="H5" s="14">
        <v>2.38763441486638E-3</v>
      </c>
      <c r="I5" s="14">
        <v>2.9521762997067299E-16</v>
      </c>
      <c r="J5" s="14">
        <v>10.417211664390001</v>
      </c>
      <c r="K5" s="14">
        <v>1.91252377481799</v>
      </c>
      <c r="L5" s="14">
        <v>6.8731671154982497</v>
      </c>
    </row>
    <row r="6" spans="1:12" x14ac:dyDescent="0.25">
      <c r="A6" s="7" t="s">
        <v>172</v>
      </c>
      <c r="B6" s="13">
        <v>0.71522709214134905</v>
      </c>
      <c r="C6" s="13">
        <v>0.146036715042062</v>
      </c>
      <c r="D6" s="13">
        <v>1.8248992968167701</v>
      </c>
      <c r="E6" s="13">
        <v>0.81844360763772395</v>
      </c>
      <c r="F6" s="13">
        <v>0.54029561001531301</v>
      </c>
      <c r="G6" s="7" t="s">
        <v>41</v>
      </c>
      <c r="H6" s="14">
        <v>42.877864173873903</v>
      </c>
      <c r="I6" s="14">
        <v>8.7549010667716498</v>
      </c>
      <c r="J6" s="14">
        <v>109.40271284416499</v>
      </c>
      <c r="K6" s="14">
        <v>49.065694277881597</v>
      </c>
      <c r="L6" s="14">
        <v>32.390721820418001</v>
      </c>
    </row>
    <row r="7" spans="1:12" x14ac:dyDescent="0.25">
      <c r="A7" s="7" t="s">
        <v>42</v>
      </c>
      <c r="B7" s="13">
        <v>1.81136310253212E-5</v>
      </c>
      <c r="C7" s="13">
        <v>2.2384693049493301E-18</v>
      </c>
      <c r="D7" s="13">
        <v>0.14107693483865999</v>
      </c>
      <c r="E7" s="13">
        <v>2.3238052788311599E-2</v>
      </c>
      <c r="F7" s="13">
        <v>7.8182673897814706E-2</v>
      </c>
      <c r="G7" s="7" t="s">
        <v>41</v>
      </c>
      <c r="H7" s="14">
        <v>1.085912179968E-3</v>
      </c>
      <c r="I7" s="14">
        <v>1.3419623483171201E-16</v>
      </c>
      <c r="J7" s="14">
        <v>8.4575622435777191</v>
      </c>
      <c r="K7" s="14">
        <v>1.3931212646592801</v>
      </c>
      <c r="L7" s="14">
        <v>4.68705130017399</v>
      </c>
    </row>
    <row r="8" spans="1:12" x14ac:dyDescent="0.25">
      <c r="A8" s="7" t="s">
        <v>173</v>
      </c>
      <c r="B8" s="13">
        <v>2.62711803174005E-5</v>
      </c>
      <c r="C8" s="13">
        <v>1.94839636025709E-17</v>
      </c>
      <c r="D8" s="13">
        <v>0.26829839974942399</v>
      </c>
      <c r="E8" s="13">
        <v>5.5579534714995202E-2</v>
      </c>
      <c r="F8" s="13">
        <v>0.21756493110149899</v>
      </c>
      <c r="G8" s="7" t="s">
        <v>41</v>
      </c>
      <c r="H8" s="14">
        <v>1.5749572600281599E-3</v>
      </c>
      <c r="I8" s="14">
        <v>1.16806361797412E-15</v>
      </c>
      <c r="J8" s="14">
        <v>16.084489064978001</v>
      </c>
      <c r="K8" s="14">
        <v>3.3319931061639601</v>
      </c>
      <c r="L8" s="14">
        <v>13.043017619534799</v>
      </c>
    </row>
    <row r="9" spans="1:12" x14ac:dyDescent="0.25">
      <c r="A9" s="7" t="s">
        <v>90</v>
      </c>
      <c r="B9" s="13">
        <v>2.4228186887941099E-5</v>
      </c>
      <c r="C9" s="13">
        <v>7.8109301513960999E-19</v>
      </c>
      <c r="D9" s="13">
        <v>0.14055848880920499</v>
      </c>
      <c r="E9" s="13">
        <v>2.52122147161685E-2</v>
      </c>
      <c r="F9" s="13">
        <v>9.4119241386428604E-2</v>
      </c>
      <c r="G9" s="7" t="s">
        <v>41</v>
      </c>
      <c r="H9" s="14">
        <v>1.45247980393207E-3</v>
      </c>
      <c r="I9" s="14">
        <v>4.6826526257619599E-17</v>
      </c>
      <c r="J9" s="14">
        <v>8.4264814041118807</v>
      </c>
      <c r="K9" s="14">
        <v>1.5114722722342999</v>
      </c>
      <c r="L9" s="14">
        <v>5.6424485211163899</v>
      </c>
    </row>
    <row r="10" spans="1:12" x14ac:dyDescent="0.25">
      <c r="A10" s="7" t="s">
        <v>174</v>
      </c>
      <c r="B10" s="13">
        <v>1.47266783434492</v>
      </c>
      <c r="C10" s="13">
        <v>0.28719425025855599</v>
      </c>
      <c r="D10" s="13">
        <v>6.9729961530276299</v>
      </c>
      <c r="E10" s="13">
        <v>2.4160329287074598</v>
      </c>
      <c r="F10" s="13">
        <v>2.2410060931100899</v>
      </c>
      <c r="G10" s="7" t="s">
        <v>41</v>
      </c>
      <c r="H10" s="14">
        <v>88.286436668978098</v>
      </c>
      <c r="I10" s="14">
        <v>17.217295303000402</v>
      </c>
      <c r="J10" s="14">
        <v>418.03111937400598</v>
      </c>
      <c r="K10" s="14">
        <v>144.84117407601201</v>
      </c>
      <c r="L10" s="14">
        <v>134.34831528194999</v>
      </c>
    </row>
    <row r="11" spans="1:12" x14ac:dyDescent="0.25">
      <c r="A11" s="7" t="s">
        <v>175</v>
      </c>
      <c r="B11" s="13">
        <v>22.475479373533201</v>
      </c>
      <c r="C11" s="13">
        <v>17.380833742603102</v>
      </c>
      <c r="D11" s="13">
        <v>28.214540240194399</v>
      </c>
      <c r="E11" s="13">
        <v>22.535620223431501</v>
      </c>
      <c r="F11" s="13">
        <v>3.2960739018368899</v>
      </c>
      <c r="G11" s="7" t="s">
        <v>41</v>
      </c>
      <c r="H11" s="14">
        <v>1347.40498844331</v>
      </c>
      <c r="I11" s="14">
        <v>1041.98098286906</v>
      </c>
      <c r="J11" s="14">
        <v>1691.4616873996499</v>
      </c>
      <c r="K11" s="14">
        <v>1351.0104323947201</v>
      </c>
      <c r="L11" s="14">
        <v>197.59963041512199</v>
      </c>
    </row>
    <row r="12" spans="1:12" x14ac:dyDescent="0.25">
      <c r="A12" s="7" t="s">
        <v>176</v>
      </c>
      <c r="B12" s="13">
        <v>53.452253067435798</v>
      </c>
      <c r="C12" s="13">
        <v>44.950196090080198</v>
      </c>
      <c r="D12" s="13">
        <v>62.021625998598303</v>
      </c>
      <c r="E12" s="13">
        <v>53.452768740798803</v>
      </c>
      <c r="F12" s="13">
        <v>5.3370554455743999</v>
      </c>
      <c r="G12" s="7" t="s">
        <v>41</v>
      </c>
      <c r="H12" s="14">
        <v>3204.4625713927799</v>
      </c>
      <c r="I12" s="14">
        <v>2694.7642556003102</v>
      </c>
      <c r="J12" s="14">
        <v>3718.1964786159601</v>
      </c>
      <c r="K12" s="14">
        <v>3204.4934860108801</v>
      </c>
      <c r="L12" s="14">
        <v>319.95647396218499</v>
      </c>
    </row>
    <row r="13" spans="1:12" x14ac:dyDescent="0.25">
      <c r="A13" s="7" t="s">
        <v>177</v>
      </c>
      <c r="B13" s="13">
        <v>12.959840283473</v>
      </c>
      <c r="C13" s="13">
        <v>4.1395182427006398</v>
      </c>
      <c r="D13" s="13">
        <v>21.5668864484072</v>
      </c>
      <c r="E13" s="13">
        <v>12.894291476266099</v>
      </c>
      <c r="F13" s="13">
        <v>5.2984544371509799</v>
      </c>
      <c r="G13" s="7" t="s">
        <v>41</v>
      </c>
      <c r="H13" s="14">
        <v>776.94242499420704</v>
      </c>
      <c r="I13" s="14">
        <v>248.164118649903</v>
      </c>
      <c r="J13" s="14">
        <v>1292.9348425820101</v>
      </c>
      <c r="K13" s="14">
        <v>773.01277400215395</v>
      </c>
      <c r="L13" s="14">
        <v>317.64234350720102</v>
      </c>
    </row>
    <row r="14" spans="1:12" x14ac:dyDescent="0.25">
      <c r="A14" s="7" t="s">
        <v>178</v>
      </c>
      <c r="B14" s="13">
        <v>0.82416318829334301</v>
      </c>
      <c r="C14" s="13">
        <v>0.24983371814340299</v>
      </c>
      <c r="D14" s="13">
        <v>1.89030973201019</v>
      </c>
      <c r="E14" s="13">
        <v>0.91529071968308295</v>
      </c>
      <c r="F14" s="13">
        <v>0.51057925802243798</v>
      </c>
      <c r="G14" s="7" t="s">
        <v>41</v>
      </c>
      <c r="H14" s="14">
        <v>49.408583138185897</v>
      </c>
      <c r="I14" s="14">
        <v>14.977531402697</v>
      </c>
      <c r="J14" s="14">
        <v>113.32406843401</v>
      </c>
      <c r="K14" s="14">
        <v>54.871678645000799</v>
      </c>
      <c r="L14" s="14">
        <v>30.609226518445102</v>
      </c>
    </row>
    <row r="15" spans="1:12" x14ac:dyDescent="0.25">
      <c r="A15" s="7" t="s">
        <v>179</v>
      </c>
      <c r="B15" s="13">
        <v>6.3302909602243602</v>
      </c>
      <c r="C15" s="13">
        <v>3.4462443945254502</v>
      </c>
      <c r="D15" s="13">
        <v>9.7560086516064093</v>
      </c>
      <c r="E15" s="13">
        <v>6.3895331194683704</v>
      </c>
      <c r="F15" s="13">
        <v>1.92231715473559</v>
      </c>
      <c r="G15" s="7" t="s">
        <v>41</v>
      </c>
      <c r="H15" s="14">
        <v>379.50094306544997</v>
      </c>
      <c r="I15" s="14">
        <v>206.60235145179999</v>
      </c>
      <c r="J15" s="14">
        <v>584.87271866380399</v>
      </c>
      <c r="K15" s="14">
        <v>383.052510512129</v>
      </c>
      <c r="L15" s="14">
        <v>115.242913426398</v>
      </c>
    </row>
    <row r="16" spans="1:12" x14ac:dyDescent="0.25">
      <c r="A16" s="7" t="s">
        <v>180</v>
      </c>
      <c r="B16" s="13">
        <v>8.72873472372517E-4</v>
      </c>
      <c r="C16" s="13">
        <v>5.4613209159233498E-17</v>
      </c>
      <c r="D16" s="13">
        <v>1.51109499779458</v>
      </c>
      <c r="E16" s="13">
        <v>0.25571357498349101</v>
      </c>
      <c r="F16" s="13">
        <v>0.56218647983752701</v>
      </c>
      <c r="G16" s="7" t="s">
        <v>41</v>
      </c>
      <c r="H16" s="14">
        <v>5.2328764668732299E-2</v>
      </c>
      <c r="I16" s="14">
        <v>3.2740618890960398E-15</v>
      </c>
      <c r="J16" s="14">
        <v>90.590145117785099</v>
      </c>
      <c r="K16" s="14">
        <v>15.3300288202602</v>
      </c>
      <c r="L16" s="14">
        <v>33.703079466259702</v>
      </c>
    </row>
    <row r="17" spans="1:13" x14ac:dyDescent="0.25">
      <c r="A17" s="7" t="s">
        <v>181</v>
      </c>
      <c r="B17" s="13">
        <v>5.3287507750696703E-4</v>
      </c>
      <c r="C17" s="13">
        <v>3.5612270579392999E-16</v>
      </c>
      <c r="D17" s="13">
        <v>1.16321989460616</v>
      </c>
      <c r="E17" s="13">
        <v>0.18637382557252299</v>
      </c>
      <c r="F17" s="13">
        <v>0.43146691741621901</v>
      </c>
      <c r="G17" s="7" t="s">
        <v>41</v>
      </c>
      <c r="H17" s="14">
        <v>3.1945860896542597E-2</v>
      </c>
      <c r="I17" s="14">
        <v>2.1349556212346099E-14</v>
      </c>
      <c r="J17" s="14">
        <v>69.735032681639396</v>
      </c>
      <c r="K17" s="14">
        <v>11.173110843072701</v>
      </c>
      <c r="L17" s="14">
        <v>25.8664416991023</v>
      </c>
    </row>
    <row r="18" spans="1:13" x14ac:dyDescent="0.25">
      <c r="B18" s="13"/>
      <c r="C18" s="13"/>
      <c r="D18" s="13"/>
      <c r="E18" s="13"/>
      <c r="F18" s="13"/>
      <c r="H18" s="14"/>
      <c r="I18" s="14"/>
      <c r="J18" s="15" t="s">
        <v>29</v>
      </c>
      <c r="K18" s="14">
        <f>SUM(K5:K17)</f>
        <v>5994.9999999999854</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3497B-2903-4482-A863-A1BDB31356AE}">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1557</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25.2882300127613</v>
      </c>
      <c r="C5" s="13">
        <v>21.525225557817102</v>
      </c>
      <c r="D5" s="13">
        <v>28.859034627334601</v>
      </c>
      <c r="E5" s="13">
        <v>25.248968871709199</v>
      </c>
      <c r="F5" s="13">
        <v>2.2188473781633098</v>
      </c>
      <c r="G5" s="7" t="s">
        <v>41</v>
      </c>
      <c r="H5" s="14">
        <v>2492.1550677576301</v>
      </c>
      <c r="I5" s="14">
        <v>2121.31097872288</v>
      </c>
      <c r="J5" s="14">
        <v>2844.0578625238199</v>
      </c>
      <c r="K5" s="14">
        <v>2488.28588230694</v>
      </c>
      <c r="L5" s="14">
        <v>218.667409117994</v>
      </c>
    </row>
    <row r="6" spans="1:12" x14ac:dyDescent="0.25">
      <c r="A6" s="7" t="s">
        <v>172</v>
      </c>
      <c r="B6" s="13">
        <v>13.363546800789299</v>
      </c>
      <c r="C6" s="13">
        <v>10.6418682857382</v>
      </c>
      <c r="D6" s="13">
        <v>16.550245427866798</v>
      </c>
      <c r="E6" s="13">
        <v>13.459306843716</v>
      </c>
      <c r="F6" s="13">
        <v>1.8324902074624301</v>
      </c>
      <c r="G6" s="7" t="s">
        <v>41</v>
      </c>
      <c r="H6" s="14">
        <v>1316.9775372177901</v>
      </c>
      <c r="I6" s="14">
        <v>1048.7561195594999</v>
      </c>
      <c r="J6" s="14">
        <v>1631.0266869162699</v>
      </c>
      <c r="K6" s="14">
        <v>1326.4146894482101</v>
      </c>
      <c r="L6" s="14">
        <v>180.591909945423</v>
      </c>
    </row>
    <row r="7" spans="1:12" x14ac:dyDescent="0.25">
      <c r="A7" s="7" t="s">
        <v>42</v>
      </c>
      <c r="B7" s="13">
        <v>2.2926628697393101E-3</v>
      </c>
      <c r="C7" s="13">
        <v>3.5671880968585801E-16</v>
      </c>
      <c r="D7" s="13">
        <v>1.29183160990949</v>
      </c>
      <c r="E7" s="13">
        <v>0.227216017683319</v>
      </c>
      <c r="F7" s="13">
        <v>0.52852647479754</v>
      </c>
      <c r="G7" s="7" t="s">
        <v>41</v>
      </c>
      <c r="H7" s="14">
        <v>0.225941925812809</v>
      </c>
      <c r="I7" s="14">
        <v>3.5154638694541299E-14</v>
      </c>
      <c r="J7" s="14">
        <v>127.310005156581</v>
      </c>
      <c r="K7" s="14">
        <v>22.3921385426911</v>
      </c>
      <c r="L7" s="14">
        <v>52.0862840912976</v>
      </c>
    </row>
    <row r="8" spans="1:12" x14ac:dyDescent="0.25">
      <c r="A8" s="7" t="s">
        <v>173</v>
      </c>
      <c r="B8" s="13">
        <v>25.902209983637999</v>
      </c>
      <c r="C8" s="13">
        <v>22.162636157000701</v>
      </c>
      <c r="D8" s="13">
        <v>29.786413841221702</v>
      </c>
      <c r="E8" s="13">
        <v>25.904447659206799</v>
      </c>
      <c r="F8" s="13">
        <v>2.3449317719026102</v>
      </c>
      <c r="G8" s="7" t="s">
        <v>41</v>
      </c>
      <c r="H8" s="14">
        <v>2552.6627938875299</v>
      </c>
      <c r="I8" s="14">
        <v>2184.1277932724201</v>
      </c>
      <c r="J8" s="14">
        <v>2935.4510840523999</v>
      </c>
      <c r="K8" s="14">
        <v>2552.8833168148299</v>
      </c>
      <c r="L8" s="14">
        <v>231.093026121002</v>
      </c>
    </row>
    <row r="9" spans="1:12" x14ac:dyDescent="0.25">
      <c r="A9" s="7" t="s">
        <v>90</v>
      </c>
      <c r="B9" s="13">
        <v>2.6233965119690499E-4</v>
      </c>
      <c r="C9" s="13">
        <v>4.4892874343499201E-17</v>
      </c>
      <c r="D9" s="13">
        <v>0.84110473221950999</v>
      </c>
      <c r="E9" s="13">
        <v>0.12385524738263901</v>
      </c>
      <c r="F9" s="13">
        <v>0.33306800067637599</v>
      </c>
      <c r="G9" s="7" t="s">
        <v>41</v>
      </c>
      <c r="H9" s="14">
        <v>2.5853572625454999E-2</v>
      </c>
      <c r="I9" s="14">
        <v>4.4241927665518402E-15</v>
      </c>
      <c r="J9" s="14">
        <v>82.890871360232694</v>
      </c>
      <c r="K9" s="14">
        <v>12.205934629559099</v>
      </c>
      <c r="L9" s="14">
        <v>32.823851466656897</v>
      </c>
    </row>
    <row r="10" spans="1:12" x14ac:dyDescent="0.25">
      <c r="A10" s="7" t="s">
        <v>174</v>
      </c>
      <c r="B10" s="13">
        <v>2.1323935021711599E-4</v>
      </c>
      <c r="C10" s="13">
        <v>2.4234443177428299E-17</v>
      </c>
      <c r="D10" s="13">
        <v>0.63641413049234696</v>
      </c>
      <c r="E10" s="13">
        <v>9.7764594664891097E-2</v>
      </c>
      <c r="F10" s="13">
        <v>0.25178346047394301</v>
      </c>
      <c r="G10" s="7" t="s">
        <v>41</v>
      </c>
      <c r="H10" s="14">
        <v>2.1014737963896801E-2</v>
      </c>
      <c r="I10" s="14">
        <v>2.38830437513556E-15</v>
      </c>
      <c r="J10" s="14">
        <v>62.718612560020802</v>
      </c>
      <c r="K10" s="14">
        <v>9.6347008042250106</v>
      </c>
      <c r="L10" s="14">
        <v>24.813260029707099</v>
      </c>
    </row>
    <row r="11" spans="1:12" x14ac:dyDescent="0.25">
      <c r="A11" s="7" t="s">
        <v>175</v>
      </c>
      <c r="B11" s="13">
        <v>7.0409562541737296E-5</v>
      </c>
      <c r="C11" s="13">
        <v>4.3994852798295697E-18</v>
      </c>
      <c r="D11" s="13">
        <v>0.29349360470339297</v>
      </c>
      <c r="E11" s="13">
        <v>4.60257423996294E-2</v>
      </c>
      <c r="F11" s="13">
        <v>0.13637500583723799</v>
      </c>
      <c r="G11" s="7" t="s">
        <v>41</v>
      </c>
      <c r="H11" s="14">
        <v>6.93886238848821E-3</v>
      </c>
      <c r="I11" s="14">
        <v>4.33569274327204E-16</v>
      </c>
      <c r="J11" s="14">
        <v>28.923794743519402</v>
      </c>
      <c r="K11" s="14">
        <v>4.5358369134834797</v>
      </c>
      <c r="L11" s="14">
        <v>13.439756825259799</v>
      </c>
    </row>
    <row r="12" spans="1:12" x14ac:dyDescent="0.25">
      <c r="A12" s="7" t="s">
        <v>176</v>
      </c>
      <c r="B12" s="13">
        <v>1.51170380950214</v>
      </c>
      <c r="C12" s="13">
        <v>4.1369119596776699E-3</v>
      </c>
      <c r="D12" s="13">
        <v>3.4318852349906801</v>
      </c>
      <c r="E12" s="13">
        <v>1.6164559566490799</v>
      </c>
      <c r="F12" s="13">
        <v>1.0114603621384699</v>
      </c>
      <c r="G12" s="7" t="s">
        <v>41</v>
      </c>
      <c r="H12" s="14">
        <v>148.978410426435</v>
      </c>
      <c r="I12" s="14">
        <v>0.40769267362623401</v>
      </c>
      <c r="J12" s="14">
        <v>338.21228990833202</v>
      </c>
      <c r="K12" s="14">
        <v>159.301734527767</v>
      </c>
      <c r="L12" s="14">
        <v>99.679418688746907</v>
      </c>
    </row>
    <row r="13" spans="1:12" x14ac:dyDescent="0.25">
      <c r="A13" s="7" t="s">
        <v>177</v>
      </c>
      <c r="B13" s="13">
        <v>0.62208917486307502</v>
      </c>
      <c r="C13" s="13">
        <v>0.12622768383691499</v>
      </c>
      <c r="D13" s="13">
        <v>2.4502581800050001</v>
      </c>
      <c r="E13" s="13">
        <v>0.84655694367331702</v>
      </c>
      <c r="F13" s="13">
        <v>0.75477918219597095</v>
      </c>
      <c r="G13" s="7" t="s">
        <v>41</v>
      </c>
      <c r="H13" s="14">
        <v>61.306888182755998</v>
      </c>
      <c r="I13" s="14">
        <v>12.439738242128</v>
      </c>
      <c r="J13" s="14">
        <v>241.472943639493</v>
      </c>
      <c r="K13" s="14">
        <v>83.428186799005402</v>
      </c>
      <c r="L13" s="14">
        <v>74.383488405412905</v>
      </c>
    </row>
    <row r="14" spans="1:12" x14ac:dyDescent="0.25">
      <c r="A14" s="7" t="s">
        <v>178</v>
      </c>
      <c r="B14" s="13">
        <v>3.62222084483229E-5</v>
      </c>
      <c r="C14" s="13">
        <v>1.57442969320771E-18</v>
      </c>
      <c r="D14" s="13">
        <v>0.13231358804340401</v>
      </c>
      <c r="E14" s="13">
        <v>2.1786105759927999E-2</v>
      </c>
      <c r="F14" s="13">
        <v>7.3260600402267895E-2</v>
      </c>
      <c r="G14" s="7" t="s">
        <v>41</v>
      </c>
      <c r="H14" s="14">
        <v>3.5696986425822201E-3</v>
      </c>
      <c r="I14" s="14">
        <v>1.5516004626562E-16</v>
      </c>
      <c r="J14" s="14">
        <v>13.0395041016774</v>
      </c>
      <c r="K14" s="14">
        <v>2.1470207226408999</v>
      </c>
      <c r="L14" s="14">
        <v>7.2198321696435004</v>
      </c>
    </row>
    <row r="15" spans="1:12" x14ac:dyDescent="0.25">
      <c r="A15" s="7" t="s">
        <v>179</v>
      </c>
      <c r="B15" s="13">
        <v>3.6933373459686498</v>
      </c>
      <c r="C15" s="13">
        <v>2.0625033882424701</v>
      </c>
      <c r="D15" s="13">
        <v>5.7033507800835697</v>
      </c>
      <c r="E15" s="13">
        <v>3.7588238812258798</v>
      </c>
      <c r="F15" s="13">
        <v>1.1190503462044199</v>
      </c>
      <c r="G15" s="7" t="s">
        <v>41</v>
      </c>
      <c r="H15" s="14">
        <v>363.97839544521099</v>
      </c>
      <c r="I15" s="14">
        <v>203.25970891129501</v>
      </c>
      <c r="J15" s="14">
        <v>562.06521937723596</v>
      </c>
      <c r="K15" s="14">
        <v>370.432093494811</v>
      </c>
      <c r="L15" s="14">
        <v>110.282411618445</v>
      </c>
    </row>
    <row r="16" spans="1:12" x14ac:dyDescent="0.25">
      <c r="A16" s="7" t="s">
        <v>180</v>
      </c>
      <c r="B16" s="13">
        <v>0.48717476890087702</v>
      </c>
      <c r="C16" s="13">
        <v>4.6301470898335799E-2</v>
      </c>
      <c r="D16" s="13">
        <v>1.5190988741374101</v>
      </c>
      <c r="E16" s="13">
        <v>0.593178630267294</v>
      </c>
      <c r="F16" s="13">
        <v>0.469727368996955</v>
      </c>
      <c r="G16" s="7" t="s">
        <v>41</v>
      </c>
      <c r="H16" s="14">
        <v>48.011073475181398</v>
      </c>
      <c r="I16" s="14">
        <v>4.5630099570310003</v>
      </c>
      <c r="J16" s="14">
        <v>149.70719404624199</v>
      </c>
      <c r="K16" s="14">
        <v>58.457754012841797</v>
      </c>
      <c r="L16" s="14">
        <v>46.291632214649901</v>
      </c>
    </row>
    <row r="17" spans="1:13" x14ac:dyDescent="0.25">
      <c r="A17" s="7" t="s">
        <v>181</v>
      </c>
      <c r="B17" s="13">
        <v>28.074343700135501</v>
      </c>
      <c r="C17" s="13">
        <v>24.253656681879701</v>
      </c>
      <c r="D17" s="13">
        <v>31.930399273059301</v>
      </c>
      <c r="E17" s="13">
        <v>28.0556135056618</v>
      </c>
      <c r="F17" s="13">
        <v>2.3068414055215198</v>
      </c>
      <c r="G17" s="7" t="s">
        <v>41</v>
      </c>
      <c r="H17" s="14">
        <v>2766.7265716483498</v>
      </c>
      <c r="I17" s="14">
        <v>2390.1978659992401</v>
      </c>
      <c r="J17" s="14">
        <v>3146.7408483600002</v>
      </c>
      <c r="K17" s="14">
        <v>2764.88071098298</v>
      </c>
      <c r="L17" s="14">
        <v>227.33922051414501</v>
      </c>
    </row>
    <row r="18" spans="1:13" x14ac:dyDescent="0.25">
      <c r="B18" s="13"/>
      <c r="C18" s="13"/>
      <c r="D18" s="13"/>
      <c r="E18" s="13"/>
      <c r="F18" s="13"/>
      <c r="H18" s="14"/>
      <c r="I18" s="14"/>
      <c r="J18" s="15" t="s">
        <v>29</v>
      </c>
      <c r="K18" s="14">
        <f>SUM(K5:K17)</f>
        <v>9854.9999999999854</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D8ED3-2B7B-4F32-8BBC-2B5BB9DEA731}">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9" width="7.33203125" style="7" bestFit="1" customWidth="1"/>
    <col min="10" max="11" width="8.33203125" style="7" bestFit="1" customWidth="1"/>
    <col min="12" max="12" width="5.5546875" style="7" bestFit="1" customWidth="1"/>
    <col min="13" max="16384" width="8.6640625" style="7"/>
  </cols>
  <sheetData>
    <row r="1" spans="1:12" ht="45" customHeight="1" x14ac:dyDescent="0.25">
      <c r="A1" s="333" t="s">
        <v>1558</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29.790899644075601</v>
      </c>
      <c r="C5" s="13">
        <v>25.914346847701601</v>
      </c>
      <c r="D5" s="13">
        <v>33.774632531406702</v>
      </c>
      <c r="E5" s="13">
        <v>29.847165535650301</v>
      </c>
      <c r="F5" s="13">
        <v>2.3781056034016901</v>
      </c>
      <c r="G5" s="7" t="s">
        <v>41</v>
      </c>
      <c r="H5" s="14">
        <v>8424.2706013517</v>
      </c>
      <c r="I5" s="14">
        <v>7328.0590015930602</v>
      </c>
      <c r="J5" s="14">
        <v>9550.7905872312003</v>
      </c>
      <c r="K5" s="14">
        <v>8440.1814701711992</v>
      </c>
      <c r="L5" s="14">
        <v>672.48070252993205</v>
      </c>
    </row>
    <row r="6" spans="1:12" x14ac:dyDescent="0.25">
      <c r="A6" s="7" t="s">
        <v>172</v>
      </c>
      <c r="B6" s="13">
        <v>14.451014953602099</v>
      </c>
      <c r="C6" s="13">
        <v>11.549239616331599</v>
      </c>
      <c r="D6" s="13">
        <v>17.623680000527301</v>
      </c>
      <c r="E6" s="13">
        <v>14.5274271035527</v>
      </c>
      <c r="F6" s="13">
        <v>1.8716147906543601</v>
      </c>
      <c r="G6" s="7" t="s">
        <v>41</v>
      </c>
      <c r="H6" s="14">
        <v>4086.4580085796101</v>
      </c>
      <c r="I6" s="14">
        <v>3265.89397870626</v>
      </c>
      <c r="J6" s="14">
        <v>4983.6242305491296</v>
      </c>
      <c r="K6" s="14">
        <v>4108.0658363426501</v>
      </c>
      <c r="L6" s="14">
        <v>529.25523050124002</v>
      </c>
    </row>
    <row r="7" spans="1:12" x14ac:dyDescent="0.25">
      <c r="A7" s="7" t="s">
        <v>42</v>
      </c>
      <c r="B7" s="13">
        <v>1.2540141754845901E-2</v>
      </c>
      <c r="C7" s="13">
        <v>2.3678015632227098E-15</v>
      </c>
      <c r="D7" s="13">
        <v>1.4148853795537399</v>
      </c>
      <c r="E7" s="13">
        <v>0.27637666338383698</v>
      </c>
      <c r="F7" s="13">
        <v>0.54448165298925</v>
      </c>
      <c r="G7" s="7" t="s">
        <v>41</v>
      </c>
      <c r="H7" s="14">
        <v>3.54610128543534</v>
      </c>
      <c r="I7" s="14">
        <v>6.6956692604811799E-13</v>
      </c>
      <c r="J7" s="14">
        <v>400.10128763020901</v>
      </c>
      <c r="K7" s="14">
        <v>78.153792871681603</v>
      </c>
      <c r="L7" s="14">
        <v>153.96852183230001</v>
      </c>
    </row>
    <row r="8" spans="1:12" x14ac:dyDescent="0.25">
      <c r="A8" s="7" t="s">
        <v>173</v>
      </c>
      <c r="B8" s="13">
        <v>33.521994873375696</v>
      </c>
      <c r="C8" s="13">
        <v>29.347249939864898</v>
      </c>
      <c r="D8" s="13">
        <v>37.853929960070801</v>
      </c>
      <c r="E8" s="13">
        <v>33.533166212165902</v>
      </c>
      <c r="F8" s="13">
        <v>2.6240568524067598</v>
      </c>
      <c r="G8" s="7" t="s">
        <v>41</v>
      </c>
      <c r="H8" s="14">
        <v>9479.3497102931906</v>
      </c>
      <c r="I8" s="14">
        <v>8298.8153379950109</v>
      </c>
      <c r="J8" s="14">
        <v>10704.334314108801</v>
      </c>
      <c r="K8" s="14">
        <v>9482.5087414762693</v>
      </c>
      <c r="L8" s="14">
        <v>742.03079672358604</v>
      </c>
    </row>
    <row r="9" spans="1:12" x14ac:dyDescent="0.25">
      <c r="A9" s="7" t="s">
        <v>90</v>
      </c>
      <c r="B9" s="13">
        <v>1.8520876823635798E-5</v>
      </c>
      <c r="C9" s="13">
        <v>9.1131879456834891E-19</v>
      </c>
      <c r="D9" s="13">
        <v>0.20023451584292201</v>
      </c>
      <c r="E9" s="13">
        <v>3.5468467489592398E-2</v>
      </c>
      <c r="F9" s="13">
        <v>0.13115975242056899</v>
      </c>
      <c r="G9" s="7" t="s">
        <v>41</v>
      </c>
      <c r="H9" s="14">
        <v>5.2373335481877299E-3</v>
      </c>
      <c r="I9" s="14">
        <v>2.5770272872803701E-16</v>
      </c>
      <c r="J9" s="14">
        <v>56.622316390061499</v>
      </c>
      <c r="K9" s="14">
        <v>10.0297732367069</v>
      </c>
      <c r="L9" s="14">
        <v>37.089354789488503</v>
      </c>
    </row>
    <row r="10" spans="1:12" x14ac:dyDescent="0.25">
      <c r="A10" s="7" t="s">
        <v>174</v>
      </c>
      <c r="B10" s="13">
        <v>3.9651027872891502</v>
      </c>
      <c r="C10" s="13">
        <v>1.8442570780369201</v>
      </c>
      <c r="D10" s="13">
        <v>6.5914005895968097</v>
      </c>
      <c r="E10" s="13">
        <v>4.0951354892760303</v>
      </c>
      <c r="F10" s="13">
        <v>1.47556732741931</v>
      </c>
      <c r="G10" s="7" t="s">
        <v>41</v>
      </c>
      <c r="H10" s="14">
        <v>1121.25176618962</v>
      </c>
      <c r="I10" s="14">
        <v>521.51901652727997</v>
      </c>
      <c r="J10" s="14">
        <v>1863.9162587261801</v>
      </c>
      <c r="K10" s="14">
        <v>1158.02241365747</v>
      </c>
      <c r="L10" s="14">
        <v>417.26092884763199</v>
      </c>
    </row>
    <row r="11" spans="1:12" x14ac:dyDescent="0.25">
      <c r="A11" s="7" t="s">
        <v>175</v>
      </c>
      <c r="B11" s="13">
        <v>0.30848268406254298</v>
      </c>
      <c r="C11" s="13">
        <v>2.2115892161087799E-11</v>
      </c>
      <c r="D11" s="13">
        <v>1.4788936676323701</v>
      </c>
      <c r="E11" s="13">
        <v>0.46024561355759902</v>
      </c>
      <c r="F11" s="13">
        <v>0.51623919295005405</v>
      </c>
      <c r="G11" s="7" t="s">
        <v>41</v>
      </c>
      <c r="H11" s="14">
        <v>87.232733399205998</v>
      </c>
      <c r="I11" s="14">
        <v>6.2539319853124197E-9</v>
      </c>
      <c r="J11" s="14">
        <v>418.201551333081</v>
      </c>
      <c r="K11" s="14">
        <v>130.148254601817</v>
      </c>
      <c r="L11" s="14">
        <v>145.98211898241601</v>
      </c>
    </row>
    <row r="12" spans="1:12" x14ac:dyDescent="0.25">
      <c r="A12" s="7" t="s">
        <v>176</v>
      </c>
      <c r="B12" s="13">
        <v>1.72040932759153</v>
      </c>
      <c r="C12" s="13">
        <v>2.4677371791430501E-2</v>
      </c>
      <c r="D12" s="13">
        <v>3.6912213057024399</v>
      </c>
      <c r="E12" s="13">
        <v>1.8060946842105901</v>
      </c>
      <c r="F12" s="13">
        <v>1.0579540750698799</v>
      </c>
      <c r="G12" s="7" t="s">
        <v>41</v>
      </c>
      <c r="H12" s="14">
        <v>486.49734965633297</v>
      </c>
      <c r="I12" s="14">
        <v>6.97826719518073</v>
      </c>
      <c r="J12" s="14">
        <v>1043.80356082653</v>
      </c>
      <c r="K12" s="14">
        <v>510.72745480107102</v>
      </c>
      <c r="L12" s="14">
        <v>299.16825334826098</v>
      </c>
    </row>
    <row r="13" spans="1:12" x14ac:dyDescent="0.25">
      <c r="A13" s="7" t="s">
        <v>177</v>
      </c>
      <c r="B13" s="13">
        <v>2.1266488160801502E-3</v>
      </c>
      <c r="C13" s="13">
        <v>6.31261849042914E-17</v>
      </c>
      <c r="D13" s="13">
        <v>1.44496155604087</v>
      </c>
      <c r="E13" s="13">
        <v>0.25554353158680698</v>
      </c>
      <c r="F13" s="13">
        <v>0.53027883824883504</v>
      </c>
      <c r="G13" s="7" t="s">
        <v>41</v>
      </c>
      <c r="H13" s="14">
        <v>0.60137375221114497</v>
      </c>
      <c r="I13" s="14">
        <v>1.78508225672355E-14</v>
      </c>
      <c r="J13" s="14">
        <v>408.60622881723702</v>
      </c>
      <c r="K13" s="14">
        <v>72.262599862117398</v>
      </c>
      <c r="L13" s="14">
        <v>149.95224988000501</v>
      </c>
    </row>
    <row r="14" spans="1:12" x14ac:dyDescent="0.25">
      <c r="A14" s="7" t="s">
        <v>178</v>
      </c>
      <c r="B14" s="13">
        <v>0.204431135898519</v>
      </c>
      <c r="C14" s="13">
        <v>1.6855547536760399E-2</v>
      </c>
      <c r="D14" s="13">
        <v>0.82443261165724302</v>
      </c>
      <c r="E14" s="13">
        <v>0.28504587985247898</v>
      </c>
      <c r="F14" s="13">
        <v>0.27563221271361599</v>
      </c>
      <c r="G14" s="7" t="s">
        <v>41</v>
      </c>
      <c r="H14" s="14">
        <v>57.809036609383398</v>
      </c>
      <c r="I14" s="14">
        <v>4.7664117324451096</v>
      </c>
      <c r="J14" s="14">
        <v>233.13305392443499</v>
      </c>
      <c r="K14" s="14">
        <v>80.605273904684097</v>
      </c>
      <c r="L14" s="14">
        <v>77.943277111156505</v>
      </c>
    </row>
    <row r="15" spans="1:12" x14ac:dyDescent="0.25">
      <c r="A15" s="7" t="s">
        <v>179</v>
      </c>
      <c r="B15" s="13">
        <v>0.39240634909278199</v>
      </c>
      <c r="C15" s="13">
        <v>4.10245015131679E-5</v>
      </c>
      <c r="D15" s="13">
        <v>1.45834236436389</v>
      </c>
      <c r="E15" s="13">
        <v>0.51661674425800896</v>
      </c>
      <c r="F15" s="13">
        <v>0.49187663278282701</v>
      </c>
      <c r="G15" s="7" t="s">
        <v>41</v>
      </c>
      <c r="H15" s="14">
        <v>110.964667396457</v>
      </c>
      <c r="I15" s="14">
        <v>1.16009085378936E-2</v>
      </c>
      <c r="J15" s="14">
        <v>412.39005379482097</v>
      </c>
      <c r="K15" s="14">
        <v>146.088882941279</v>
      </c>
      <c r="L15" s="14">
        <v>139.09287421832701</v>
      </c>
    </row>
    <row r="16" spans="1:12" x14ac:dyDescent="0.25">
      <c r="A16" s="7" t="s">
        <v>180</v>
      </c>
      <c r="B16" s="13">
        <v>1.00359210221897</v>
      </c>
      <c r="C16" s="13">
        <v>0.35229460324786099</v>
      </c>
      <c r="D16" s="13">
        <v>2.2517749620700398</v>
      </c>
      <c r="E16" s="13">
        <v>1.1218041511772201</v>
      </c>
      <c r="F16" s="13">
        <v>0.59097646536956405</v>
      </c>
      <c r="G16" s="7" t="s">
        <v>41</v>
      </c>
      <c r="H16" s="14">
        <v>283.79577466548102</v>
      </c>
      <c r="I16" s="14">
        <v>99.621867906430197</v>
      </c>
      <c r="J16" s="14">
        <v>636.75692377416794</v>
      </c>
      <c r="K16" s="14">
        <v>317.22377786989603</v>
      </c>
      <c r="L16" s="14">
        <v>167.11632487720499</v>
      </c>
    </row>
    <row r="17" spans="1:13" x14ac:dyDescent="0.25">
      <c r="A17" s="7" t="s">
        <v>181</v>
      </c>
      <c r="B17" s="13">
        <v>13.198413297135801</v>
      </c>
      <c r="C17" s="13">
        <v>10.401734639488</v>
      </c>
      <c r="D17" s="13">
        <v>16.265867962606599</v>
      </c>
      <c r="E17" s="13">
        <v>13.239909923838701</v>
      </c>
      <c r="F17" s="13">
        <v>1.77231697850243</v>
      </c>
      <c r="G17" s="7" t="s">
        <v>41</v>
      </c>
      <c r="H17" s="14">
        <v>3732.2473121640801</v>
      </c>
      <c r="I17" s="14">
        <v>2941.4025213544201</v>
      </c>
      <c r="J17" s="14">
        <v>4599.6621424658997</v>
      </c>
      <c r="K17" s="14">
        <v>3743.9817282631302</v>
      </c>
      <c r="L17" s="14">
        <v>501.17579518091901</v>
      </c>
    </row>
    <row r="18" spans="1:13" x14ac:dyDescent="0.25">
      <c r="B18" s="13"/>
      <c r="C18" s="13"/>
      <c r="D18" s="13"/>
      <c r="E18" s="13"/>
      <c r="F18" s="13"/>
      <c r="H18" s="14"/>
      <c r="I18" s="14"/>
      <c r="J18" s="15" t="s">
        <v>29</v>
      </c>
      <c r="K18" s="14">
        <f>SUM(K5:K17)</f>
        <v>28277.999999999971</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73B23-E5BC-4413-B89D-7329D661554C}">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8.33203125" style="7" bestFit="1" customWidth="1"/>
    <col min="12" max="12" width="5.5546875" style="7" bestFit="1" customWidth="1"/>
    <col min="13" max="16384" width="8.6640625" style="7"/>
  </cols>
  <sheetData>
    <row r="1" spans="1:12" ht="45" customHeight="1" x14ac:dyDescent="0.25">
      <c r="A1" s="333" t="s">
        <v>1559</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32.685499728183103</v>
      </c>
      <c r="C5" s="13">
        <v>28.6771325402221</v>
      </c>
      <c r="D5" s="13">
        <v>36.768932160890202</v>
      </c>
      <c r="E5" s="13">
        <v>32.707651454668799</v>
      </c>
      <c r="F5" s="13">
        <v>2.4490135730451201</v>
      </c>
      <c r="G5" s="7" t="s">
        <v>41</v>
      </c>
      <c r="H5" s="14">
        <v>12306.7443576555</v>
      </c>
      <c r="I5" s="14">
        <v>10797.5139440444</v>
      </c>
      <c r="J5" s="14">
        <v>13844.238337218299</v>
      </c>
      <c r="K5" s="14">
        <v>12315.084925711901</v>
      </c>
      <c r="L5" s="14">
        <v>922.102590522951</v>
      </c>
    </row>
    <row r="6" spans="1:12" x14ac:dyDescent="0.25">
      <c r="A6" s="7" t="s">
        <v>172</v>
      </c>
      <c r="B6" s="13">
        <v>11.933628552798901</v>
      </c>
      <c r="C6" s="13">
        <v>9.3803334557098292</v>
      </c>
      <c r="D6" s="13">
        <v>14.9667939542787</v>
      </c>
      <c r="E6" s="13">
        <v>12.018812436284801</v>
      </c>
      <c r="F6" s="13">
        <v>1.71309245713964</v>
      </c>
      <c r="G6" s="7" t="s">
        <v>41</v>
      </c>
      <c r="H6" s="14">
        <v>4493.2498226998596</v>
      </c>
      <c r="I6" s="14">
        <v>3531.8831527438601</v>
      </c>
      <c r="J6" s="14">
        <v>5635.2972596650297</v>
      </c>
      <c r="K6" s="14">
        <v>4525.3232585099604</v>
      </c>
      <c r="L6" s="14">
        <v>645.01357196221704</v>
      </c>
    </row>
    <row r="7" spans="1:12" x14ac:dyDescent="0.25">
      <c r="A7" s="7" t="s">
        <v>42</v>
      </c>
      <c r="B7" s="13">
        <v>7.7811381452235701E-5</v>
      </c>
      <c r="C7" s="13">
        <v>9.3871052326325593E-19</v>
      </c>
      <c r="D7" s="13">
        <v>0.33954802192570999</v>
      </c>
      <c r="E7" s="13">
        <v>5.5179977859400299E-2</v>
      </c>
      <c r="F7" s="13">
        <v>0.19498192814239501</v>
      </c>
      <c r="G7" s="7" t="s">
        <v>41</v>
      </c>
      <c r="H7" s="14">
        <v>2.9297541344395699E-2</v>
      </c>
      <c r="I7" s="14">
        <v>3.5344328621908102E-16</v>
      </c>
      <c r="J7" s="14">
        <v>127.84662121546801</v>
      </c>
      <c r="K7" s="14">
        <v>20.7763652636214</v>
      </c>
      <c r="L7" s="14">
        <v>73.414595584174606</v>
      </c>
    </row>
    <row r="8" spans="1:12" x14ac:dyDescent="0.25">
      <c r="A8" s="7" t="s">
        <v>173</v>
      </c>
      <c r="B8" s="13">
        <v>28.0907165608672</v>
      </c>
      <c r="C8" s="13">
        <v>24.097403463318599</v>
      </c>
      <c r="D8" s="13">
        <v>31.954830228071899</v>
      </c>
      <c r="E8" s="13">
        <v>28.036664882718501</v>
      </c>
      <c r="F8" s="13">
        <v>2.4265555127952001</v>
      </c>
      <c r="G8" s="7" t="s">
        <v>41</v>
      </c>
      <c r="H8" s="14">
        <v>10576.7165994977</v>
      </c>
      <c r="I8" s="14">
        <v>9073.1543520087507</v>
      </c>
      <c r="J8" s="14">
        <v>12031.632677473601</v>
      </c>
      <c r="K8" s="14">
        <v>10556.3650616411</v>
      </c>
      <c r="L8" s="14">
        <v>913.64668167765103</v>
      </c>
    </row>
    <row r="9" spans="1:12" x14ac:dyDescent="0.25">
      <c r="A9" s="7" t="s">
        <v>90</v>
      </c>
      <c r="B9" s="13">
        <v>0.26855997975775397</v>
      </c>
      <c r="C9" s="13">
        <v>2.8032554829293598E-13</v>
      </c>
      <c r="D9" s="13">
        <v>1.5329729084655299</v>
      </c>
      <c r="E9" s="13">
        <v>0.45413949062394499</v>
      </c>
      <c r="F9" s="13">
        <v>0.54903245758962704</v>
      </c>
      <c r="G9" s="7" t="s">
        <v>41</v>
      </c>
      <c r="H9" s="14">
        <v>101.118203578389</v>
      </c>
      <c r="I9" s="14">
        <v>1.05548175443256E-10</v>
      </c>
      <c r="J9" s="14">
        <v>577.19495949544205</v>
      </c>
      <c r="K9" s="14">
        <v>170.99260100972799</v>
      </c>
      <c r="L9" s="14">
        <v>206.72170093164601</v>
      </c>
    </row>
    <row r="10" spans="1:12" x14ac:dyDescent="0.25">
      <c r="A10" s="7" t="s">
        <v>174</v>
      </c>
      <c r="B10" s="13">
        <v>1.1350378483230099</v>
      </c>
      <c r="C10" s="13">
        <v>3.3330849408247999E-4</v>
      </c>
      <c r="D10" s="13">
        <v>2.91076377608981</v>
      </c>
      <c r="E10" s="13">
        <v>1.25024450169709</v>
      </c>
      <c r="F10" s="13">
        <v>0.88662259499289897</v>
      </c>
      <c r="G10" s="7" t="s">
        <v>41</v>
      </c>
      <c r="H10" s="14">
        <v>427.36445065058001</v>
      </c>
      <c r="I10" s="14">
        <v>0.12549731419193499</v>
      </c>
      <c r="J10" s="14">
        <v>1095.96077697333</v>
      </c>
      <c r="K10" s="14">
        <v>470.74205977898799</v>
      </c>
      <c r="L10" s="14">
        <v>333.83113946672597</v>
      </c>
    </row>
    <row r="11" spans="1:12" x14ac:dyDescent="0.25">
      <c r="A11" s="7" t="s">
        <v>175</v>
      </c>
      <c r="B11" s="13">
        <v>1.16260041170219</v>
      </c>
      <c r="C11" s="13">
        <v>0.32278857858749999</v>
      </c>
      <c r="D11" s="13">
        <v>2.6505413776643301</v>
      </c>
      <c r="E11" s="13">
        <v>1.28283328927616</v>
      </c>
      <c r="F11" s="13">
        <v>0.72947889624190498</v>
      </c>
      <c r="G11" s="7" t="s">
        <v>41</v>
      </c>
      <c r="H11" s="14">
        <v>437.74230701410897</v>
      </c>
      <c r="I11" s="14">
        <v>121.536355609765</v>
      </c>
      <c r="J11" s="14">
        <v>997.98183951817498</v>
      </c>
      <c r="K11" s="14">
        <v>483.01239007826001</v>
      </c>
      <c r="L11" s="14">
        <v>274.66339401300201</v>
      </c>
    </row>
    <row r="12" spans="1:12" x14ac:dyDescent="0.25">
      <c r="A12" s="7" t="s">
        <v>176</v>
      </c>
      <c r="B12" s="13">
        <v>3.5310274219503901</v>
      </c>
      <c r="C12" s="13">
        <v>1.7307658001622099</v>
      </c>
      <c r="D12" s="13">
        <v>5.83466467250748</v>
      </c>
      <c r="E12" s="13">
        <v>3.6166070397321399</v>
      </c>
      <c r="F12" s="13">
        <v>1.25953480198457</v>
      </c>
      <c r="G12" s="7" t="s">
        <v>41</v>
      </c>
      <c r="H12" s="14">
        <v>1329.50244491276</v>
      </c>
      <c r="I12" s="14">
        <v>651.66793907707699</v>
      </c>
      <c r="J12" s="14">
        <v>2196.8679424925099</v>
      </c>
      <c r="K12" s="14">
        <v>1361.72488259994</v>
      </c>
      <c r="L12" s="14">
        <v>474.24004364323298</v>
      </c>
    </row>
    <row r="13" spans="1:12" x14ac:dyDescent="0.25">
      <c r="A13" s="7" t="s">
        <v>177</v>
      </c>
      <c r="B13" s="13">
        <v>5.4480918763587802E-4</v>
      </c>
      <c r="C13" s="13">
        <v>1.41433682117787E-16</v>
      </c>
      <c r="D13" s="13">
        <v>1.29635870065883</v>
      </c>
      <c r="E13" s="13">
        <v>0.20891524311645401</v>
      </c>
      <c r="F13" s="13">
        <v>0.52541764520547096</v>
      </c>
      <c r="G13" s="7" t="s">
        <v>41</v>
      </c>
      <c r="H13" s="14">
        <v>0.20513155532866101</v>
      </c>
      <c r="I13" s="14">
        <v>5.3252609990989401E-14</v>
      </c>
      <c r="J13" s="14">
        <v>488.10497797206398</v>
      </c>
      <c r="K13" s="14">
        <v>78.660767338207293</v>
      </c>
      <c r="L13" s="14">
        <v>197.830251772764</v>
      </c>
    </row>
    <row r="14" spans="1:12" x14ac:dyDescent="0.25">
      <c r="A14" s="7" t="s">
        <v>178</v>
      </c>
      <c r="B14" s="13">
        <v>1.5328734489407001E-5</v>
      </c>
      <c r="C14" s="13">
        <v>1.10740401202137E-18</v>
      </c>
      <c r="D14" s="13">
        <v>0.118280409255062</v>
      </c>
      <c r="E14" s="13">
        <v>1.8203178900490599E-2</v>
      </c>
      <c r="F14" s="13">
        <v>6.0822405803475102E-2</v>
      </c>
      <c r="G14" s="7" t="s">
        <v>41</v>
      </c>
      <c r="H14" s="14">
        <v>5.7715751099515497E-3</v>
      </c>
      <c r="I14" s="14">
        <v>4.1695975860628899E-16</v>
      </c>
      <c r="J14" s="14">
        <v>44.5349396927162</v>
      </c>
      <c r="K14" s="14">
        <v>6.8538609196127203</v>
      </c>
      <c r="L14" s="14">
        <v>22.9008522331244</v>
      </c>
    </row>
    <row r="15" spans="1:12" x14ac:dyDescent="0.25">
      <c r="A15" s="7" t="s">
        <v>179</v>
      </c>
      <c r="B15" s="13">
        <v>3.3623650834361399E-3</v>
      </c>
      <c r="C15" s="13">
        <v>9.6973137446601003E-16</v>
      </c>
      <c r="D15" s="13">
        <v>0.92184561324343195</v>
      </c>
      <c r="E15" s="13">
        <v>0.17808973158197</v>
      </c>
      <c r="F15" s="13">
        <v>0.34184476482325599</v>
      </c>
      <c r="G15" s="7" t="s">
        <v>41</v>
      </c>
      <c r="H15" s="14">
        <v>1.26599770121537</v>
      </c>
      <c r="I15" s="14">
        <v>3.6512325711394201E-13</v>
      </c>
      <c r="J15" s="14">
        <v>347.09331029841701</v>
      </c>
      <c r="K15" s="14">
        <v>67.054345735243501</v>
      </c>
      <c r="L15" s="14">
        <v>128.71139085125199</v>
      </c>
    </row>
    <row r="16" spans="1:12" x14ac:dyDescent="0.25">
      <c r="A16" s="7" t="s">
        <v>180</v>
      </c>
      <c r="B16" s="13">
        <v>1.94730224139682</v>
      </c>
      <c r="C16" s="13">
        <v>0.80423511481288401</v>
      </c>
      <c r="D16" s="13">
        <v>3.5681160789589601</v>
      </c>
      <c r="E16" s="13">
        <v>2.0320141600447998</v>
      </c>
      <c r="F16" s="13">
        <v>0.84727472467172305</v>
      </c>
      <c r="G16" s="7" t="s">
        <v>41</v>
      </c>
      <c r="H16" s="14">
        <v>733.19823993072998</v>
      </c>
      <c r="I16" s="14">
        <v>302.81060542934699</v>
      </c>
      <c r="J16" s="14">
        <v>1343.4670660496299</v>
      </c>
      <c r="K16" s="14">
        <v>765.09397154007104</v>
      </c>
      <c r="L16" s="14">
        <v>319.01587933339698</v>
      </c>
    </row>
    <row r="17" spans="1:13" x14ac:dyDescent="0.25">
      <c r="A17" s="7" t="s">
        <v>181</v>
      </c>
      <c r="B17" s="13">
        <v>18.081260295565801</v>
      </c>
      <c r="C17" s="13">
        <v>14.7440641117299</v>
      </c>
      <c r="D17" s="13">
        <v>21.593671978334601</v>
      </c>
      <c r="E17" s="13">
        <v>18.140644613495301</v>
      </c>
      <c r="F17" s="13">
        <v>2.07423488808426</v>
      </c>
      <c r="G17" s="7" t="s">
        <v>41</v>
      </c>
      <c r="H17" s="14">
        <v>6807.9561264864296</v>
      </c>
      <c r="I17" s="14">
        <v>5551.4350193485498</v>
      </c>
      <c r="J17" s="14">
        <v>8130.4493732825604</v>
      </c>
      <c r="K17" s="14">
        <v>6830.3155098732796</v>
      </c>
      <c r="L17" s="14">
        <v>780.99092006148896</v>
      </c>
    </row>
    <row r="18" spans="1:13" x14ac:dyDescent="0.25">
      <c r="B18" s="13"/>
      <c r="C18" s="13"/>
      <c r="D18" s="13"/>
      <c r="E18" s="13"/>
      <c r="F18" s="13"/>
      <c r="H18" s="14"/>
      <c r="I18" s="14"/>
      <c r="J18" s="15" t="s">
        <v>29</v>
      </c>
      <c r="K18" s="14">
        <f>SUM(K5:K17)</f>
        <v>37651.999999999913</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B6AD-A4C9-40F5-8E43-09F77121F4DC}">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8.33203125" style="7" bestFit="1" customWidth="1"/>
    <col min="12" max="12" width="7.33203125" style="7" bestFit="1" customWidth="1"/>
    <col min="13" max="16384" width="8.6640625" style="7"/>
  </cols>
  <sheetData>
    <row r="1" spans="1:12" ht="45" customHeight="1" x14ac:dyDescent="0.25">
      <c r="A1" s="333" t="s">
        <v>1560</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33.901582289628699</v>
      </c>
      <c r="C5" s="13">
        <v>30.248794384450399</v>
      </c>
      <c r="D5" s="13">
        <v>38.097739641117002</v>
      </c>
      <c r="E5" s="13">
        <v>34.0179596106031</v>
      </c>
      <c r="F5" s="13">
        <v>2.3898024309678498</v>
      </c>
      <c r="G5" s="7" t="s">
        <v>41</v>
      </c>
      <c r="H5" s="14">
        <v>20007.357804047198</v>
      </c>
      <c r="I5" s="14">
        <v>17851.628493927201</v>
      </c>
      <c r="J5" s="14">
        <v>22483.762026601598</v>
      </c>
      <c r="K5" s="14">
        <v>20076.039043793498</v>
      </c>
      <c r="L5" s="14">
        <v>1410.3658026599801</v>
      </c>
    </row>
    <row r="6" spans="1:12" x14ac:dyDescent="0.25">
      <c r="A6" s="7" t="s">
        <v>172</v>
      </c>
      <c r="B6" s="13">
        <v>12.359812307247701</v>
      </c>
      <c r="C6" s="13">
        <v>9.6121285474796192</v>
      </c>
      <c r="D6" s="13">
        <v>15.5344676849479</v>
      </c>
      <c r="E6" s="13">
        <v>12.478816040735101</v>
      </c>
      <c r="F6" s="13">
        <v>1.8024536830025399</v>
      </c>
      <c r="G6" s="7" t="s">
        <v>41</v>
      </c>
      <c r="H6" s="14">
        <v>7294.2668312453297</v>
      </c>
      <c r="I6" s="14">
        <v>5672.6937835805702</v>
      </c>
      <c r="J6" s="14">
        <v>9167.8214489488801</v>
      </c>
      <c r="K6" s="14">
        <v>7364.4980746002802</v>
      </c>
      <c r="L6" s="14">
        <v>1063.7360655607799</v>
      </c>
    </row>
    <row r="7" spans="1:12" x14ac:dyDescent="0.25">
      <c r="A7" s="7" t="s">
        <v>42</v>
      </c>
      <c r="B7" s="13">
        <v>4.54775242673881E-5</v>
      </c>
      <c r="C7" s="13">
        <v>9.6645248315502698E-19</v>
      </c>
      <c r="D7" s="13">
        <v>0.39876768021635201</v>
      </c>
      <c r="E7" s="13">
        <v>6.89363506425196E-2</v>
      </c>
      <c r="F7" s="13">
        <v>0.23733055746069201</v>
      </c>
      <c r="G7" s="7" t="s">
        <v>41</v>
      </c>
      <c r="H7" s="14">
        <v>2.6839015721641799E-2</v>
      </c>
      <c r="I7" s="14">
        <v>5.7036159745876996E-16</v>
      </c>
      <c r="J7" s="14">
        <v>235.33673415648201</v>
      </c>
      <c r="K7" s="14">
        <v>40.683476695189398</v>
      </c>
      <c r="L7" s="14">
        <v>140.06300179100199</v>
      </c>
    </row>
    <row r="8" spans="1:12" x14ac:dyDescent="0.25">
      <c r="A8" s="7" t="s">
        <v>173</v>
      </c>
      <c r="B8" s="13">
        <v>14.996687223394799</v>
      </c>
      <c r="C8" s="13">
        <v>11.825589605091199</v>
      </c>
      <c r="D8" s="13">
        <v>18.522078338863601</v>
      </c>
      <c r="E8" s="13">
        <v>15.1134135021176</v>
      </c>
      <c r="F8" s="13">
        <v>2.0262213613971598</v>
      </c>
      <c r="G8" s="7" t="s">
        <v>41</v>
      </c>
      <c r="H8" s="14">
        <v>8850.4449317586896</v>
      </c>
      <c r="I8" s="14">
        <v>6978.9899613406196</v>
      </c>
      <c r="J8" s="14">
        <v>10930.9897524637</v>
      </c>
      <c r="K8" s="14">
        <v>8919.3321124097602</v>
      </c>
      <c r="L8" s="14">
        <v>1195.79479864215</v>
      </c>
    </row>
    <row r="9" spans="1:12" x14ac:dyDescent="0.25">
      <c r="A9" s="7" t="s">
        <v>90</v>
      </c>
      <c r="B9" s="13">
        <v>6.39889071141964E-4</v>
      </c>
      <c r="C9" s="13">
        <v>1.2860962904837801E-17</v>
      </c>
      <c r="D9" s="13">
        <v>0.87017729371557795</v>
      </c>
      <c r="E9" s="13">
        <v>0.16226507697998699</v>
      </c>
      <c r="F9" s="13">
        <v>0.33591919716000601</v>
      </c>
      <c r="G9" s="7" t="s">
        <v>41</v>
      </c>
      <c r="H9" s="14">
        <v>0.377636934225141</v>
      </c>
      <c r="I9" s="14">
        <v>7.5900258679191103E-15</v>
      </c>
      <c r="J9" s="14">
        <v>513.543831659185</v>
      </c>
      <c r="K9" s="14">
        <v>95.762357830509103</v>
      </c>
      <c r="L9" s="14">
        <v>198.246073395949</v>
      </c>
    </row>
    <row r="10" spans="1:12" x14ac:dyDescent="0.25">
      <c r="A10" s="7" t="s">
        <v>174</v>
      </c>
      <c r="B10" s="13">
        <v>0.95190163957259299</v>
      </c>
      <c r="C10" s="13">
        <v>1.37235025437581E-8</v>
      </c>
      <c r="D10" s="13">
        <v>4.3437602753229303</v>
      </c>
      <c r="E10" s="13">
        <v>1.3873759777448</v>
      </c>
      <c r="F10" s="13">
        <v>1.4598923555400301</v>
      </c>
      <c r="G10" s="7" t="s">
        <v>41</v>
      </c>
      <c r="H10" s="14">
        <v>561.77427161016101</v>
      </c>
      <c r="I10" s="14">
        <v>8.0990622612242794E-6</v>
      </c>
      <c r="J10" s="14">
        <v>2563.5135640845801</v>
      </c>
      <c r="K10" s="14">
        <v>818.77380702587402</v>
      </c>
      <c r="L10" s="14">
        <v>861.57007254550399</v>
      </c>
    </row>
    <row r="11" spans="1:12" x14ac:dyDescent="0.25">
      <c r="A11" s="7" t="s">
        <v>175</v>
      </c>
      <c r="B11" s="13">
        <v>5.3657681107170498</v>
      </c>
      <c r="C11" s="13">
        <v>2.8198151809869598</v>
      </c>
      <c r="D11" s="13">
        <v>8.1284195317227894</v>
      </c>
      <c r="E11" s="13">
        <v>5.4013962164662699</v>
      </c>
      <c r="F11" s="13">
        <v>1.5796728725711799</v>
      </c>
      <c r="G11" s="7" t="s">
        <v>41</v>
      </c>
      <c r="H11" s="14">
        <v>3166.6617082207699</v>
      </c>
      <c r="I11" s="14">
        <v>1664.14212721126</v>
      </c>
      <c r="J11" s="14">
        <v>4797.0680708415202</v>
      </c>
      <c r="K11" s="14">
        <v>3187.6879911097299</v>
      </c>
      <c r="L11" s="14">
        <v>932.25974247661202</v>
      </c>
    </row>
    <row r="12" spans="1:12" x14ac:dyDescent="0.25">
      <c r="A12" s="7" t="s">
        <v>176</v>
      </c>
      <c r="B12" s="13">
        <v>1.28239464712764</v>
      </c>
      <c r="C12" s="13">
        <v>0.21259739355332999</v>
      </c>
      <c r="D12" s="13">
        <v>4.3493500930662297</v>
      </c>
      <c r="E12" s="13">
        <v>1.7064962376005399</v>
      </c>
      <c r="F12" s="13">
        <v>1.3634309301834799</v>
      </c>
      <c r="G12" s="7" t="s">
        <v>41</v>
      </c>
      <c r="H12" s="14">
        <v>756.81802494885005</v>
      </c>
      <c r="I12" s="14">
        <v>125.46647777943301</v>
      </c>
      <c r="J12" s="14">
        <v>2566.8124509239601</v>
      </c>
      <c r="K12" s="14">
        <v>1007.10581958233</v>
      </c>
      <c r="L12" s="14">
        <v>804.64239775708302</v>
      </c>
    </row>
    <row r="13" spans="1:12" x14ac:dyDescent="0.25">
      <c r="A13" s="7" t="s">
        <v>177</v>
      </c>
      <c r="B13" s="13">
        <v>6.6647770231237097E-3</v>
      </c>
      <c r="C13" s="13">
        <v>8.3520912279389804E-15</v>
      </c>
      <c r="D13" s="13">
        <v>2.9472845400865402</v>
      </c>
      <c r="E13" s="13">
        <v>0.59242694163670995</v>
      </c>
      <c r="F13" s="13">
        <v>1.05144215247794</v>
      </c>
      <c r="G13" s="7" t="s">
        <v>41</v>
      </c>
      <c r="H13" s="14">
        <v>3.9332848079666798</v>
      </c>
      <c r="I13" s="14">
        <v>4.9290701590804598E-12</v>
      </c>
      <c r="J13" s="14">
        <v>1739.3694441774701</v>
      </c>
      <c r="K13" s="14">
        <v>349.62668387631999</v>
      </c>
      <c r="L13" s="14">
        <v>620.51910070638201</v>
      </c>
    </row>
    <row r="14" spans="1:12" x14ac:dyDescent="0.25">
      <c r="A14" s="7" t="s">
        <v>178</v>
      </c>
      <c r="B14" s="13">
        <v>2.0909359549617898E-5</v>
      </c>
      <c r="C14" s="13">
        <v>3.02646834829374E-19</v>
      </c>
      <c r="D14" s="13">
        <v>0.133956897047559</v>
      </c>
      <c r="E14" s="13">
        <v>2.3556065089389702E-2</v>
      </c>
      <c r="F14" s="13">
        <v>9.1707174168860497E-2</v>
      </c>
      <c r="G14" s="7" t="s">
        <v>41</v>
      </c>
      <c r="H14" s="14">
        <v>1.23398676318025E-2</v>
      </c>
      <c r="I14" s="14">
        <v>1.7861005604290301E-16</v>
      </c>
      <c r="J14" s="14">
        <v>79.056002361587403</v>
      </c>
      <c r="K14" s="14">
        <v>13.901847373154199</v>
      </c>
      <c r="L14" s="14">
        <v>54.1219059074947</v>
      </c>
    </row>
    <row r="15" spans="1:12" x14ac:dyDescent="0.25">
      <c r="A15" s="7" t="s">
        <v>179</v>
      </c>
      <c r="B15" s="13">
        <v>3.1740251578786099E-3</v>
      </c>
      <c r="C15" s="13">
        <v>3.61190545979114E-16</v>
      </c>
      <c r="D15" s="13">
        <v>1.0115698764171299</v>
      </c>
      <c r="E15" s="13">
        <v>0.20317382205581699</v>
      </c>
      <c r="F15" s="13">
        <v>0.378312042554804</v>
      </c>
      <c r="G15" s="7" t="s">
        <v>41</v>
      </c>
      <c r="H15" s="14">
        <v>1.8731826871736399</v>
      </c>
      <c r="I15" s="14">
        <v>2.13160212615033E-13</v>
      </c>
      <c r="J15" s="14">
        <v>596.98807826633504</v>
      </c>
      <c r="K15" s="14">
        <v>119.905062824461</v>
      </c>
      <c r="L15" s="14">
        <v>223.264635034143</v>
      </c>
    </row>
    <row r="16" spans="1:12" x14ac:dyDescent="0.25">
      <c r="A16" s="7" t="s">
        <v>180</v>
      </c>
      <c r="B16" s="13">
        <v>1.3439020786866001</v>
      </c>
      <c r="C16" s="13">
        <v>0.40083596527910798</v>
      </c>
      <c r="D16" s="13">
        <v>2.806994376704</v>
      </c>
      <c r="E16" s="13">
        <v>1.4375691927055101</v>
      </c>
      <c r="F16" s="13">
        <v>0.73814312852238595</v>
      </c>
      <c r="G16" s="7" t="s">
        <v>41</v>
      </c>
      <c r="H16" s="14">
        <v>793.117250757688</v>
      </c>
      <c r="I16" s="14">
        <v>236.55735326911801</v>
      </c>
      <c r="J16" s="14">
        <v>1656.5758013556299</v>
      </c>
      <c r="K16" s="14">
        <v>848.39583476708594</v>
      </c>
      <c r="L16" s="14">
        <v>435.62254872877099</v>
      </c>
    </row>
    <row r="17" spans="1:13" x14ac:dyDescent="0.25">
      <c r="A17" s="7" t="s">
        <v>181</v>
      </c>
      <c r="B17" s="13">
        <v>27.368712824444199</v>
      </c>
      <c r="C17" s="13">
        <v>23.764570469613901</v>
      </c>
      <c r="D17" s="13">
        <v>31.303751883256201</v>
      </c>
      <c r="E17" s="13">
        <v>27.4066149656223</v>
      </c>
      <c r="F17" s="13">
        <v>2.30175405032197</v>
      </c>
      <c r="G17" s="7" t="s">
        <v>41</v>
      </c>
      <c r="H17" s="14">
        <v>16151.9195604739</v>
      </c>
      <c r="I17" s="14">
        <v>14024.898908347301</v>
      </c>
      <c r="J17" s="14">
        <v>18474.222211422501</v>
      </c>
      <c r="K17" s="14">
        <v>16174.287888111699</v>
      </c>
      <c r="L17" s="14">
        <v>1358.4031703380101</v>
      </c>
    </row>
    <row r="18" spans="1:13" x14ac:dyDescent="0.25">
      <c r="B18" s="13"/>
      <c r="C18" s="13"/>
      <c r="D18" s="13"/>
      <c r="E18" s="13"/>
      <c r="F18" s="13"/>
      <c r="H18" s="14"/>
      <c r="I18" s="14"/>
      <c r="J18" s="15" t="s">
        <v>29</v>
      </c>
      <c r="K18" s="14">
        <f>SUM(K5:K17)</f>
        <v>59015.999999999884</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6EE80-74F2-4F4D-B4AD-C5A2F8A852CF}">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1561</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4.7734239080289598</v>
      </c>
      <c r="C5" s="13">
        <v>3.1110045548390901</v>
      </c>
      <c r="D5" s="13">
        <v>6.8115242053187197</v>
      </c>
      <c r="E5" s="13">
        <v>4.8446138382107202</v>
      </c>
      <c r="F5" s="13">
        <v>1.1311281607463599</v>
      </c>
      <c r="G5" s="7" t="s">
        <v>41</v>
      </c>
      <c r="H5" s="14">
        <v>368.12645178719299</v>
      </c>
      <c r="I5" s="14">
        <v>239.92067126919099</v>
      </c>
      <c r="J5" s="14">
        <v>525.30474671417903</v>
      </c>
      <c r="K5" s="14">
        <v>373.61661920281102</v>
      </c>
      <c r="L5" s="14">
        <v>87.232603756759801</v>
      </c>
    </row>
    <row r="6" spans="1:12" x14ac:dyDescent="0.25">
      <c r="A6" s="7" t="s">
        <v>172</v>
      </c>
      <c r="B6" s="13">
        <v>12.817365179925501</v>
      </c>
      <c r="C6" s="13">
        <v>10.0572435316527</v>
      </c>
      <c r="D6" s="13">
        <v>16.177916978635398</v>
      </c>
      <c r="E6" s="13">
        <v>12.9127493958099</v>
      </c>
      <c r="F6" s="13">
        <v>1.8314342857337</v>
      </c>
      <c r="G6" s="7" t="s">
        <v>41</v>
      </c>
      <c r="H6" s="14">
        <v>988.47520267585605</v>
      </c>
      <c r="I6" s="14">
        <v>775.61462116105804</v>
      </c>
      <c r="J6" s="14">
        <v>1247.64095739236</v>
      </c>
      <c r="K6" s="14">
        <v>995.83123340486497</v>
      </c>
      <c r="L6" s="14">
        <v>141.24021211578301</v>
      </c>
    </row>
    <row r="7" spans="1:12" x14ac:dyDescent="0.25">
      <c r="A7" s="7" t="s">
        <v>42</v>
      </c>
      <c r="B7" s="13">
        <v>1.52609983250041</v>
      </c>
      <c r="C7" s="13">
        <v>3.1038124243599598E-8</v>
      </c>
      <c r="D7" s="13">
        <v>3.82348315499735</v>
      </c>
      <c r="E7" s="13">
        <v>1.62092658873546</v>
      </c>
      <c r="F7" s="13">
        <v>1.20201359800465</v>
      </c>
      <c r="G7" s="7" t="s">
        <v>41</v>
      </c>
      <c r="H7" s="14">
        <v>117.692819082431</v>
      </c>
      <c r="I7" s="14">
        <v>2.3936601416664E-6</v>
      </c>
      <c r="J7" s="14">
        <v>294.867020913396</v>
      </c>
      <c r="K7" s="14">
        <v>125.005858523279</v>
      </c>
      <c r="L7" s="14">
        <v>92.699288678119103</v>
      </c>
    </row>
    <row r="8" spans="1:12" x14ac:dyDescent="0.25">
      <c r="A8" s="7" t="s">
        <v>173</v>
      </c>
      <c r="B8" s="13">
        <v>45.028394549385403</v>
      </c>
      <c r="C8" s="13">
        <v>40.044766631723398</v>
      </c>
      <c r="D8" s="13">
        <v>50.078103295970699</v>
      </c>
      <c r="E8" s="13">
        <v>45.065917142891003</v>
      </c>
      <c r="F8" s="13">
        <v>3.0547989377611802</v>
      </c>
      <c r="G8" s="7" t="s">
        <v>41</v>
      </c>
      <c r="H8" s="14">
        <v>3472.5897876486001</v>
      </c>
      <c r="I8" s="14">
        <v>3088.2524026384999</v>
      </c>
      <c r="J8" s="14">
        <v>3862.02332618526</v>
      </c>
      <c r="K8" s="14">
        <v>3475.4835300597501</v>
      </c>
      <c r="L8" s="14">
        <v>235.586094080142</v>
      </c>
    </row>
    <row r="9" spans="1:12" x14ac:dyDescent="0.25">
      <c r="A9" s="7" t="s">
        <v>90</v>
      </c>
      <c r="B9" s="13">
        <v>0.31884183840122599</v>
      </c>
      <c r="C9" s="13">
        <v>2.8441986562795101E-12</v>
      </c>
      <c r="D9" s="13">
        <v>2.1568219141072098</v>
      </c>
      <c r="E9" s="13">
        <v>0.60913384850458496</v>
      </c>
      <c r="F9" s="13">
        <v>0.75103617336041695</v>
      </c>
      <c r="G9" s="7" t="s">
        <v>41</v>
      </c>
      <c r="H9" s="14">
        <v>24.589082577502499</v>
      </c>
      <c r="I9" s="14">
        <v>2.1934460037227499E-10</v>
      </c>
      <c r="J9" s="14">
        <v>166.33410601594801</v>
      </c>
      <c r="K9" s="14">
        <v>46.976402396673599</v>
      </c>
      <c r="L9" s="14">
        <v>57.919909689555404</v>
      </c>
    </row>
    <row r="10" spans="1:12" x14ac:dyDescent="0.25">
      <c r="A10" s="7" t="s">
        <v>174</v>
      </c>
      <c r="B10" s="13">
        <v>7.7308483246759199</v>
      </c>
      <c r="C10" s="13">
        <v>4.4962906110450804</v>
      </c>
      <c r="D10" s="13">
        <v>11.302967124300199</v>
      </c>
      <c r="E10" s="13">
        <v>7.8118003621389898</v>
      </c>
      <c r="F10" s="13">
        <v>2.1003355930063701</v>
      </c>
      <c r="G10" s="7" t="s">
        <v>41</v>
      </c>
      <c r="H10" s="14">
        <v>596.20302279900704</v>
      </c>
      <c r="I10" s="14">
        <v>346.75393192379602</v>
      </c>
      <c r="J10" s="14">
        <v>871.68482462603299</v>
      </c>
      <c r="K10" s="14">
        <v>602.44604392815904</v>
      </c>
      <c r="L10" s="14">
        <v>161.977880932651</v>
      </c>
    </row>
    <row r="11" spans="1:12" x14ac:dyDescent="0.25">
      <c r="A11" s="7" t="s">
        <v>175</v>
      </c>
      <c r="B11" s="13">
        <v>2.2976782225699699</v>
      </c>
      <c r="C11" s="13">
        <v>0.85785667051757297</v>
      </c>
      <c r="D11" s="13">
        <v>4.6302138361525698</v>
      </c>
      <c r="E11" s="13">
        <v>2.4632241095407701</v>
      </c>
      <c r="F11" s="13">
        <v>1.19061652263671</v>
      </c>
      <c r="G11" s="7" t="s">
        <v>41</v>
      </c>
      <c r="H11" s="14">
        <v>177.19694452459601</v>
      </c>
      <c r="I11" s="14">
        <v>66.157906430315194</v>
      </c>
      <c r="J11" s="14">
        <v>357.08209104408598</v>
      </c>
      <c r="K11" s="14">
        <v>189.96384332778399</v>
      </c>
      <c r="L11" s="14">
        <v>91.820346225743705</v>
      </c>
    </row>
    <row r="12" spans="1:12" x14ac:dyDescent="0.25">
      <c r="A12" s="7" t="s">
        <v>176</v>
      </c>
      <c r="B12" s="13">
        <v>2.7047060118782502</v>
      </c>
      <c r="C12" s="13">
        <v>1.31277999783675</v>
      </c>
      <c r="D12" s="13">
        <v>5.7796335505479597</v>
      </c>
      <c r="E12" s="13">
        <v>3.0033616165283701</v>
      </c>
      <c r="F12" s="13">
        <v>1.45381615926432</v>
      </c>
      <c r="G12" s="7" t="s">
        <v>41</v>
      </c>
      <c r="H12" s="14">
        <v>208.58692763605001</v>
      </c>
      <c r="I12" s="14">
        <v>101.24159343317</v>
      </c>
      <c r="J12" s="14">
        <v>445.72533941825799</v>
      </c>
      <c r="K12" s="14">
        <v>231.619247866667</v>
      </c>
      <c r="L12" s="14">
        <v>112.11830220246399</v>
      </c>
    </row>
    <row r="13" spans="1:12" x14ac:dyDescent="0.25">
      <c r="A13" s="7" t="s">
        <v>177</v>
      </c>
      <c r="B13" s="13">
        <v>5.4902162288506</v>
      </c>
      <c r="C13" s="13">
        <v>2.5376250206863702</v>
      </c>
      <c r="D13" s="13">
        <v>8.5601525832807095</v>
      </c>
      <c r="E13" s="13">
        <v>5.5055470821917201</v>
      </c>
      <c r="F13" s="13">
        <v>1.8164752469580101</v>
      </c>
      <c r="G13" s="7" t="s">
        <v>41</v>
      </c>
      <c r="H13" s="14">
        <v>423.40547556895802</v>
      </c>
      <c r="I13" s="14">
        <v>195.701641595333</v>
      </c>
      <c r="J13" s="14">
        <v>660.158967222608</v>
      </c>
      <c r="K13" s="14">
        <v>424.58779097862498</v>
      </c>
      <c r="L13" s="14">
        <v>140.086571045401</v>
      </c>
    </row>
    <row r="14" spans="1:12" x14ac:dyDescent="0.25">
      <c r="A14" s="7" t="s">
        <v>178</v>
      </c>
      <c r="B14" s="13">
        <v>3.3595612696800697E-5</v>
      </c>
      <c r="C14" s="13">
        <v>7.4891459090529399E-18</v>
      </c>
      <c r="D14" s="13">
        <v>0.14761075744622601</v>
      </c>
      <c r="E14" s="13">
        <v>2.2149728983828401E-2</v>
      </c>
      <c r="F14" s="13">
        <v>7.4457890315486899E-2</v>
      </c>
      <c r="G14" s="7" t="s">
        <v>41</v>
      </c>
      <c r="H14" s="14">
        <v>2.59089365117727E-3</v>
      </c>
      <c r="I14" s="14">
        <v>5.77562932506163E-16</v>
      </c>
      <c r="J14" s="14">
        <v>11.3837416142529</v>
      </c>
      <c r="K14" s="14">
        <v>1.7081870992328401</v>
      </c>
      <c r="L14" s="14">
        <v>5.7421925011303498</v>
      </c>
    </row>
    <row r="15" spans="1:12" x14ac:dyDescent="0.25">
      <c r="A15" s="7" t="s">
        <v>179</v>
      </c>
      <c r="B15" s="13">
        <v>6.2011863549157802</v>
      </c>
      <c r="C15" s="13">
        <v>3.93042349759479</v>
      </c>
      <c r="D15" s="13">
        <v>8.79146212146218</v>
      </c>
      <c r="E15" s="13">
        <v>6.2557220675121501</v>
      </c>
      <c r="F15" s="13">
        <v>1.4640472906008699</v>
      </c>
      <c r="G15" s="7" t="s">
        <v>41</v>
      </c>
      <c r="H15" s="14">
        <v>478.23549169110498</v>
      </c>
      <c r="I15" s="14">
        <v>303.11426013451</v>
      </c>
      <c r="J15" s="14">
        <v>677.99755880716395</v>
      </c>
      <c r="K15" s="14">
        <v>482.44128584653703</v>
      </c>
      <c r="L15" s="14">
        <v>112.90732705113901</v>
      </c>
    </row>
    <row r="16" spans="1:12" x14ac:dyDescent="0.25">
      <c r="A16" s="7" t="s">
        <v>180</v>
      </c>
      <c r="B16" s="13">
        <v>2.3630990903236699</v>
      </c>
      <c r="C16" s="13">
        <v>1.0994542249854999</v>
      </c>
      <c r="D16" s="13">
        <v>4.24265391908797</v>
      </c>
      <c r="E16" s="13">
        <v>2.4752532005991701</v>
      </c>
      <c r="F16" s="13">
        <v>0.987880140903726</v>
      </c>
      <c r="G16" s="7" t="s">
        <v>41</v>
      </c>
      <c r="H16" s="14">
        <v>182.242201845762</v>
      </c>
      <c r="I16" s="14">
        <v>84.789909830881896</v>
      </c>
      <c r="J16" s="14">
        <v>327.19347024006402</v>
      </c>
      <c r="K16" s="14">
        <v>190.89152683020799</v>
      </c>
      <c r="L16" s="14">
        <v>76.185316466495394</v>
      </c>
    </row>
    <row r="17" spans="1:13" x14ac:dyDescent="0.25">
      <c r="A17" s="7" t="s">
        <v>181</v>
      </c>
      <c r="B17" s="13">
        <v>7.3682106893632602</v>
      </c>
      <c r="C17" s="13">
        <v>5.3436231293351701</v>
      </c>
      <c r="D17" s="13">
        <v>9.8176180608147199</v>
      </c>
      <c r="E17" s="13">
        <v>7.4096010183531602</v>
      </c>
      <c r="F17" s="13">
        <v>1.3601847282838599</v>
      </c>
      <c r="G17" s="7" t="s">
        <v>41</v>
      </c>
      <c r="H17" s="14">
        <v>568.23640836369395</v>
      </c>
      <c r="I17" s="14">
        <v>412.100215734328</v>
      </c>
      <c r="J17" s="14">
        <v>757.13470485003097</v>
      </c>
      <c r="K17" s="14">
        <v>571.42843053539605</v>
      </c>
      <c r="L17" s="14">
        <v>104.897446245251</v>
      </c>
    </row>
    <row r="18" spans="1:13" x14ac:dyDescent="0.25">
      <c r="B18" s="13"/>
      <c r="C18" s="13"/>
      <c r="D18" s="13"/>
      <c r="E18" s="13"/>
      <c r="F18" s="13"/>
      <c r="H18" s="14"/>
      <c r="I18" s="14"/>
      <c r="J18" s="15" t="s">
        <v>29</v>
      </c>
      <c r="K18" s="14">
        <f>SUM(K5:K17)</f>
        <v>7711.9999999999873</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33DE4-ECBD-4AD1-A243-68A56342462B}">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7.33203125" style="7" bestFit="1" customWidth="1"/>
    <col min="11" max="11" width="8.33203125" style="7" bestFit="1" customWidth="1"/>
    <col min="12" max="12" width="5.5546875" style="7" bestFit="1" customWidth="1"/>
    <col min="13" max="16384" width="8.6640625" style="7"/>
  </cols>
  <sheetData>
    <row r="1" spans="1:12" ht="45" customHeight="1" x14ac:dyDescent="0.25">
      <c r="A1" s="333" t="s">
        <v>1562</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34.0755879271018</v>
      </c>
      <c r="C5" s="13">
        <v>30.272366353608099</v>
      </c>
      <c r="D5" s="13">
        <v>38.310860526503099</v>
      </c>
      <c r="E5" s="13">
        <v>34.182530618541698</v>
      </c>
      <c r="F5" s="13">
        <v>2.4728816914018501</v>
      </c>
      <c r="G5" s="7" t="s">
        <v>41</v>
      </c>
      <c r="H5" s="14">
        <v>4504.7927239628498</v>
      </c>
      <c r="I5" s="14">
        <v>4002.0068319469901</v>
      </c>
      <c r="J5" s="14">
        <v>5064.6957616037198</v>
      </c>
      <c r="K5" s="14">
        <v>4518.9305477712196</v>
      </c>
      <c r="L5" s="14">
        <v>326.91495960332401</v>
      </c>
    </row>
    <row r="6" spans="1:12" x14ac:dyDescent="0.25">
      <c r="A6" s="7" t="s">
        <v>172</v>
      </c>
      <c r="B6" s="13">
        <v>14.0154645064252</v>
      </c>
      <c r="C6" s="13">
        <v>11.0616036038905</v>
      </c>
      <c r="D6" s="13">
        <v>17.3431576930133</v>
      </c>
      <c r="E6" s="13">
        <v>14.061624755742301</v>
      </c>
      <c r="F6" s="13">
        <v>1.90928368977114</v>
      </c>
      <c r="G6" s="7" t="s">
        <v>41</v>
      </c>
      <c r="H6" s="14">
        <v>1852.84440774942</v>
      </c>
      <c r="I6" s="14">
        <v>1462.3439964343299</v>
      </c>
      <c r="J6" s="14">
        <v>2292.7654470163502</v>
      </c>
      <c r="K6" s="14">
        <v>1858.94679270914</v>
      </c>
      <c r="L6" s="14">
        <v>252.40730378774501</v>
      </c>
    </row>
    <row r="7" spans="1:12" x14ac:dyDescent="0.25">
      <c r="A7" s="7" t="s">
        <v>42</v>
      </c>
      <c r="B7" s="13">
        <v>0.27010886453696598</v>
      </c>
      <c r="C7" s="13">
        <v>5.1044694519076102E-14</v>
      </c>
      <c r="D7" s="13">
        <v>2.8624602205867702</v>
      </c>
      <c r="E7" s="13">
        <v>0.81091165356971195</v>
      </c>
      <c r="F7" s="13">
        <v>1.02985574852833</v>
      </c>
      <c r="G7" s="7" t="s">
        <v>41</v>
      </c>
      <c r="H7" s="14">
        <v>35.708391891787002</v>
      </c>
      <c r="I7" s="14">
        <v>6.7481086154218596E-12</v>
      </c>
      <c r="J7" s="14">
        <v>378.41724116157098</v>
      </c>
      <c r="K7" s="14">
        <v>107.202520601915</v>
      </c>
      <c r="L7" s="14">
        <v>136.14692995544601</v>
      </c>
    </row>
    <row r="8" spans="1:12" x14ac:dyDescent="0.25">
      <c r="A8" s="7" t="s">
        <v>173</v>
      </c>
      <c r="B8" s="13">
        <v>21.433255012363102</v>
      </c>
      <c r="C8" s="13">
        <v>17.379898047586199</v>
      </c>
      <c r="D8" s="13">
        <v>25.506300609853099</v>
      </c>
      <c r="E8" s="13">
        <v>21.448229848932101</v>
      </c>
      <c r="F8" s="13">
        <v>2.4390240499063398</v>
      </c>
      <c r="G8" s="7" t="s">
        <v>41</v>
      </c>
      <c r="H8" s="14">
        <v>2833.4763126344001</v>
      </c>
      <c r="I8" s="14">
        <v>2297.6225218908999</v>
      </c>
      <c r="J8" s="14">
        <v>3371.9329406225902</v>
      </c>
      <c r="K8" s="14">
        <v>2835.45598602883</v>
      </c>
      <c r="L8" s="14">
        <v>322.43897939761803</v>
      </c>
    </row>
    <row r="9" spans="1:12" x14ac:dyDescent="0.25">
      <c r="A9" s="7" t="s">
        <v>90</v>
      </c>
      <c r="B9" s="13">
        <v>0.50359964037622396</v>
      </c>
      <c r="C9" s="13">
        <v>3.6513856041630398E-2</v>
      </c>
      <c r="D9" s="13">
        <v>1.6547558720912701</v>
      </c>
      <c r="E9" s="13">
        <v>0.63349492001594698</v>
      </c>
      <c r="F9" s="13">
        <v>0.52243262795068202</v>
      </c>
      <c r="G9" s="7" t="s">
        <v>41</v>
      </c>
      <c r="H9" s="14">
        <v>66.575872457736807</v>
      </c>
      <c r="I9" s="14">
        <v>4.8271317687035404</v>
      </c>
      <c r="J9" s="14">
        <v>218.758726290466</v>
      </c>
      <c r="K9" s="14">
        <v>83.748028426108206</v>
      </c>
      <c r="L9" s="14">
        <v>69.065593415080201</v>
      </c>
    </row>
    <row r="10" spans="1:12" x14ac:dyDescent="0.25">
      <c r="A10" s="7" t="s">
        <v>174</v>
      </c>
      <c r="B10" s="13">
        <v>0.20755355238692599</v>
      </c>
      <c r="C10" s="13">
        <v>1.9936211053710301E-13</v>
      </c>
      <c r="D10" s="13">
        <v>1.6887568821287799</v>
      </c>
      <c r="E10" s="13">
        <v>0.44336717403180798</v>
      </c>
      <c r="F10" s="13">
        <v>0.58735317723527503</v>
      </c>
      <c r="G10" s="7" t="s">
        <v>41</v>
      </c>
      <c r="H10" s="14">
        <v>27.438579625551601</v>
      </c>
      <c r="I10" s="14">
        <v>2.6355671013005E-11</v>
      </c>
      <c r="J10" s="14">
        <v>223.25365981742399</v>
      </c>
      <c r="K10" s="14">
        <v>58.613140407005098</v>
      </c>
      <c r="L10" s="14">
        <v>77.648090030503397</v>
      </c>
    </row>
    <row r="11" spans="1:12" x14ac:dyDescent="0.25">
      <c r="A11" s="7" t="s">
        <v>175</v>
      </c>
      <c r="B11" s="13">
        <v>1.4245314030230201</v>
      </c>
      <c r="C11" s="13">
        <v>0.46227040283552101</v>
      </c>
      <c r="D11" s="13">
        <v>2.8080961493974499</v>
      </c>
      <c r="E11" s="13">
        <v>1.5140384432065801</v>
      </c>
      <c r="F11" s="13">
        <v>0.74564087767041598</v>
      </c>
      <c r="G11" s="7" t="s">
        <v>41</v>
      </c>
      <c r="H11" s="14">
        <v>188.32305147964399</v>
      </c>
      <c r="I11" s="14">
        <v>61.112147254855898</v>
      </c>
      <c r="J11" s="14">
        <v>371.23031095034298</v>
      </c>
      <c r="K11" s="14">
        <v>200.15588219191</v>
      </c>
      <c r="L11" s="14">
        <v>98.573724028029005</v>
      </c>
    </row>
    <row r="12" spans="1:12" x14ac:dyDescent="0.25">
      <c r="A12" s="7" t="s">
        <v>176</v>
      </c>
      <c r="B12" s="13">
        <v>8.4363392153035603E-4</v>
      </c>
      <c r="C12" s="13">
        <v>3.7246479745238901E-16</v>
      </c>
      <c r="D12" s="13">
        <v>1.0047257115699699</v>
      </c>
      <c r="E12" s="13">
        <v>0.17568238124600899</v>
      </c>
      <c r="F12" s="13">
        <v>0.38873432533212499</v>
      </c>
      <c r="G12" s="7" t="s">
        <v>41</v>
      </c>
      <c r="H12" s="14">
        <v>0.111528404426313</v>
      </c>
      <c r="I12" s="14">
        <v>4.9239846223205899E-14</v>
      </c>
      <c r="J12" s="14">
        <v>132.82473906954999</v>
      </c>
      <c r="K12" s="14">
        <v>23.225210800722401</v>
      </c>
      <c r="L12" s="14">
        <v>51.390677808907</v>
      </c>
    </row>
    <row r="13" spans="1:12" x14ac:dyDescent="0.25">
      <c r="A13" s="7" t="s">
        <v>177</v>
      </c>
      <c r="B13" s="13">
        <v>1.28402104687107E-4</v>
      </c>
      <c r="C13" s="13">
        <v>3.2533954697550099E-17</v>
      </c>
      <c r="D13" s="13">
        <v>0.51899750852270998</v>
      </c>
      <c r="E13" s="13">
        <v>7.9593981792680096E-2</v>
      </c>
      <c r="F13" s="13">
        <v>0.23002930922120701</v>
      </c>
      <c r="G13" s="7" t="s">
        <v>41</v>
      </c>
      <c r="H13" s="14">
        <v>1.6974758239635498E-2</v>
      </c>
      <c r="I13" s="14">
        <v>4.3009888110161198E-15</v>
      </c>
      <c r="J13" s="14">
        <v>68.6114706267023</v>
      </c>
      <c r="K13" s="14">
        <v>10.522324392992299</v>
      </c>
      <c r="L13" s="14">
        <v>30.4098746790436</v>
      </c>
    </row>
    <row r="14" spans="1:12" x14ac:dyDescent="0.25">
      <c r="A14" s="7" t="s">
        <v>178</v>
      </c>
      <c r="B14" s="13">
        <v>2.4738593240858001E-5</v>
      </c>
      <c r="C14" s="13">
        <v>4.5173375189980101E-18</v>
      </c>
      <c r="D14" s="13">
        <v>0.107488774682004</v>
      </c>
      <c r="E14" s="13">
        <v>1.9109719234192399E-2</v>
      </c>
      <c r="F14" s="13">
        <v>6.5818111635084303E-2</v>
      </c>
      <c r="G14" s="7" t="s">
        <v>41</v>
      </c>
      <c r="H14" s="14">
        <v>3.2704420264414199E-3</v>
      </c>
      <c r="I14" s="14">
        <v>5.9719202001153697E-16</v>
      </c>
      <c r="J14" s="14">
        <v>14.210016012960899</v>
      </c>
      <c r="K14" s="14">
        <v>2.5263048827602401</v>
      </c>
      <c r="L14" s="14">
        <v>8.7011543581581492</v>
      </c>
    </row>
    <row r="15" spans="1:12" x14ac:dyDescent="0.25">
      <c r="A15" s="7" t="s">
        <v>179</v>
      </c>
      <c r="B15" s="13">
        <v>0.67921988773467101</v>
      </c>
      <c r="C15" s="13">
        <v>1.5515891123241101E-7</v>
      </c>
      <c r="D15" s="13">
        <v>1.9988088240952</v>
      </c>
      <c r="E15" s="13">
        <v>0.78532560804131402</v>
      </c>
      <c r="F15" s="13">
        <v>0.64811541797612504</v>
      </c>
      <c r="G15" s="7" t="s">
        <v>41</v>
      </c>
      <c r="H15" s="14">
        <v>89.792869158523501</v>
      </c>
      <c r="I15" s="14">
        <v>2.0512008064924799E-5</v>
      </c>
      <c r="J15" s="14">
        <v>264.242526545386</v>
      </c>
      <c r="K15" s="14">
        <v>103.820045383061</v>
      </c>
      <c r="L15" s="14">
        <v>85.680858256443798</v>
      </c>
    </row>
    <row r="16" spans="1:12" x14ac:dyDescent="0.25">
      <c r="A16" s="7" t="s">
        <v>180</v>
      </c>
      <c r="B16" s="13">
        <v>4.0666728439363699E-3</v>
      </c>
      <c r="C16" s="13">
        <v>6.4621357442470302E-16</v>
      </c>
      <c r="D16" s="13">
        <v>0.87080933989653697</v>
      </c>
      <c r="E16" s="13">
        <v>0.173169863979699</v>
      </c>
      <c r="F16" s="13">
        <v>0.32620600681018402</v>
      </c>
      <c r="G16" s="7" t="s">
        <v>41</v>
      </c>
      <c r="H16" s="14">
        <v>0.53761414996838897</v>
      </c>
      <c r="I16" s="14">
        <v>8.5429434538945703E-14</v>
      </c>
      <c r="J16" s="14">
        <v>115.120994734322</v>
      </c>
      <c r="K16" s="14">
        <v>22.893056018116201</v>
      </c>
      <c r="L16" s="14">
        <v>43.124434100306303</v>
      </c>
    </row>
    <row r="17" spans="1:13" x14ac:dyDescent="0.25">
      <c r="A17" s="7" t="s">
        <v>181</v>
      </c>
      <c r="B17" s="13">
        <v>25.5995367819419</v>
      </c>
      <c r="C17" s="13">
        <v>22.2209389812813</v>
      </c>
      <c r="D17" s="13">
        <v>29.4611076712463</v>
      </c>
      <c r="E17" s="13">
        <v>25.672921031665702</v>
      </c>
      <c r="F17" s="13">
        <v>2.2269466936087801</v>
      </c>
      <c r="G17" s="7" t="s">
        <v>41</v>
      </c>
      <c r="H17" s="14">
        <v>3384.2587625727201</v>
      </c>
      <c r="I17" s="14">
        <v>2937.6081333253901</v>
      </c>
      <c r="J17" s="14">
        <v>3894.7584341387601</v>
      </c>
      <c r="K17" s="14">
        <v>3393.9601603862102</v>
      </c>
      <c r="L17" s="14">
        <v>294.40235289508098</v>
      </c>
    </row>
    <row r="18" spans="1:13" x14ac:dyDescent="0.25">
      <c r="B18" s="13"/>
      <c r="C18" s="13"/>
      <c r="D18" s="13"/>
      <c r="E18" s="13"/>
      <c r="F18" s="13"/>
      <c r="H18" s="14"/>
      <c r="I18" s="14"/>
      <c r="J18" s="15" t="s">
        <v>29</v>
      </c>
      <c r="K18" s="14">
        <f>SUM(K5:K17)</f>
        <v>13219.999999999991</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532FF-C54A-4837-B2DE-BE2709971C96}">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7.33203125" style="7" bestFit="1" customWidth="1"/>
    <col min="11" max="11" width="8.33203125" style="7" bestFit="1" customWidth="1"/>
    <col min="12" max="12" width="5.5546875" style="7" bestFit="1" customWidth="1"/>
    <col min="13" max="16384" width="8.6640625" style="7"/>
  </cols>
  <sheetData>
    <row r="1" spans="1:12" ht="45" customHeight="1" x14ac:dyDescent="0.25">
      <c r="A1" s="333" t="s">
        <v>1563</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27.610955757315001</v>
      </c>
      <c r="C5" s="13">
        <v>24.062430469929399</v>
      </c>
      <c r="D5" s="13">
        <v>31.454379239079699</v>
      </c>
      <c r="E5" s="13">
        <v>27.667989469895801</v>
      </c>
      <c r="F5" s="13">
        <v>2.28186664878629</v>
      </c>
      <c r="G5" s="7" t="s">
        <v>41</v>
      </c>
      <c r="H5" s="14">
        <v>5708.8412123824601</v>
      </c>
      <c r="I5" s="14">
        <v>4975.1481239626</v>
      </c>
      <c r="J5" s="14">
        <v>6503.50745147213</v>
      </c>
      <c r="K5" s="14">
        <v>5720.6335027956602</v>
      </c>
      <c r="L5" s="14">
        <v>471.79874830305403</v>
      </c>
    </row>
    <row r="6" spans="1:12" x14ac:dyDescent="0.25">
      <c r="A6" s="7" t="s">
        <v>172</v>
      </c>
      <c r="B6" s="13">
        <v>21.367656154159</v>
      </c>
      <c r="C6" s="13">
        <v>17.9461383053753</v>
      </c>
      <c r="D6" s="13">
        <v>25.201899354061901</v>
      </c>
      <c r="E6" s="13">
        <v>21.4003825666552</v>
      </c>
      <c r="F6" s="13">
        <v>2.1878520544865401</v>
      </c>
      <c r="G6" s="7" t="s">
        <v>41</v>
      </c>
      <c r="H6" s="14">
        <v>4417.9765864339097</v>
      </c>
      <c r="I6" s="14">
        <v>3710.5435560194001</v>
      </c>
      <c r="J6" s="14">
        <v>5210.7447104458397</v>
      </c>
      <c r="K6" s="14">
        <v>4424.7430994816395</v>
      </c>
      <c r="L6" s="14">
        <v>452.36029078563701</v>
      </c>
    </row>
    <row r="7" spans="1:12" x14ac:dyDescent="0.25">
      <c r="A7" s="7" t="s">
        <v>42</v>
      </c>
      <c r="B7" s="13">
        <v>0.35021295251634499</v>
      </c>
      <c r="C7" s="13">
        <v>6.2086684783600295E-10</v>
      </c>
      <c r="D7" s="13">
        <v>1.71611326701455</v>
      </c>
      <c r="E7" s="13">
        <v>0.53484581771839601</v>
      </c>
      <c r="F7" s="13">
        <v>0.58993237336137905</v>
      </c>
      <c r="G7" s="7" t="s">
        <v>41</v>
      </c>
      <c r="H7" s="14">
        <v>72.410030062279404</v>
      </c>
      <c r="I7" s="14">
        <v>1.2837042945857199E-7</v>
      </c>
      <c r="J7" s="14">
        <v>354.82357908792898</v>
      </c>
      <c r="K7" s="14">
        <v>110.584721271455</v>
      </c>
      <c r="L7" s="14">
        <v>121.974417516198</v>
      </c>
    </row>
    <row r="8" spans="1:12" x14ac:dyDescent="0.25">
      <c r="A8" s="7" t="s">
        <v>173</v>
      </c>
      <c r="B8" s="13">
        <v>28.448795929175301</v>
      </c>
      <c r="C8" s="13">
        <v>24.319941838909799</v>
      </c>
      <c r="D8" s="13">
        <v>32.676329072374998</v>
      </c>
      <c r="E8" s="13">
        <v>28.477664185760698</v>
      </c>
      <c r="F8" s="13">
        <v>2.5794737256262099</v>
      </c>
      <c r="G8" s="7" t="s">
        <v>41</v>
      </c>
      <c r="H8" s="14">
        <v>5882.0730463162799</v>
      </c>
      <c r="I8" s="14">
        <v>5028.3911746129897</v>
      </c>
      <c r="J8" s="14">
        <v>6756.1577990042597</v>
      </c>
      <c r="K8" s="14">
        <v>5888.0418470478899</v>
      </c>
      <c r="L8" s="14">
        <v>533.33198751047496</v>
      </c>
    </row>
    <row r="9" spans="1:12" x14ac:dyDescent="0.25">
      <c r="A9" s="7" t="s">
        <v>90</v>
      </c>
      <c r="B9" s="13">
        <v>1.9680985397031701E-5</v>
      </c>
      <c r="C9" s="13">
        <v>2.7744476455331601E-18</v>
      </c>
      <c r="D9" s="13">
        <v>0.15002544013584501</v>
      </c>
      <c r="E9" s="13">
        <v>2.7959042852875499E-2</v>
      </c>
      <c r="F9" s="13">
        <v>0.110406931313412</v>
      </c>
      <c r="G9" s="7" t="s">
        <v>41</v>
      </c>
      <c r="H9" s="14">
        <v>4.0692405406902799E-3</v>
      </c>
      <c r="I9" s="14">
        <v>5.7364479519043597E-16</v>
      </c>
      <c r="J9" s="14">
        <v>31.0192600024873</v>
      </c>
      <c r="K9" s="14">
        <v>5.7808117002605401</v>
      </c>
      <c r="L9" s="14">
        <v>22.8277371183611</v>
      </c>
    </row>
    <row r="10" spans="1:12" x14ac:dyDescent="0.25">
      <c r="A10" s="7" t="s">
        <v>174</v>
      </c>
      <c r="B10" s="13">
        <v>5.0986447086436097</v>
      </c>
      <c r="C10" s="13">
        <v>2.9439100153165199</v>
      </c>
      <c r="D10" s="13">
        <v>7.8767402230675696</v>
      </c>
      <c r="E10" s="13">
        <v>5.1947496350161799</v>
      </c>
      <c r="F10" s="13">
        <v>1.5174046692799901</v>
      </c>
      <c r="G10" s="7" t="s">
        <v>41</v>
      </c>
      <c r="H10" s="14">
        <v>1054.1957799591501</v>
      </c>
      <c r="I10" s="14">
        <v>608.68283476684496</v>
      </c>
      <c r="J10" s="14">
        <v>1628.59480852145</v>
      </c>
      <c r="K10" s="14">
        <v>1074.0664345359401</v>
      </c>
      <c r="L10" s="14">
        <v>313.73858942033002</v>
      </c>
    </row>
    <row r="11" spans="1:12" x14ac:dyDescent="0.25">
      <c r="A11" s="7" t="s">
        <v>175</v>
      </c>
      <c r="B11" s="13">
        <v>2.48731120067144</v>
      </c>
      <c r="C11" s="13">
        <v>1.29608303996337</v>
      </c>
      <c r="D11" s="13">
        <v>4.1007802204962296</v>
      </c>
      <c r="E11" s="13">
        <v>2.5724516751154001</v>
      </c>
      <c r="F11" s="13">
        <v>0.88069538488340104</v>
      </c>
      <c r="G11" s="7" t="s">
        <v>41</v>
      </c>
      <c r="H11" s="14">
        <v>514.27646385082801</v>
      </c>
      <c r="I11" s="14">
        <v>267.97812934282598</v>
      </c>
      <c r="J11" s="14">
        <v>847.87731838980005</v>
      </c>
      <c r="K11" s="14">
        <v>531.88010834685997</v>
      </c>
      <c r="L11" s="14">
        <v>182.092577778492</v>
      </c>
    </row>
    <row r="12" spans="1:12" x14ac:dyDescent="0.25">
      <c r="A12" s="7" t="s">
        <v>176</v>
      </c>
      <c r="B12" s="13">
        <v>0.42701528754051898</v>
      </c>
      <c r="C12" s="13">
        <v>4.61627320288805E-2</v>
      </c>
      <c r="D12" s="13">
        <v>1.5450027691552599</v>
      </c>
      <c r="E12" s="13">
        <v>0.55937804769417798</v>
      </c>
      <c r="F12" s="13">
        <v>0.479501675363605</v>
      </c>
      <c r="G12" s="7" t="s">
        <v>41</v>
      </c>
      <c r="H12" s="14">
        <v>88.289680851877705</v>
      </c>
      <c r="I12" s="14">
        <v>9.5446064742913297</v>
      </c>
      <c r="J12" s="14">
        <v>319.44477255054102</v>
      </c>
      <c r="K12" s="14">
        <v>115.65700514124801</v>
      </c>
      <c r="L12" s="14">
        <v>99.141766398179001</v>
      </c>
    </row>
    <row r="13" spans="1:12" x14ac:dyDescent="0.25">
      <c r="A13" s="7" t="s">
        <v>177</v>
      </c>
      <c r="B13" s="13">
        <v>7.9900384599955606E-5</v>
      </c>
      <c r="C13" s="13">
        <v>2.9645010768458198E-17</v>
      </c>
      <c r="D13" s="13">
        <v>0.41194930487624198</v>
      </c>
      <c r="E13" s="13">
        <v>5.9774439542526397E-2</v>
      </c>
      <c r="F13" s="13">
        <v>0.16607224050747699</v>
      </c>
      <c r="G13" s="7" t="s">
        <v>41</v>
      </c>
      <c r="H13" s="14">
        <v>1.6520203519886801E-2</v>
      </c>
      <c r="I13" s="14">
        <v>6.1294024264864302E-15</v>
      </c>
      <c r="J13" s="14">
        <v>85.174638276211795</v>
      </c>
      <c r="K13" s="14">
        <v>12.358963119812699</v>
      </c>
      <c r="L13" s="14">
        <v>34.337096447326097</v>
      </c>
    </row>
    <row r="14" spans="1:12" x14ac:dyDescent="0.25">
      <c r="A14" s="7" t="s">
        <v>178</v>
      </c>
      <c r="B14" s="13">
        <v>2.1915857357065699E-5</v>
      </c>
      <c r="C14" s="13">
        <v>2.2552514210911901E-17</v>
      </c>
      <c r="D14" s="13">
        <v>0.10804301581634999</v>
      </c>
      <c r="E14" s="13">
        <v>1.8984478373275399E-2</v>
      </c>
      <c r="F14" s="13">
        <v>6.2402282728606699E-2</v>
      </c>
      <c r="G14" s="7" t="s">
        <v>41</v>
      </c>
      <c r="H14" s="14">
        <v>4.5313226671469097E-3</v>
      </c>
      <c r="I14" s="14">
        <v>4.6629578382481497E-15</v>
      </c>
      <c r="J14" s="14">
        <v>22.338973950188699</v>
      </c>
      <c r="K14" s="14">
        <v>3.9252307484584299</v>
      </c>
      <c r="L14" s="14">
        <v>12.9022959769667</v>
      </c>
    </row>
    <row r="15" spans="1:12" x14ac:dyDescent="0.25">
      <c r="A15" s="7" t="s">
        <v>179</v>
      </c>
      <c r="B15" s="13">
        <v>1.3854035730366701</v>
      </c>
      <c r="C15" s="13">
        <v>0.39221149588889598</v>
      </c>
      <c r="D15" s="13">
        <v>2.9023114536825498</v>
      </c>
      <c r="E15" s="13">
        <v>1.47397998330667</v>
      </c>
      <c r="F15" s="13">
        <v>0.77098744009951004</v>
      </c>
      <c r="G15" s="7" t="s">
        <v>41</v>
      </c>
      <c r="H15" s="14">
        <v>286.44604276106298</v>
      </c>
      <c r="I15" s="14">
        <v>81.093648889988202</v>
      </c>
      <c r="J15" s="14">
        <v>600.081916163404</v>
      </c>
      <c r="K15" s="14">
        <v>304.76010134848798</v>
      </c>
      <c r="L15" s="14">
        <v>159.40936311497401</v>
      </c>
    </row>
    <row r="16" spans="1:12" x14ac:dyDescent="0.25">
      <c r="A16" s="7" t="s">
        <v>180</v>
      </c>
      <c r="B16" s="13">
        <v>1.4004881084598699</v>
      </c>
      <c r="C16" s="13">
        <v>0.464525553261317</v>
      </c>
      <c r="D16" s="13">
        <v>2.8803484219672701</v>
      </c>
      <c r="E16" s="13">
        <v>1.51968467331998</v>
      </c>
      <c r="F16" s="13">
        <v>0.75766513275062597</v>
      </c>
      <c r="G16" s="7" t="s">
        <v>41</v>
      </c>
      <c r="H16" s="14">
        <v>289.56492130516398</v>
      </c>
      <c r="I16" s="14">
        <v>96.045303392309904</v>
      </c>
      <c r="J16" s="14">
        <v>595.54083972595402</v>
      </c>
      <c r="K16" s="14">
        <v>314.21000305564098</v>
      </c>
      <c r="L16" s="14">
        <v>156.65484284751901</v>
      </c>
    </row>
    <row r="17" spans="1:13" x14ac:dyDescent="0.25">
      <c r="A17" s="7" t="s">
        <v>181</v>
      </c>
      <c r="B17" s="13">
        <v>10.4282683776621</v>
      </c>
      <c r="C17" s="13">
        <v>8.1238228831095505</v>
      </c>
      <c r="D17" s="13">
        <v>13.180404093380901</v>
      </c>
      <c r="E17" s="13">
        <v>10.492155984748599</v>
      </c>
      <c r="F17" s="13">
        <v>1.5335988309421</v>
      </c>
      <c r="G17" s="7" t="s">
        <v>41</v>
      </c>
      <c r="H17" s="14">
        <v>2156.1487697654202</v>
      </c>
      <c r="I17" s="14">
        <v>1679.6816193117299</v>
      </c>
      <c r="J17" s="14">
        <v>2725.1803503474398</v>
      </c>
      <c r="K17" s="14">
        <v>2169.3581714066299</v>
      </c>
      <c r="L17" s="14">
        <v>317.08689428558898</v>
      </c>
    </row>
    <row r="18" spans="1:13" x14ac:dyDescent="0.25">
      <c r="B18" s="13"/>
      <c r="C18" s="13"/>
      <c r="D18" s="13"/>
      <c r="E18" s="13"/>
      <c r="F18" s="13"/>
      <c r="H18" s="14"/>
      <c r="I18" s="14"/>
      <c r="J18" s="15" t="s">
        <v>29</v>
      </c>
      <c r="K18" s="14">
        <f>SUM(K5:K17)</f>
        <v>20675.999999999982</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D2ECF-73BE-4FD4-9283-B84EAFB1087B}">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8.33203125" style="7" bestFit="1" customWidth="1"/>
    <col min="12" max="12" width="7.33203125" style="7" bestFit="1" customWidth="1"/>
    <col min="13" max="16384" width="8.6640625" style="7"/>
  </cols>
  <sheetData>
    <row r="1" spans="1:12" ht="45" customHeight="1" x14ac:dyDescent="0.25">
      <c r="A1" s="333" t="s">
        <v>1564</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43.219618217077198</v>
      </c>
      <c r="C5" s="13">
        <v>38.976305260006797</v>
      </c>
      <c r="D5" s="13">
        <v>47.4784846433026</v>
      </c>
      <c r="E5" s="13">
        <v>43.220513001111797</v>
      </c>
      <c r="F5" s="13">
        <v>2.5893167174153202</v>
      </c>
      <c r="G5" s="7" t="s">
        <v>41</v>
      </c>
      <c r="H5" s="14">
        <v>41139.457992289303</v>
      </c>
      <c r="I5" s="14">
        <v>37100.375687842701</v>
      </c>
      <c r="J5" s="14">
        <v>45193.3451774204</v>
      </c>
      <c r="K5" s="14">
        <v>41140.309710368303</v>
      </c>
      <c r="L5" s="14">
        <v>2464.6929038061198</v>
      </c>
    </row>
    <row r="6" spans="1:12" x14ac:dyDescent="0.25">
      <c r="A6" s="7" t="s">
        <v>172</v>
      </c>
      <c r="B6" s="13">
        <v>16.591907979395302</v>
      </c>
      <c r="C6" s="13">
        <v>13.5853129832824</v>
      </c>
      <c r="D6" s="13">
        <v>20.144802226112599</v>
      </c>
      <c r="E6" s="13">
        <v>16.681204767167099</v>
      </c>
      <c r="F6" s="13">
        <v>2.0105496695863598</v>
      </c>
      <c r="G6" s="7" t="s">
        <v>41</v>
      </c>
      <c r="H6" s="14">
        <v>15793.339448347</v>
      </c>
      <c r="I6" s="14">
        <v>12931.451869397</v>
      </c>
      <c r="J6" s="14">
        <v>19175.232894969799</v>
      </c>
      <c r="K6" s="14">
        <v>15878.338381723401</v>
      </c>
      <c r="L6" s="14">
        <v>1913.7819139891701</v>
      </c>
    </row>
    <row r="7" spans="1:12" x14ac:dyDescent="0.25">
      <c r="A7" s="7" t="s">
        <v>42</v>
      </c>
      <c r="B7" s="13">
        <v>9.3367978249465203E-2</v>
      </c>
      <c r="C7" s="13">
        <v>3.7588271051796597E-14</v>
      </c>
      <c r="D7" s="13">
        <v>1.4270444651116201</v>
      </c>
      <c r="E7" s="13">
        <v>0.34840687278978799</v>
      </c>
      <c r="F7" s="13">
        <v>0.51418968212790706</v>
      </c>
      <c r="G7" s="7" t="s">
        <v>41</v>
      </c>
      <c r="H7" s="14">
        <v>88.874177456318506</v>
      </c>
      <c r="I7" s="14">
        <v>3.5779147566073598E-11</v>
      </c>
      <c r="J7" s="14">
        <v>1358.3608150058001</v>
      </c>
      <c r="K7" s="14">
        <v>331.63805000241598</v>
      </c>
      <c r="L7" s="14">
        <v>489.44173272709099</v>
      </c>
    </row>
    <row r="8" spans="1:12" x14ac:dyDescent="0.25">
      <c r="A8" s="7" t="s">
        <v>173</v>
      </c>
      <c r="B8" s="13">
        <v>19.791131806538701</v>
      </c>
      <c r="C8" s="13">
        <v>16.144968893320701</v>
      </c>
      <c r="D8" s="13">
        <v>23.858547581352699</v>
      </c>
      <c r="E8" s="13">
        <v>19.8649694484557</v>
      </c>
      <c r="F8" s="13">
        <v>2.35971228006547</v>
      </c>
      <c r="G8" s="7" t="s">
        <v>41</v>
      </c>
      <c r="H8" s="14">
        <v>18838.584632689901</v>
      </c>
      <c r="I8" s="14">
        <v>15367.9115404852</v>
      </c>
      <c r="J8" s="14">
        <v>22710.2356862622</v>
      </c>
      <c r="K8" s="14">
        <v>18908.868468901499</v>
      </c>
      <c r="L8" s="14">
        <v>2246.1393280259199</v>
      </c>
    </row>
    <row r="9" spans="1:12" x14ac:dyDescent="0.25">
      <c r="A9" s="7" t="s">
        <v>90</v>
      </c>
      <c r="B9" s="13">
        <v>2.1421021610101999E-3</v>
      </c>
      <c r="C9" s="13">
        <v>2.7663382334400201E-16</v>
      </c>
      <c r="D9" s="13">
        <v>0.61117845796496395</v>
      </c>
      <c r="E9" s="13">
        <v>0.11705480552585799</v>
      </c>
      <c r="F9" s="13">
        <v>0.23886067378512901</v>
      </c>
      <c r="G9" s="7" t="s">
        <v>41</v>
      </c>
      <c r="H9" s="14">
        <v>2.0390027840007798</v>
      </c>
      <c r="I9" s="14">
        <v>2.6331943742645601E-13</v>
      </c>
      <c r="J9" s="14">
        <v>581.76243878311004</v>
      </c>
      <c r="K9" s="14">
        <v>111.42095773589899</v>
      </c>
      <c r="L9" s="14">
        <v>227.36430955585101</v>
      </c>
    </row>
    <row r="10" spans="1:12" x14ac:dyDescent="0.25">
      <c r="A10" s="7" t="s">
        <v>174</v>
      </c>
      <c r="B10" s="13">
        <v>1.98572654417283</v>
      </c>
      <c r="C10" s="13">
        <v>1.63151279243818E-5</v>
      </c>
      <c r="D10" s="13">
        <v>4.7078994294957202</v>
      </c>
      <c r="E10" s="13">
        <v>2.09003129776073</v>
      </c>
      <c r="F10" s="13">
        <v>1.49430879677607</v>
      </c>
      <c r="G10" s="7" t="s">
        <v>41</v>
      </c>
      <c r="H10" s="14">
        <v>1890.1535256017901</v>
      </c>
      <c r="I10" s="14">
        <v>1.5529880817381299E-2</v>
      </c>
      <c r="J10" s="14">
        <v>4481.3082299540902</v>
      </c>
      <c r="K10" s="14">
        <v>1989.4380913995101</v>
      </c>
      <c r="L10" s="14">
        <v>1422.3877143872401</v>
      </c>
    </row>
    <row r="11" spans="1:12" x14ac:dyDescent="0.25">
      <c r="A11" s="7" t="s">
        <v>175</v>
      </c>
      <c r="B11" s="13">
        <v>1.7641459971903699</v>
      </c>
      <c r="C11" s="13">
        <v>0.52801704275433303</v>
      </c>
      <c r="D11" s="13">
        <v>3.9060853544122298</v>
      </c>
      <c r="E11" s="13">
        <v>1.9439007473449199</v>
      </c>
      <c r="F11" s="13">
        <v>1.0511920475246599</v>
      </c>
      <c r="G11" s="7" t="s">
        <v>41</v>
      </c>
      <c r="H11" s="14">
        <v>1679.2376503455901</v>
      </c>
      <c r="I11" s="14">
        <v>502.60358248656701</v>
      </c>
      <c r="J11" s="14">
        <v>3718.0854663043601</v>
      </c>
      <c r="K11" s="14">
        <v>1850.3408043752099</v>
      </c>
      <c r="L11" s="14">
        <v>1000.5981742773</v>
      </c>
    </row>
    <row r="12" spans="1:12" x14ac:dyDescent="0.25">
      <c r="A12" s="7" t="s">
        <v>176</v>
      </c>
      <c r="B12" s="13">
        <v>9.8488152374343104E-3</v>
      </c>
      <c r="C12" s="13">
        <v>4.96769144236835E-16</v>
      </c>
      <c r="D12" s="13">
        <v>2.8524818513053298</v>
      </c>
      <c r="E12" s="13">
        <v>0.5672546383514</v>
      </c>
      <c r="F12" s="13">
        <v>0.990634953528719</v>
      </c>
      <c r="G12" s="7" t="s">
        <v>41</v>
      </c>
      <c r="H12" s="14">
        <v>9.3747917600565902</v>
      </c>
      <c r="I12" s="14">
        <v>4.7285964532471597E-13</v>
      </c>
      <c r="J12" s="14">
        <v>2715.1918998020001</v>
      </c>
      <c r="K12" s="14">
        <v>539.95267260754702</v>
      </c>
      <c r="L12" s="14">
        <v>942.95569321538198</v>
      </c>
    </row>
    <row r="13" spans="1:12" x14ac:dyDescent="0.25">
      <c r="A13" s="7" t="s">
        <v>177</v>
      </c>
      <c r="B13" s="13">
        <v>2.0603699968321001</v>
      </c>
      <c r="C13" s="13">
        <v>4.0286755384033498E-4</v>
      </c>
      <c r="D13" s="13">
        <v>4.1159952623123504</v>
      </c>
      <c r="E13" s="13">
        <v>2.0793311420504699</v>
      </c>
      <c r="F13" s="13">
        <v>1.21186996298671</v>
      </c>
      <c r="G13" s="7" t="s">
        <v>41</v>
      </c>
      <c r="H13" s="14">
        <v>1961.2043888845701</v>
      </c>
      <c r="I13" s="14">
        <v>0.38347753847400001</v>
      </c>
      <c r="J13" s="14">
        <v>3917.8924103372601</v>
      </c>
      <c r="K13" s="14">
        <v>1979.25293418358</v>
      </c>
      <c r="L13" s="14">
        <v>1153.54266166816</v>
      </c>
    </row>
    <row r="14" spans="1:12" x14ac:dyDescent="0.25">
      <c r="A14" s="7" t="s">
        <v>178</v>
      </c>
      <c r="B14" s="13">
        <v>2.3294749690338001E-5</v>
      </c>
      <c r="C14" s="13">
        <v>2.4237390881205501E-18</v>
      </c>
      <c r="D14" s="13">
        <v>0.117276249832851</v>
      </c>
      <c r="E14" s="13">
        <v>1.8997168605411799E-2</v>
      </c>
      <c r="F14" s="13">
        <v>6.0126184352901402E-2</v>
      </c>
      <c r="G14" s="7" t="s">
        <v>41</v>
      </c>
      <c r="H14" s="14">
        <v>2.2173573387742101E-2</v>
      </c>
      <c r="I14" s="14">
        <v>2.3070845258093101E-15</v>
      </c>
      <c r="J14" s="14">
        <v>111.63174392839601</v>
      </c>
      <c r="K14" s="14">
        <v>18.0828348804333</v>
      </c>
      <c r="L14" s="14">
        <v>57.232311099996302</v>
      </c>
    </row>
    <row r="15" spans="1:12" x14ac:dyDescent="0.25">
      <c r="A15" s="7" t="s">
        <v>179</v>
      </c>
      <c r="B15" s="13">
        <v>3.3359074643141803E-5</v>
      </c>
      <c r="C15" s="13">
        <v>2.28950783746435E-17</v>
      </c>
      <c r="D15" s="13">
        <v>0.174458028156251</v>
      </c>
      <c r="E15" s="13">
        <v>2.8367485060437601E-2</v>
      </c>
      <c r="F15" s="13">
        <v>9.6471240499900898E-2</v>
      </c>
      <c r="G15" s="7" t="s">
        <v>41</v>
      </c>
      <c r="H15" s="14">
        <v>3.17535023805674E-2</v>
      </c>
      <c r="I15" s="14">
        <v>2.1793138252471901E-14</v>
      </c>
      <c r="J15" s="14">
        <v>166.061363261091</v>
      </c>
      <c r="K15" s="14">
        <v>27.002158004478702</v>
      </c>
      <c r="L15" s="14">
        <v>91.828079694640707</v>
      </c>
    </row>
    <row r="16" spans="1:12" x14ac:dyDescent="0.25">
      <c r="A16" s="7" t="s">
        <v>180</v>
      </c>
      <c r="B16" s="13">
        <v>0.69664699612207404</v>
      </c>
      <c r="C16" s="13">
        <v>0.16023911515795899</v>
      </c>
      <c r="D16" s="13">
        <v>1.73066163345532</v>
      </c>
      <c r="E16" s="13">
        <v>0.79165236670251404</v>
      </c>
      <c r="F16" s="13">
        <v>0.50384434812831602</v>
      </c>
      <c r="G16" s="7" t="s">
        <v>41</v>
      </c>
      <c r="H16" s="14">
        <v>663.11737619871894</v>
      </c>
      <c r="I16" s="14">
        <v>152.526806545406</v>
      </c>
      <c r="J16" s="14">
        <v>1647.3648890371101</v>
      </c>
      <c r="K16" s="14">
        <v>753.55013829312202</v>
      </c>
      <c r="L16" s="14">
        <v>479.59431965290003</v>
      </c>
    </row>
    <row r="17" spans="1:13" x14ac:dyDescent="0.25">
      <c r="A17" s="7" t="s">
        <v>181</v>
      </c>
      <c r="B17" s="13">
        <v>12.18583840908</v>
      </c>
      <c r="C17" s="13">
        <v>9.6061454391312306</v>
      </c>
      <c r="D17" s="13">
        <v>15.069115366096099</v>
      </c>
      <c r="E17" s="13">
        <v>12.248316259073601</v>
      </c>
      <c r="F17" s="13">
        <v>1.65752095431751</v>
      </c>
      <c r="G17" s="7" t="s">
        <v>41</v>
      </c>
      <c r="H17" s="14">
        <v>11599.334006450999</v>
      </c>
      <c r="I17" s="14">
        <v>9143.8016591458399</v>
      </c>
      <c r="J17" s="14">
        <v>14343.8388435259</v>
      </c>
      <c r="K17" s="14">
        <v>11658.804797524401</v>
      </c>
      <c r="L17" s="14">
        <v>1577.7444707862101</v>
      </c>
    </row>
    <row r="18" spans="1:13" x14ac:dyDescent="0.25">
      <c r="B18" s="13"/>
      <c r="C18" s="13"/>
      <c r="D18" s="13"/>
      <c r="E18" s="13"/>
      <c r="F18" s="13"/>
      <c r="H18" s="14"/>
      <c r="I18" s="14"/>
      <c r="J18" s="15" t="s">
        <v>29</v>
      </c>
      <c r="K18" s="14">
        <f>SUM(K5:K17)</f>
        <v>95186.999999999796</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FBA86-086B-4984-8094-2FD71FE06043}">
  <dimension ref="A1:L24"/>
  <sheetViews>
    <sheetView zoomScale="140" zoomScaleNormal="140" workbookViewId="0">
      <selection activeCell="A19" sqref="A19"/>
    </sheetView>
  </sheetViews>
  <sheetFormatPr defaultRowHeight="14.4" x14ac:dyDescent="0.3"/>
  <cols>
    <col min="1" max="1" width="29.66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11" width="9.33203125" style="7" bestFit="1" customWidth="1"/>
    <col min="12" max="12" width="7.33203125" style="7" bestFit="1" customWidth="1"/>
  </cols>
  <sheetData>
    <row r="1" spans="1:12" x14ac:dyDescent="0.3">
      <c r="A1" s="7" t="s">
        <v>1397</v>
      </c>
    </row>
    <row r="2" spans="1:12" x14ac:dyDescent="0.3">
      <c r="A2" s="16"/>
      <c r="B2" s="317" t="s">
        <v>47</v>
      </c>
      <c r="C2" s="317"/>
      <c r="D2" s="317"/>
      <c r="E2" s="317"/>
      <c r="F2" s="317"/>
      <c r="G2" s="17"/>
      <c r="H2" s="317" t="s">
        <v>282</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29.937149046844301</v>
      </c>
      <c r="C5" s="13">
        <v>28.554853282346599</v>
      </c>
      <c r="D5" s="13">
        <v>31.2978175289239</v>
      </c>
      <c r="E5" s="13">
        <v>29.947843512827902</v>
      </c>
      <c r="F5" s="13">
        <v>0.83794239945306404</v>
      </c>
      <c r="G5" t="s">
        <v>41</v>
      </c>
      <c r="H5" s="14">
        <v>134860.58162735699</v>
      </c>
      <c r="I5" s="14">
        <v>127394.683398298</v>
      </c>
      <c r="J5" s="14">
        <v>142925.066472201</v>
      </c>
      <c r="K5" s="14">
        <v>134954.83224065101</v>
      </c>
      <c r="L5" s="14">
        <v>4671.5027316677497</v>
      </c>
    </row>
    <row r="6" spans="1:12" x14ac:dyDescent="0.3">
      <c r="A6" s="7" t="s">
        <v>172</v>
      </c>
      <c r="B6" s="13">
        <v>17.0273946449189</v>
      </c>
      <c r="C6" s="13">
        <v>15.9013464857541</v>
      </c>
      <c r="D6" s="13">
        <v>18.250295433017701</v>
      </c>
      <c r="E6" s="13">
        <v>17.045912263066899</v>
      </c>
      <c r="F6" s="13">
        <v>0.71468557092509599</v>
      </c>
      <c r="G6" t="s">
        <v>41</v>
      </c>
      <c r="H6" s="14">
        <v>76673.616661278895</v>
      </c>
      <c r="I6" s="14">
        <v>71171.1985702854</v>
      </c>
      <c r="J6" s="14">
        <v>82856.039311276298</v>
      </c>
      <c r="K6" s="14">
        <v>76811.483574761005</v>
      </c>
      <c r="L6" s="14">
        <v>3514.4953703964802</v>
      </c>
    </row>
    <row r="7" spans="1:12" x14ac:dyDescent="0.3">
      <c r="A7" s="7" t="s">
        <v>42</v>
      </c>
      <c r="B7" s="13">
        <v>0.236128636825986</v>
      </c>
      <c r="C7" s="13">
        <v>7.3615288795078601E-2</v>
      </c>
      <c r="D7" s="13">
        <v>0.57167191312393795</v>
      </c>
      <c r="E7" s="13">
        <v>0.26968109440862198</v>
      </c>
      <c r="F7" s="13">
        <v>0.158931842543372</v>
      </c>
      <c r="G7" t="s">
        <v>41</v>
      </c>
      <c r="H7" s="14">
        <v>1060.7792499827401</v>
      </c>
      <c r="I7" s="14">
        <v>327.98059717428902</v>
      </c>
      <c r="J7" s="14">
        <v>2537.9641466501298</v>
      </c>
      <c r="K7" s="14">
        <v>1215.3236508218599</v>
      </c>
      <c r="L7" s="14">
        <v>716.23384011930398</v>
      </c>
    </row>
    <row r="8" spans="1:12" x14ac:dyDescent="0.3">
      <c r="A8" s="7" t="s">
        <v>173</v>
      </c>
      <c r="B8" s="13">
        <v>26.612285057864099</v>
      </c>
      <c r="C8" s="13">
        <v>25.218491487850699</v>
      </c>
      <c r="D8" s="13">
        <v>28.011724085587701</v>
      </c>
      <c r="E8" s="13">
        <v>26.616620790442902</v>
      </c>
      <c r="F8" s="13">
        <v>0.86438418021604302</v>
      </c>
      <c r="G8" t="s">
        <v>41</v>
      </c>
      <c r="H8" s="14">
        <v>119951.641925274</v>
      </c>
      <c r="I8" s="14">
        <v>112990.022156698</v>
      </c>
      <c r="J8" s="14">
        <v>126996.080076296</v>
      </c>
      <c r="K8" s="14">
        <v>119929.983202373</v>
      </c>
      <c r="L8" s="14">
        <v>4233.3878221311197</v>
      </c>
    </row>
    <row r="9" spans="1:12" x14ac:dyDescent="0.3">
      <c r="A9" s="7" t="s">
        <v>90</v>
      </c>
      <c r="B9" s="13">
        <v>0.48738164350218899</v>
      </c>
      <c r="C9" s="13">
        <v>0.228032101344181</v>
      </c>
      <c r="D9" s="13">
        <v>0.81040859770388096</v>
      </c>
      <c r="E9" s="13">
        <v>0.49972104291538</v>
      </c>
      <c r="F9" s="13">
        <v>0.17862726463668299</v>
      </c>
      <c r="G9" t="s">
        <v>41</v>
      </c>
      <c r="H9" s="14">
        <v>2198.3184198871199</v>
      </c>
      <c r="I9" s="14">
        <v>1027.7235660696299</v>
      </c>
      <c r="J9" s="14">
        <v>3622.2137501655998</v>
      </c>
      <c r="K9" s="14">
        <v>2251.6826162766101</v>
      </c>
      <c r="L9" s="14">
        <v>805.69984334126002</v>
      </c>
    </row>
    <row r="10" spans="1:12" x14ac:dyDescent="0.3">
      <c r="A10" s="7" t="s">
        <v>174</v>
      </c>
      <c r="B10" s="13">
        <v>1.83195666769403</v>
      </c>
      <c r="C10" s="13">
        <v>1.16938708667641</v>
      </c>
      <c r="D10" s="13">
        <v>2.6980767912178099</v>
      </c>
      <c r="E10" s="13">
        <v>1.8736032636124</v>
      </c>
      <c r="F10" s="13">
        <v>0.467361527518661</v>
      </c>
      <c r="G10" t="s">
        <v>41</v>
      </c>
      <c r="H10" s="14">
        <v>8255.2794463227001</v>
      </c>
      <c r="I10" s="14">
        <v>5273.9627590003802</v>
      </c>
      <c r="J10" s="14">
        <v>12156.731994567601</v>
      </c>
      <c r="K10" s="14">
        <v>8441.7519041086598</v>
      </c>
      <c r="L10" s="14">
        <v>2108.2967307995</v>
      </c>
    </row>
    <row r="11" spans="1:12" x14ac:dyDescent="0.3">
      <c r="A11" s="7" t="s">
        <v>175</v>
      </c>
      <c r="B11" s="13">
        <v>3.0725159467777798</v>
      </c>
      <c r="C11" s="13">
        <v>2.43757761464795</v>
      </c>
      <c r="D11" s="13">
        <v>3.7479554467115799</v>
      </c>
      <c r="E11" s="13">
        <v>3.07523013803385</v>
      </c>
      <c r="F11" s="13">
        <v>0.40307151157637799</v>
      </c>
      <c r="G11" t="s">
        <v>41</v>
      </c>
      <c r="H11" s="14">
        <v>13829.6167292719</v>
      </c>
      <c r="I11" s="14">
        <v>10974.689961857899</v>
      </c>
      <c r="J11" s="14">
        <v>16921.944173923501</v>
      </c>
      <c r="K11" s="14">
        <v>13857.507961088801</v>
      </c>
      <c r="L11" s="14">
        <v>1834.6384410053199</v>
      </c>
    </row>
    <row r="12" spans="1:12" x14ac:dyDescent="0.3">
      <c r="A12" s="7" t="s">
        <v>176</v>
      </c>
      <c r="B12" s="13">
        <v>1.40468936724584</v>
      </c>
      <c r="C12" s="13">
        <v>0.96865623131498302</v>
      </c>
      <c r="D12" s="13">
        <v>2.0368162582233098</v>
      </c>
      <c r="E12" s="13">
        <v>1.43791045406652</v>
      </c>
      <c r="F12" s="13">
        <v>0.33013285666784098</v>
      </c>
      <c r="G12" t="s">
        <v>41</v>
      </c>
      <c r="H12" s="14">
        <v>6343.3261179084702</v>
      </c>
      <c r="I12" s="14">
        <v>4362.9199094653204</v>
      </c>
      <c r="J12" s="14">
        <v>9198.9763515746399</v>
      </c>
      <c r="K12" s="14">
        <v>6478.9893756680904</v>
      </c>
      <c r="L12" s="14">
        <v>1488.5898052239199</v>
      </c>
    </row>
    <row r="13" spans="1:12" x14ac:dyDescent="0.3">
      <c r="A13" s="7" t="s">
        <v>177</v>
      </c>
      <c r="B13" s="13">
        <v>0.727101901847098</v>
      </c>
      <c r="C13" s="13">
        <v>0.27948439661166202</v>
      </c>
      <c r="D13" s="13">
        <v>1.2540485261366801</v>
      </c>
      <c r="E13" s="13">
        <v>0.74602565094028495</v>
      </c>
      <c r="F13" s="13">
        <v>0.29653294088373</v>
      </c>
      <c r="G13" t="s">
        <v>41</v>
      </c>
      <c r="H13" s="14">
        <v>3286.63645659433</v>
      </c>
      <c r="I13" s="14">
        <v>1256.36576336147</v>
      </c>
      <c r="J13" s="14">
        <v>5627.2351074789804</v>
      </c>
      <c r="K13" s="14">
        <v>3362.1842477895202</v>
      </c>
      <c r="L13" s="14">
        <v>1338.54169657325</v>
      </c>
    </row>
    <row r="14" spans="1:12" x14ac:dyDescent="0.3">
      <c r="A14" s="7" t="s">
        <v>178</v>
      </c>
      <c r="B14" s="13">
        <v>2.94990927587311E-2</v>
      </c>
      <c r="C14" s="13">
        <v>5.70465122790408E-3</v>
      </c>
      <c r="D14" s="13">
        <v>9.4534916567567101E-2</v>
      </c>
      <c r="E14" s="13">
        <v>3.7240028965504997E-2</v>
      </c>
      <c r="F14" s="13">
        <v>3.1848714049145299E-2</v>
      </c>
      <c r="G14" t="s">
        <v>41</v>
      </c>
      <c r="H14" s="14">
        <v>133.59904549967001</v>
      </c>
      <c r="I14" s="14">
        <v>26.0426938751874</v>
      </c>
      <c r="J14" s="14">
        <v>431.38508277026699</v>
      </c>
      <c r="K14" s="14">
        <v>167.684081851325</v>
      </c>
      <c r="L14" s="14">
        <v>143.02822264147301</v>
      </c>
    </row>
    <row r="15" spans="1:12" x14ac:dyDescent="0.3">
      <c r="A15" s="7" t="s">
        <v>179</v>
      </c>
      <c r="B15" s="13">
        <v>0.68311001038383001</v>
      </c>
      <c r="C15" s="13">
        <v>0.48794323524515598</v>
      </c>
      <c r="D15" s="13">
        <v>0.92800714156877295</v>
      </c>
      <c r="E15" s="13">
        <v>0.69249726436397696</v>
      </c>
      <c r="F15" s="13">
        <v>0.13664406308101201</v>
      </c>
      <c r="G15" t="s">
        <v>41</v>
      </c>
      <c r="H15" s="14">
        <v>3076.8970455744402</v>
      </c>
      <c r="I15" s="14">
        <v>2209.0099833239501</v>
      </c>
      <c r="J15" s="14">
        <v>4170.0413618296197</v>
      </c>
      <c r="K15" s="14">
        <v>3119.41764712346</v>
      </c>
      <c r="L15" s="14">
        <v>612.88790018049895</v>
      </c>
    </row>
    <row r="16" spans="1:12" x14ac:dyDescent="0.3">
      <c r="A16" s="7" t="s">
        <v>180</v>
      </c>
      <c r="B16" s="13">
        <v>1.1195426578199399</v>
      </c>
      <c r="C16" s="13">
        <v>0.81207438504287099</v>
      </c>
      <c r="D16" s="13">
        <v>1.48219339319803</v>
      </c>
      <c r="E16" s="13">
        <v>1.1283052018024</v>
      </c>
      <c r="F16" s="13">
        <v>0.20360624447699599</v>
      </c>
      <c r="G16" t="s">
        <v>41</v>
      </c>
      <c r="H16" s="14">
        <v>5039.8220217834996</v>
      </c>
      <c r="I16" s="14">
        <v>3651.2890831394302</v>
      </c>
      <c r="J16" s="14">
        <v>6663.3521530665503</v>
      </c>
      <c r="K16" s="14">
        <v>5084.5990560298296</v>
      </c>
      <c r="L16" s="14">
        <v>924.77424143110295</v>
      </c>
    </row>
    <row r="17" spans="1:12" x14ac:dyDescent="0.3">
      <c r="A17" s="7" t="s">
        <v>181</v>
      </c>
      <c r="B17" s="13">
        <v>16.627701562186399</v>
      </c>
      <c r="C17" s="13">
        <v>15.562389564142199</v>
      </c>
      <c r="D17" s="13">
        <v>17.700643002912901</v>
      </c>
      <c r="E17" s="13">
        <v>16.629409294553302</v>
      </c>
      <c r="F17" s="13">
        <v>0.65516634940912799</v>
      </c>
      <c r="G17" t="s">
        <v>41</v>
      </c>
      <c r="H17" s="21">
        <v>74966.924185033902</v>
      </c>
      <c r="I17" s="21">
        <v>69797.900424478707</v>
      </c>
      <c r="J17" s="21">
        <v>80134.8371048767</v>
      </c>
      <c r="K17" s="21">
        <v>74932.830744156803</v>
      </c>
      <c r="L17" s="21">
        <v>3212.58479300924</v>
      </c>
    </row>
    <row r="18" spans="1:12" x14ac:dyDescent="0.3">
      <c r="A18" s="18" t="s">
        <v>29</v>
      </c>
      <c r="B18" s="18"/>
      <c r="C18" s="18"/>
      <c r="D18" s="18"/>
      <c r="E18" s="18"/>
      <c r="F18" s="18"/>
      <c r="G18" s="1"/>
      <c r="H18" s="22"/>
      <c r="I18" s="22"/>
      <c r="J18" s="22"/>
      <c r="K18" s="22">
        <f>SUM(K5:K17)</f>
        <v>450608.2703027</v>
      </c>
      <c r="L18" s="18"/>
    </row>
    <row r="19" spans="1:12" x14ac:dyDescent="0.3">
      <c r="A19" s="7" t="s">
        <v>1400</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1394D-B4E3-43C2-B45B-55E560BFED33}">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8.33203125" style="7" bestFit="1" customWidth="1"/>
    <col min="12" max="12" width="7.33203125" style="7" bestFit="1" customWidth="1"/>
    <col min="13" max="16384" width="8.6640625" style="7"/>
  </cols>
  <sheetData>
    <row r="1" spans="1:12" ht="45" customHeight="1" x14ac:dyDescent="0.25">
      <c r="A1" s="333" t="s">
        <v>1565</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32.0484146668976</v>
      </c>
      <c r="C5" s="13">
        <v>28.2031532102726</v>
      </c>
      <c r="D5" s="13">
        <v>36.013883996752</v>
      </c>
      <c r="E5" s="13">
        <v>32.099452051142698</v>
      </c>
      <c r="F5" s="13">
        <v>2.3762284087740202</v>
      </c>
      <c r="G5" s="7" t="s">
        <v>41</v>
      </c>
      <c r="H5" s="14">
        <v>23034.798041832601</v>
      </c>
      <c r="I5" s="14">
        <v>20271.0163698834</v>
      </c>
      <c r="J5" s="14">
        <v>25884.9791226655</v>
      </c>
      <c r="K5" s="14">
        <v>23071.481161758798</v>
      </c>
      <c r="L5" s="14">
        <v>1707.9141688063301</v>
      </c>
    </row>
    <row r="6" spans="1:12" x14ac:dyDescent="0.25">
      <c r="A6" s="7" t="s">
        <v>172</v>
      </c>
      <c r="B6" s="13">
        <v>23.292895595035301</v>
      </c>
      <c r="C6" s="13">
        <v>19.7503275315804</v>
      </c>
      <c r="D6" s="13">
        <v>26.999478462836802</v>
      </c>
      <c r="E6" s="13">
        <v>23.289994926902601</v>
      </c>
      <c r="F6" s="13">
        <v>2.2234397238473602</v>
      </c>
      <c r="G6" s="7" t="s">
        <v>41</v>
      </c>
      <c r="H6" s="14">
        <v>16741.768708931599</v>
      </c>
      <c r="I6" s="14">
        <v>14195.5479133234</v>
      </c>
      <c r="J6" s="14">
        <v>19405.875145163998</v>
      </c>
      <c r="K6" s="14">
        <v>16739.683853711202</v>
      </c>
      <c r="L6" s="14">
        <v>1598.0973015152899</v>
      </c>
    </row>
    <row r="7" spans="1:12" x14ac:dyDescent="0.25">
      <c r="A7" s="7" t="s">
        <v>42</v>
      </c>
      <c r="B7" s="13">
        <v>2.9575166967922198E-4</v>
      </c>
      <c r="C7" s="13">
        <v>9.6704955322515705E-17</v>
      </c>
      <c r="D7" s="13">
        <v>0.71109401970912101</v>
      </c>
      <c r="E7" s="13">
        <v>0.119421656341952</v>
      </c>
      <c r="F7" s="13">
        <v>0.29903427198928501</v>
      </c>
      <c r="G7" s="7" t="s">
        <v>41</v>
      </c>
      <c r="H7" s="14">
        <v>0.21257151258193999</v>
      </c>
      <c r="I7" s="14">
        <v>6.9506686638058205E-14</v>
      </c>
      <c r="J7" s="14">
        <v>511.09882666593001</v>
      </c>
      <c r="K7" s="14">
        <v>85.834315495778597</v>
      </c>
      <c r="L7" s="14">
        <v>214.93088299229899</v>
      </c>
    </row>
    <row r="8" spans="1:12" x14ac:dyDescent="0.25">
      <c r="A8" s="7" t="s">
        <v>173</v>
      </c>
      <c r="B8" s="13">
        <v>19.228323078678599</v>
      </c>
      <c r="C8" s="13">
        <v>15.679738637537801</v>
      </c>
      <c r="D8" s="13">
        <v>23.1195693614516</v>
      </c>
      <c r="E8" s="13">
        <v>19.267251290323198</v>
      </c>
      <c r="F8" s="13">
        <v>2.28830323725035</v>
      </c>
      <c r="G8" s="7" t="s">
        <v>41</v>
      </c>
      <c r="H8" s="14">
        <v>13820.3572128002</v>
      </c>
      <c r="I8" s="14">
        <v>11269.8121457303</v>
      </c>
      <c r="J8" s="14">
        <v>16617.1904785433</v>
      </c>
      <c r="K8" s="14">
        <v>13848.3368649198</v>
      </c>
      <c r="L8" s="14">
        <v>1644.7179517736899</v>
      </c>
    </row>
    <row r="9" spans="1:12" x14ac:dyDescent="0.25">
      <c r="A9" s="7" t="s">
        <v>90</v>
      </c>
      <c r="B9" s="13">
        <v>1.2723017447823399</v>
      </c>
      <c r="C9" s="13">
        <v>5.76614572898691E-2</v>
      </c>
      <c r="D9" s="13">
        <v>2.9973000218121499</v>
      </c>
      <c r="E9" s="13">
        <v>1.38823886900175</v>
      </c>
      <c r="F9" s="13">
        <v>0.86982527277305799</v>
      </c>
      <c r="G9" s="7" t="s">
        <v>41</v>
      </c>
      <c r="H9" s="14">
        <v>914.46687906230795</v>
      </c>
      <c r="I9" s="14">
        <v>41.444172427093399</v>
      </c>
      <c r="J9" s="14">
        <v>2154.3093906774802</v>
      </c>
      <c r="K9" s="14">
        <v>997.79668709501402</v>
      </c>
      <c r="L9" s="14">
        <v>625.18691480563496</v>
      </c>
    </row>
    <row r="10" spans="1:12" x14ac:dyDescent="0.25">
      <c r="A10" s="7" t="s">
        <v>174</v>
      </c>
      <c r="B10" s="13">
        <v>0.74652160818106506</v>
      </c>
      <c r="C10" s="13">
        <v>1.1737598153704599E-10</v>
      </c>
      <c r="D10" s="13">
        <v>3.0449402159423098</v>
      </c>
      <c r="E10" s="13">
        <v>0.975876461890127</v>
      </c>
      <c r="F10" s="13">
        <v>0.99241823536755902</v>
      </c>
      <c r="G10" s="7" t="s">
        <v>41</v>
      </c>
      <c r="H10" s="14">
        <v>536.562405880141</v>
      </c>
      <c r="I10" s="14">
        <v>8.4363986729752199E-8</v>
      </c>
      <c r="J10" s="14">
        <v>2188.5507802085299</v>
      </c>
      <c r="K10" s="14">
        <v>701.41120698352802</v>
      </c>
      <c r="L10" s="14">
        <v>713.30060667043301</v>
      </c>
    </row>
    <row r="11" spans="1:12" x14ac:dyDescent="0.25">
      <c r="A11" s="7" t="s">
        <v>175</v>
      </c>
      <c r="B11" s="13">
        <v>4.8515082461215604</v>
      </c>
      <c r="C11" s="13">
        <v>3.0132982326960498</v>
      </c>
      <c r="D11" s="13">
        <v>6.98090874751255</v>
      </c>
      <c r="E11" s="13">
        <v>4.8973203218186203</v>
      </c>
      <c r="F11" s="13">
        <v>1.20436654395668</v>
      </c>
      <c r="G11" s="7" t="s">
        <v>41</v>
      </c>
      <c r="H11" s="14">
        <v>3487.0215518998698</v>
      </c>
      <c r="I11" s="14">
        <v>2165.8081047502901</v>
      </c>
      <c r="J11" s="14">
        <v>5017.5281622746397</v>
      </c>
      <c r="K11" s="14">
        <v>3519.94898130713</v>
      </c>
      <c r="L11" s="14">
        <v>865.63845346886603</v>
      </c>
    </row>
    <row r="12" spans="1:12" x14ac:dyDescent="0.25">
      <c r="A12" s="7" t="s">
        <v>176</v>
      </c>
      <c r="B12" s="13">
        <v>0.63373721604472799</v>
      </c>
      <c r="C12" s="13">
        <v>3.3941291192676401E-3</v>
      </c>
      <c r="D12" s="13">
        <v>1.7165631068293801</v>
      </c>
      <c r="E12" s="13">
        <v>0.71856993899137001</v>
      </c>
      <c r="F12" s="13">
        <v>0.52441104602217903</v>
      </c>
      <c r="G12" s="7" t="s">
        <v>41</v>
      </c>
      <c r="H12" s="14">
        <v>455.49862403214797</v>
      </c>
      <c r="I12" s="14">
        <v>2.4395303044736201</v>
      </c>
      <c r="J12" s="14">
        <v>1233.77973303362</v>
      </c>
      <c r="K12" s="14">
        <v>516.47214365004697</v>
      </c>
      <c r="L12" s="14">
        <v>376.92043932844098</v>
      </c>
    </row>
    <row r="13" spans="1:12" x14ac:dyDescent="0.25">
      <c r="A13" s="7" t="s">
        <v>177</v>
      </c>
      <c r="B13" s="13">
        <v>4.36742880840064E-5</v>
      </c>
      <c r="C13" s="13">
        <v>4.3163183556012401E-18</v>
      </c>
      <c r="D13" s="13">
        <v>0.34939588612439099</v>
      </c>
      <c r="E13" s="13">
        <v>5.3222802608184398E-2</v>
      </c>
      <c r="F13" s="13">
        <v>0.170527155953029</v>
      </c>
      <c r="G13" s="7" t="s">
        <v>41</v>
      </c>
      <c r="H13" s="14">
        <v>3.1390894560379599E-2</v>
      </c>
      <c r="I13" s="14">
        <v>3.1023538180883902E-15</v>
      </c>
      <c r="J13" s="14">
        <v>251.12829315190601</v>
      </c>
      <c r="K13" s="14">
        <v>38.2538893746325</v>
      </c>
      <c r="L13" s="14">
        <v>122.56639334124</v>
      </c>
    </row>
    <row r="14" spans="1:12" x14ac:dyDescent="0.25">
      <c r="A14" s="7" t="s">
        <v>178</v>
      </c>
      <c r="B14" s="13">
        <v>1.35994167379722E-5</v>
      </c>
      <c r="C14" s="13">
        <v>2.7987061160127999E-19</v>
      </c>
      <c r="D14" s="13">
        <v>0.123065471746533</v>
      </c>
      <c r="E14" s="13">
        <v>2.23293571823307E-2</v>
      </c>
      <c r="F14" s="13">
        <v>9.3968977074423005E-2</v>
      </c>
      <c r="G14" s="7" t="s">
        <v>41</v>
      </c>
      <c r="H14" s="14">
        <v>9.7745807804175602E-3</v>
      </c>
      <c r="I14" s="14">
        <v>2.0115700208842E-16</v>
      </c>
      <c r="J14" s="14">
        <v>88.453307817820999</v>
      </c>
      <c r="K14" s="14">
        <v>16.0492254748001</v>
      </c>
      <c r="L14" s="14">
        <v>67.540202272241501</v>
      </c>
    </row>
    <row r="15" spans="1:12" x14ac:dyDescent="0.25">
      <c r="A15" s="7" t="s">
        <v>179</v>
      </c>
      <c r="B15" s="13">
        <v>1.53179587489314E-5</v>
      </c>
      <c r="C15" s="13">
        <v>5.5525893106957503E-18</v>
      </c>
      <c r="D15" s="13">
        <v>0.12904790585919701</v>
      </c>
      <c r="E15" s="13">
        <v>2.2156036429537899E-2</v>
      </c>
      <c r="F15" s="13">
        <v>7.8769325308875995E-2</v>
      </c>
      <c r="G15" s="7" t="s">
        <v>41</v>
      </c>
      <c r="H15" s="14">
        <v>1.1009782850794399E-2</v>
      </c>
      <c r="I15" s="14">
        <v>3.9909235670625698E-15</v>
      </c>
      <c r="J15" s="14">
        <v>92.753182336297996</v>
      </c>
      <c r="K15" s="14">
        <v>15.924651183730401</v>
      </c>
      <c r="L15" s="14">
        <v>56.615452565754602</v>
      </c>
    </row>
    <row r="16" spans="1:12" x14ac:dyDescent="0.25">
      <c r="A16" s="7" t="s">
        <v>180</v>
      </c>
      <c r="B16" s="13">
        <v>0.69649942027123102</v>
      </c>
      <c r="C16" s="13">
        <v>0.20761187391758201</v>
      </c>
      <c r="D16" s="13">
        <v>1.69794654079339</v>
      </c>
      <c r="E16" s="13">
        <v>0.80171055936663504</v>
      </c>
      <c r="F16" s="13">
        <v>0.476310604103099</v>
      </c>
      <c r="G16" s="7" t="s">
        <v>41</v>
      </c>
      <c r="H16" s="14">
        <v>500.60895831994702</v>
      </c>
      <c r="I16" s="14">
        <v>149.221034378262</v>
      </c>
      <c r="J16" s="14">
        <v>1220.39907619525</v>
      </c>
      <c r="K16" s="14">
        <v>576.22946454476903</v>
      </c>
      <c r="L16" s="14">
        <v>342.34824669910199</v>
      </c>
    </row>
    <row r="17" spans="1:13" x14ac:dyDescent="0.25">
      <c r="A17" s="7" t="s">
        <v>181</v>
      </c>
      <c r="B17" s="13">
        <v>16.2630946740057</v>
      </c>
      <c r="C17" s="13">
        <v>13.493538609194699</v>
      </c>
      <c r="D17" s="13">
        <v>19.5863422713335</v>
      </c>
      <c r="E17" s="13">
        <v>16.344455728000899</v>
      </c>
      <c r="F17" s="13">
        <v>1.8718486272025701</v>
      </c>
      <c r="G17" s="7" t="s">
        <v>41</v>
      </c>
      <c r="H17" s="14">
        <v>11689.0992969416</v>
      </c>
      <c r="I17" s="14">
        <v>9698.4808753587295</v>
      </c>
      <c r="J17" s="14">
        <v>14077.683507521</v>
      </c>
      <c r="K17" s="14">
        <v>11747.5775545006</v>
      </c>
      <c r="L17" s="14">
        <v>1345.3912008018499</v>
      </c>
    </row>
    <row r="18" spans="1:13" x14ac:dyDescent="0.25">
      <c r="B18" s="13"/>
      <c r="C18" s="13"/>
      <c r="D18" s="13"/>
      <c r="E18" s="13"/>
      <c r="F18" s="13"/>
      <c r="H18" s="14"/>
      <c r="I18" s="14"/>
      <c r="J18" s="15" t="s">
        <v>29</v>
      </c>
      <c r="K18" s="14">
        <f>SUM(K5:K17)</f>
        <v>71874.999999999825</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79C8D-8AB8-4859-B2C3-67EAB058706F}">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8.33203125" style="7" bestFit="1" customWidth="1"/>
    <col min="12" max="12" width="7.33203125" style="7" bestFit="1" customWidth="1"/>
    <col min="13" max="16384" width="8.6640625" style="7"/>
  </cols>
  <sheetData>
    <row r="1" spans="1:12" ht="45" customHeight="1" x14ac:dyDescent="0.25">
      <c r="A1" s="333" t="s">
        <v>1566</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17.309054617900799</v>
      </c>
      <c r="C5" s="13">
        <v>14.241708477815401</v>
      </c>
      <c r="D5" s="13">
        <v>20.671648067272901</v>
      </c>
      <c r="E5" s="13">
        <v>17.4015122007774</v>
      </c>
      <c r="F5" s="13">
        <v>1.98864759013204</v>
      </c>
      <c r="G5" s="7" t="s">
        <v>41</v>
      </c>
      <c r="H5" s="14">
        <v>7286.2465414053704</v>
      </c>
      <c r="I5" s="14">
        <v>5995.0471837364103</v>
      </c>
      <c r="J5" s="14">
        <v>8701.7302539185403</v>
      </c>
      <c r="K5" s="14">
        <v>7325.1665609172396</v>
      </c>
      <c r="L5" s="14">
        <v>837.12120306608404</v>
      </c>
    </row>
    <row r="6" spans="1:12" x14ac:dyDescent="0.25">
      <c r="A6" s="7" t="s">
        <v>172</v>
      </c>
      <c r="B6" s="13">
        <v>21.002108246072801</v>
      </c>
      <c r="C6" s="13">
        <v>17.674061018468102</v>
      </c>
      <c r="D6" s="13">
        <v>24.5620515239852</v>
      </c>
      <c r="E6" s="13">
        <v>21.021205718443401</v>
      </c>
      <c r="F6" s="13">
        <v>2.1170572437753901</v>
      </c>
      <c r="G6" s="7" t="s">
        <v>41</v>
      </c>
      <c r="H6" s="14">
        <v>8840.83746618437</v>
      </c>
      <c r="I6" s="14">
        <v>7439.8959857241598</v>
      </c>
      <c r="J6" s="14">
        <v>10339.3955890215</v>
      </c>
      <c r="K6" s="14">
        <v>8848.8765471787701</v>
      </c>
      <c r="L6" s="14">
        <v>891.17524676725202</v>
      </c>
    </row>
    <row r="7" spans="1:12" x14ac:dyDescent="0.25">
      <c r="A7" s="7" t="s">
        <v>42</v>
      </c>
      <c r="B7" s="13">
        <v>1.35830128809311E-3</v>
      </c>
      <c r="C7" s="13">
        <v>1.84964772219312E-17</v>
      </c>
      <c r="D7" s="13">
        <v>1.3072236409284299</v>
      </c>
      <c r="E7" s="13">
        <v>0.23224078694286199</v>
      </c>
      <c r="F7" s="13">
        <v>0.51890597181965104</v>
      </c>
      <c r="G7" s="7" t="s">
        <v>41</v>
      </c>
      <c r="H7" s="14">
        <v>0.57177692722279805</v>
      </c>
      <c r="I7" s="14">
        <v>7.7860920865719394E-15</v>
      </c>
      <c r="J7" s="14">
        <v>550.27579164882502</v>
      </c>
      <c r="K7" s="14">
        <v>97.761759263597796</v>
      </c>
      <c r="L7" s="14">
        <v>218.433468837482</v>
      </c>
    </row>
    <row r="8" spans="1:12" x14ac:dyDescent="0.25">
      <c r="A8" s="7" t="s">
        <v>173</v>
      </c>
      <c r="B8" s="13">
        <v>35.8379582590917</v>
      </c>
      <c r="C8" s="13">
        <v>31.5677142329742</v>
      </c>
      <c r="D8" s="13">
        <v>40.003788441450403</v>
      </c>
      <c r="E8" s="13">
        <v>35.801732596129</v>
      </c>
      <c r="F8" s="13">
        <v>2.5521949666603998</v>
      </c>
      <c r="G8" s="7" t="s">
        <v>41</v>
      </c>
      <c r="H8" s="14">
        <v>15085.988529164601</v>
      </c>
      <c r="I8" s="14">
        <v>13288.429306370401</v>
      </c>
      <c r="J8" s="14">
        <v>16839.594744428501</v>
      </c>
      <c r="K8" s="14">
        <v>15070.739336340501</v>
      </c>
      <c r="L8" s="14">
        <v>1074.3464712156899</v>
      </c>
    </row>
    <row r="9" spans="1:12" x14ac:dyDescent="0.25">
      <c r="A9" s="7" t="s">
        <v>90</v>
      </c>
      <c r="B9" s="13">
        <v>0.53168323788225502</v>
      </c>
      <c r="C9" s="13">
        <v>3.0697619805409797E-11</v>
      </c>
      <c r="D9" s="13">
        <v>1.87777875658436</v>
      </c>
      <c r="E9" s="13">
        <v>0.65422712837270303</v>
      </c>
      <c r="F9" s="13">
        <v>0.62985414918001803</v>
      </c>
      <c r="G9" s="7" t="s">
        <v>41</v>
      </c>
      <c r="H9" s="14">
        <v>223.81205898653499</v>
      </c>
      <c r="I9" s="14">
        <v>1.29221630570872E-8</v>
      </c>
      <c r="J9" s="14">
        <v>790.45096758418595</v>
      </c>
      <c r="K9" s="14">
        <v>275.39690968848902</v>
      </c>
      <c r="L9" s="14">
        <v>265.13710409732801</v>
      </c>
    </row>
    <row r="10" spans="1:12" x14ac:dyDescent="0.25">
      <c r="A10" s="7" t="s">
        <v>174</v>
      </c>
      <c r="B10" s="13">
        <v>2.4315005422667E-4</v>
      </c>
      <c r="C10" s="13">
        <v>1.8017535641704599E-18</v>
      </c>
      <c r="D10" s="13">
        <v>0.66678214851148399</v>
      </c>
      <c r="E10" s="13">
        <v>9.7926485522554202E-2</v>
      </c>
      <c r="F10" s="13">
        <v>0.28312359512081398</v>
      </c>
      <c r="G10" s="7" t="s">
        <v>41</v>
      </c>
      <c r="H10" s="14">
        <v>0.10235401532671599</v>
      </c>
      <c r="I10" s="14">
        <v>7.5844816283755502E-16</v>
      </c>
      <c r="J10" s="14">
        <v>280.68194541590901</v>
      </c>
      <c r="K10" s="14">
        <v>41.2221540807191</v>
      </c>
      <c r="L10" s="14">
        <v>119.180877366107</v>
      </c>
    </row>
    <row r="11" spans="1:12" x14ac:dyDescent="0.25">
      <c r="A11" s="7" t="s">
        <v>175</v>
      </c>
      <c r="B11" s="13">
        <v>2.2234849854415901</v>
      </c>
      <c r="C11" s="13">
        <v>1.14221006813888</v>
      </c>
      <c r="D11" s="13">
        <v>3.8739164456586899</v>
      </c>
      <c r="E11" s="13">
        <v>2.3273279846675101</v>
      </c>
      <c r="F11" s="13">
        <v>0.84623162579918698</v>
      </c>
      <c r="G11" s="7" t="s">
        <v>41</v>
      </c>
      <c r="H11" s="14">
        <v>935.97600462163996</v>
      </c>
      <c r="I11" s="14">
        <v>480.81332818306299</v>
      </c>
      <c r="J11" s="14">
        <v>1630.7251278000199</v>
      </c>
      <c r="K11" s="14">
        <v>979.68871514579098</v>
      </c>
      <c r="L11" s="14">
        <v>356.22120288016703</v>
      </c>
    </row>
    <row r="12" spans="1:12" x14ac:dyDescent="0.25">
      <c r="A12" s="7" t="s">
        <v>176</v>
      </c>
      <c r="B12" s="13">
        <v>0.74469342728591104</v>
      </c>
      <c r="C12" s="13">
        <v>2.3199354549771301E-6</v>
      </c>
      <c r="D12" s="13">
        <v>2.2203570643599</v>
      </c>
      <c r="E12" s="13">
        <v>0.87351069521465796</v>
      </c>
      <c r="F12" s="13">
        <v>0.70934922037451698</v>
      </c>
      <c r="G12" s="7" t="s">
        <v>41</v>
      </c>
      <c r="H12" s="14">
        <v>313.47869821600398</v>
      </c>
      <c r="I12" s="14">
        <v>9.7657682977262501E-4</v>
      </c>
      <c r="J12" s="14">
        <v>934.65930624230202</v>
      </c>
      <c r="K12" s="14">
        <v>367.70432715061003</v>
      </c>
      <c r="L12" s="14">
        <v>298.60055431665199</v>
      </c>
    </row>
    <row r="13" spans="1:12" x14ac:dyDescent="0.25">
      <c r="A13" s="7" t="s">
        <v>177</v>
      </c>
      <c r="B13" s="13">
        <v>8.2155679733351503E-3</v>
      </c>
      <c r="C13" s="13">
        <v>2.8470058098117999E-15</v>
      </c>
      <c r="D13" s="13">
        <v>1.10089372474598</v>
      </c>
      <c r="E13" s="13">
        <v>0.22080259566167501</v>
      </c>
      <c r="F13" s="13">
        <v>0.39241279123515799</v>
      </c>
      <c r="G13" s="7" t="s">
        <v>41</v>
      </c>
      <c r="H13" s="14">
        <v>3.4583433383754301</v>
      </c>
      <c r="I13" s="14">
        <v>1.19844709564027E-12</v>
      </c>
      <c r="J13" s="14">
        <v>463.42121343182203</v>
      </c>
      <c r="K13" s="14">
        <v>92.946852643782094</v>
      </c>
      <c r="L13" s="14">
        <v>165.18616447043999</v>
      </c>
    </row>
    <row r="14" spans="1:12" x14ac:dyDescent="0.25">
      <c r="A14" s="7" t="s">
        <v>178</v>
      </c>
      <c r="B14" s="13">
        <v>1.5452196175319801E-5</v>
      </c>
      <c r="C14" s="13">
        <v>5.5873278867100096E-19</v>
      </c>
      <c r="D14" s="13">
        <v>0.104872822747795</v>
      </c>
      <c r="E14" s="13">
        <v>2.0703996860671901E-2</v>
      </c>
      <c r="F14" s="13">
        <v>8.2051467476233195E-2</v>
      </c>
      <c r="G14" s="7" t="s">
        <v>41</v>
      </c>
      <c r="H14" s="14">
        <v>6.5046019800008899E-3</v>
      </c>
      <c r="I14" s="14">
        <v>2.3519856739105699E-16</v>
      </c>
      <c r="J14" s="14">
        <v>44.146214735684403</v>
      </c>
      <c r="K14" s="14">
        <v>8.7153474784998402</v>
      </c>
      <c r="L14" s="14">
        <v>34.539565234120403</v>
      </c>
    </row>
    <row r="15" spans="1:12" x14ac:dyDescent="0.25">
      <c r="A15" s="7" t="s">
        <v>179</v>
      </c>
      <c r="B15" s="13">
        <v>1.4596284266802499</v>
      </c>
      <c r="C15" s="13">
        <v>0.50537747170945602</v>
      </c>
      <c r="D15" s="13">
        <v>2.8637870311635298</v>
      </c>
      <c r="E15" s="13">
        <v>1.5392723802258399</v>
      </c>
      <c r="F15" s="13">
        <v>0.734037287817906</v>
      </c>
      <c r="G15" s="7" t="s">
        <v>41</v>
      </c>
      <c r="H15" s="14">
        <v>614.43058621105104</v>
      </c>
      <c r="I15" s="14">
        <v>212.73864671609499</v>
      </c>
      <c r="J15" s="14">
        <v>1205.51115076829</v>
      </c>
      <c r="K15" s="14">
        <v>647.95670845607106</v>
      </c>
      <c r="L15" s="14">
        <v>308.99299630694702</v>
      </c>
    </row>
    <row r="16" spans="1:12" x14ac:dyDescent="0.25">
      <c r="A16" s="7" t="s">
        <v>180</v>
      </c>
      <c r="B16" s="13">
        <v>8.4449769438111992E-3</v>
      </c>
      <c r="C16" s="13">
        <v>8.7443678600301904E-16</v>
      </c>
      <c r="D16" s="13">
        <v>0.89299802226024405</v>
      </c>
      <c r="E16" s="13">
        <v>0.18814128745237499</v>
      </c>
      <c r="F16" s="13">
        <v>0.343489097516747</v>
      </c>
      <c r="G16" s="7" t="s">
        <v>41</v>
      </c>
      <c r="H16" s="14">
        <v>3.55491304449732</v>
      </c>
      <c r="I16" s="14">
        <v>3.6809416506797098E-13</v>
      </c>
      <c r="J16" s="14">
        <v>375.90751747044902</v>
      </c>
      <c r="K16" s="14">
        <v>79.198074953077395</v>
      </c>
      <c r="L16" s="14">
        <v>144.59173559967499</v>
      </c>
    </row>
    <row r="17" spans="1:13" x14ac:dyDescent="0.25">
      <c r="A17" s="7" t="s">
        <v>181</v>
      </c>
      <c r="B17" s="13">
        <v>19.566600170341001</v>
      </c>
      <c r="C17" s="13">
        <v>16.339231664616001</v>
      </c>
      <c r="D17" s="13">
        <v>23.042058281704801</v>
      </c>
      <c r="E17" s="13">
        <v>19.6213961437292</v>
      </c>
      <c r="F17" s="13">
        <v>2.0719417162554201</v>
      </c>
      <c r="G17" s="7" t="s">
        <v>41</v>
      </c>
      <c r="H17" s="14">
        <v>8236.5603417050406</v>
      </c>
      <c r="I17" s="14">
        <v>6877.9995692201301</v>
      </c>
      <c r="J17" s="14">
        <v>9699.5544336836392</v>
      </c>
      <c r="K17" s="14">
        <v>8259.6267067028402</v>
      </c>
      <c r="L17" s="14">
        <v>872.18386545772103</v>
      </c>
    </row>
    <row r="18" spans="1:13" x14ac:dyDescent="0.25">
      <c r="B18" s="13"/>
      <c r="C18" s="13"/>
      <c r="D18" s="13"/>
      <c r="E18" s="13"/>
      <c r="F18" s="13"/>
      <c r="H18" s="14"/>
      <c r="I18" s="14"/>
      <c r="J18" s="15" t="s">
        <v>29</v>
      </c>
      <c r="K18" s="14">
        <f>SUM(K5:K17)</f>
        <v>42094.999999999993</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2F378-9603-48F9-95CA-C1022AE45E6D}">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8.33203125" style="7" bestFit="1" customWidth="1"/>
    <col min="12" max="12" width="5.5546875" style="7" bestFit="1" customWidth="1"/>
    <col min="13" max="16384" width="8.6640625" style="7"/>
  </cols>
  <sheetData>
    <row r="1" spans="1:12" ht="45" customHeight="1" x14ac:dyDescent="0.25">
      <c r="A1" s="333" t="s">
        <v>1567</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14.887871465486199</v>
      </c>
      <c r="C5" s="13">
        <v>12.0626106262829</v>
      </c>
      <c r="D5" s="13">
        <v>18.094478044181699</v>
      </c>
      <c r="E5" s="13">
        <v>14.9735104789033</v>
      </c>
      <c r="F5" s="13">
        <v>1.8303437447134701</v>
      </c>
      <c r="G5" s="7" t="s">
        <v>41</v>
      </c>
      <c r="H5" s="14">
        <v>5344.0014625362901</v>
      </c>
      <c r="I5" s="14">
        <v>4329.8740843042597</v>
      </c>
      <c r="J5" s="14">
        <v>6495.0128939590404</v>
      </c>
      <c r="K5" s="14">
        <v>5374.7415864023496</v>
      </c>
      <c r="L5" s="14">
        <v>657.00188716490197</v>
      </c>
    </row>
    <row r="6" spans="1:12" x14ac:dyDescent="0.25">
      <c r="A6" s="7" t="s">
        <v>172</v>
      </c>
      <c r="B6" s="13">
        <v>16.877703095459498</v>
      </c>
      <c r="C6" s="13">
        <v>13.603693431228599</v>
      </c>
      <c r="D6" s="13">
        <v>20.4669052092637</v>
      </c>
      <c r="E6" s="13">
        <v>16.962949840160601</v>
      </c>
      <c r="F6" s="13">
        <v>2.1041112586566202</v>
      </c>
      <c r="G6" s="7" t="s">
        <v>41</v>
      </c>
      <c r="H6" s="14">
        <v>6058.2515261151902</v>
      </c>
      <c r="I6" s="14">
        <v>4883.04575713953</v>
      </c>
      <c r="J6" s="14">
        <v>7346.5956248652301</v>
      </c>
      <c r="K6" s="14">
        <v>6088.8508451256503</v>
      </c>
      <c r="L6" s="14">
        <v>755.27073629479298</v>
      </c>
    </row>
    <row r="7" spans="1:12" x14ac:dyDescent="0.25">
      <c r="A7" s="7" t="s">
        <v>42</v>
      </c>
      <c r="B7" s="13">
        <v>1.17080071435645E-2</v>
      </c>
      <c r="C7" s="13">
        <v>2.01375466604167E-16</v>
      </c>
      <c r="D7" s="13">
        <v>1.56096161273905</v>
      </c>
      <c r="E7" s="13">
        <v>0.30916600444520898</v>
      </c>
      <c r="F7" s="13">
        <v>0.56202148630839799</v>
      </c>
      <c r="G7" s="7" t="s">
        <v>41</v>
      </c>
      <c r="H7" s="14">
        <v>4.20258916418247</v>
      </c>
      <c r="I7" s="14">
        <v>7.2283723737565901E-14</v>
      </c>
      <c r="J7" s="14">
        <v>560.30717089268398</v>
      </c>
      <c r="K7" s="14">
        <v>110.975137295607</v>
      </c>
      <c r="L7" s="14">
        <v>201.737612510399</v>
      </c>
    </row>
    <row r="8" spans="1:12" x14ac:dyDescent="0.25">
      <c r="A8" s="7" t="s">
        <v>173</v>
      </c>
      <c r="B8" s="13">
        <v>42.290357070977997</v>
      </c>
      <c r="C8" s="13">
        <v>37.542868161355798</v>
      </c>
      <c r="D8" s="13">
        <v>46.869514626746103</v>
      </c>
      <c r="E8" s="13">
        <v>42.245323386134601</v>
      </c>
      <c r="F8" s="13">
        <v>2.7411246981629001</v>
      </c>
      <c r="G8" s="7" t="s">
        <v>41</v>
      </c>
      <c r="H8" s="14">
        <v>15180.123670627499</v>
      </c>
      <c r="I8" s="14">
        <v>13476.0125265186</v>
      </c>
      <c r="J8" s="14">
        <v>16823.812275270499</v>
      </c>
      <c r="K8" s="14">
        <v>15163.958829453</v>
      </c>
      <c r="L8" s="14">
        <v>983.92671040557298</v>
      </c>
    </row>
    <row r="9" spans="1:12" x14ac:dyDescent="0.25">
      <c r="A9" s="7" t="s">
        <v>90</v>
      </c>
      <c r="B9" s="13">
        <v>0.91988459338240602</v>
      </c>
      <c r="C9" s="13">
        <v>0.260591404500153</v>
      </c>
      <c r="D9" s="13">
        <v>2.1898254493421598</v>
      </c>
      <c r="E9" s="13">
        <v>1.03256640672363</v>
      </c>
      <c r="F9" s="13">
        <v>0.60786567049785101</v>
      </c>
      <c r="G9" s="7" t="s">
        <v>41</v>
      </c>
      <c r="H9" s="14">
        <v>330.19257479461402</v>
      </c>
      <c r="I9" s="14">
        <v>93.539284645330099</v>
      </c>
      <c r="J9" s="14">
        <v>786.037845041369</v>
      </c>
      <c r="K9" s="14">
        <v>370.63971169345001</v>
      </c>
      <c r="L9" s="14">
        <v>218.193382425203</v>
      </c>
    </row>
    <row r="10" spans="1:12" x14ac:dyDescent="0.25">
      <c r="A10" s="7" t="s">
        <v>174</v>
      </c>
      <c r="B10" s="13">
        <v>1.9044202459347599</v>
      </c>
      <c r="C10" s="13">
        <v>0.75815942055060304</v>
      </c>
      <c r="D10" s="13">
        <v>3.7173532051834299</v>
      </c>
      <c r="E10" s="13">
        <v>2.0341623262465398</v>
      </c>
      <c r="F10" s="13">
        <v>0.91073795101030697</v>
      </c>
      <c r="G10" s="7" t="s">
        <v>41</v>
      </c>
      <c r="H10" s="14">
        <v>683.59164727828204</v>
      </c>
      <c r="I10" s="14">
        <v>272.14132400663902</v>
      </c>
      <c r="J10" s="14">
        <v>1334.3439330005899</v>
      </c>
      <c r="K10" s="14">
        <v>730.16256700619795</v>
      </c>
      <c r="L10" s="14">
        <v>326.90938751514898</v>
      </c>
    </row>
    <row r="11" spans="1:12" x14ac:dyDescent="0.25">
      <c r="A11" s="7" t="s">
        <v>175</v>
      </c>
      <c r="B11" s="13">
        <v>2.2021774937819898</v>
      </c>
      <c r="C11" s="13">
        <v>0.99279388125048795</v>
      </c>
      <c r="D11" s="13">
        <v>3.8217657070578199</v>
      </c>
      <c r="E11" s="13">
        <v>2.2686232783258098</v>
      </c>
      <c r="F11" s="13">
        <v>0.85907542871303699</v>
      </c>
      <c r="G11" s="7" t="s">
        <v>41</v>
      </c>
      <c r="H11" s="14">
        <v>790.47161139304501</v>
      </c>
      <c r="I11" s="14">
        <v>356.363363674862</v>
      </c>
      <c r="J11" s="14">
        <v>1371.8228005484</v>
      </c>
      <c r="K11" s="14">
        <v>814.32232575505202</v>
      </c>
      <c r="L11" s="14">
        <v>308.36512513654401</v>
      </c>
    </row>
    <row r="12" spans="1:12" x14ac:dyDescent="0.25">
      <c r="A12" s="7" t="s">
        <v>176</v>
      </c>
      <c r="B12" s="13">
        <v>1.9567479019416001</v>
      </c>
      <c r="C12" s="13">
        <v>1.49956159888946E-2</v>
      </c>
      <c r="D12" s="13">
        <v>4.1098667255706296</v>
      </c>
      <c r="E12" s="13">
        <v>2.0349594789942702</v>
      </c>
      <c r="F12" s="13">
        <v>1.1543741656469699</v>
      </c>
      <c r="G12" s="7" t="s">
        <v>41</v>
      </c>
      <c r="H12" s="14">
        <v>702.37465940193999</v>
      </c>
      <c r="I12" s="14">
        <v>5.3826763592137397</v>
      </c>
      <c r="J12" s="14">
        <v>1475.23666114357</v>
      </c>
      <c r="K12" s="14">
        <v>730.44870498499597</v>
      </c>
      <c r="L12" s="14">
        <v>414.36260675898097</v>
      </c>
    </row>
    <row r="13" spans="1:12" x14ac:dyDescent="0.25">
      <c r="A13" s="7" t="s">
        <v>177</v>
      </c>
      <c r="B13" s="13">
        <v>1.66987682438772E-4</v>
      </c>
      <c r="C13" s="13">
        <v>3.29192901305186E-18</v>
      </c>
      <c r="D13" s="13">
        <v>1.0358376914218199</v>
      </c>
      <c r="E13" s="13">
        <v>0.155737306992243</v>
      </c>
      <c r="F13" s="13">
        <v>0.44447579917353902</v>
      </c>
      <c r="G13" s="7" t="s">
        <v>41</v>
      </c>
      <c r="H13" s="14">
        <v>5.9940228611397403E-2</v>
      </c>
      <c r="I13" s="14">
        <v>1.1816379192349599E-15</v>
      </c>
      <c r="J13" s="14">
        <v>371.81393933586202</v>
      </c>
      <c r="K13" s="14">
        <v>55.9019063448658</v>
      </c>
      <c r="L13" s="14">
        <v>159.54458811334101</v>
      </c>
    </row>
    <row r="14" spans="1:12" x14ac:dyDescent="0.25">
      <c r="A14" s="7" t="s">
        <v>178</v>
      </c>
      <c r="B14" s="13">
        <v>2.2041989077269601E-5</v>
      </c>
      <c r="C14" s="13">
        <v>7.2617658561526505E-18</v>
      </c>
      <c r="D14" s="13">
        <v>0.126643007108276</v>
      </c>
      <c r="E14" s="13">
        <v>2.0336272083986699E-2</v>
      </c>
      <c r="F14" s="13">
        <v>7.0932601676326895E-2</v>
      </c>
      <c r="G14" s="7" t="s">
        <v>41</v>
      </c>
      <c r="H14" s="14">
        <v>7.91197197928592E-3</v>
      </c>
      <c r="I14" s="14">
        <v>2.6066108540659901E-15</v>
      </c>
      <c r="J14" s="14">
        <v>45.458507401515597</v>
      </c>
      <c r="K14" s="14">
        <v>7.2997048645470297</v>
      </c>
      <c r="L14" s="14">
        <v>25.461257371717501</v>
      </c>
    </row>
    <row r="15" spans="1:12" x14ac:dyDescent="0.25">
      <c r="A15" s="7" t="s">
        <v>179</v>
      </c>
      <c r="B15" s="13">
        <v>1.61032052982429</v>
      </c>
      <c r="C15" s="13">
        <v>0.61238005520974703</v>
      </c>
      <c r="D15" s="13">
        <v>3.2266121847879701</v>
      </c>
      <c r="E15" s="13">
        <v>1.7354840170500601</v>
      </c>
      <c r="F15" s="13">
        <v>0.81486266159685905</v>
      </c>
      <c r="G15" s="7" t="s">
        <v>41</v>
      </c>
      <c r="H15" s="14">
        <v>578.02455418042905</v>
      </c>
      <c r="I15" s="14">
        <v>219.81382081753799</v>
      </c>
      <c r="J15" s="14">
        <v>1158.19244372964</v>
      </c>
      <c r="K15" s="14">
        <v>622.951987920119</v>
      </c>
      <c r="L15" s="14">
        <v>292.49495238019199</v>
      </c>
    </row>
    <row r="16" spans="1:12" x14ac:dyDescent="0.25">
      <c r="A16" s="7" t="s">
        <v>180</v>
      </c>
      <c r="B16" s="13">
        <v>1.5313164807694799</v>
      </c>
      <c r="C16" s="13">
        <v>0.56661674669645101</v>
      </c>
      <c r="D16" s="13">
        <v>3.0810985845507801</v>
      </c>
      <c r="E16" s="13">
        <v>1.63026272098914</v>
      </c>
      <c r="F16" s="13">
        <v>0.77800640975462898</v>
      </c>
      <c r="G16" s="7" t="s">
        <v>41</v>
      </c>
      <c r="H16" s="14">
        <v>549.66605077220697</v>
      </c>
      <c r="I16" s="14">
        <v>203.38708122669101</v>
      </c>
      <c r="J16" s="14">
        <v>1105.9603369245001</v>
      </c>
      <c r="K16" s="14">
        <v>585.18280369905403</v>
      </c>
      <c r="L16" s="14">
        <v>279.26540078142398</v>
      </c>
    </row>
    <row r="17" spans="1:13" x14ac:dyDescent="0.25">
      <c r="A17" s="7" t="s">
        <v>181</v>
      </c>
      <c r="B17" s="13">
        <v>14.532016810994801</v>
      </c>
      <c r="C17" s="13">
        <v>11.613536813191599</v>
      </c>
      <c r="D17" s="13">
        <v>17.779260474324499</v>
      </c>
      <c r="E17" s="13">
        <v>14.5969184829504</v>
      </c>
      <c r="F17" s="13">
        <v>1.8644519628031999</v>
      </c>
      <c r="G17" s="7" t="s">
        <v>41</v>
      </c>
      <c r="H17" s="14">
        <v>5216.2674343065801</v>
      </c>
      <c r="I17" s="14">
        <v>4168.6790390951301</v>
      </c>
      <c r="J17" s="14">
        <v>6381.8655472587998</v>
      </c>
      <c r="K17" s="14">
        <v>5239.5638894550602</v>
      </c>
      <c r="L17" s="14">
        <v>669.24503204820996</v>
      </c>
    </row>
    <row r="18" spans="1:13" x14ac:dyDescent="0.25">
      <c r="B18" s="13"/>
      <c r="C18" s="13"/>
      <c r="D18" s="13"/>
      <c r="E18" s="13"/>
      <c r="F18" s="13"/>
      <c r="H18" s="14"/>
      <c r="I18" s="14"/>
      <c r="J18" s="15" t="s">
        <v>29</v>
      </c>
      <c r="K18" s="14">
        <f>SUM(K5:K17)</f>
        <v>35894.999999999949</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FF28E-5DD1-4DF1-AB28-715513192460}">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8.33203125" style="7" bestFit="1" customWidth="1"/>
    <col min="12" max="12" width="5.5546875" style="7" bestFit="1" customWidth="1"/>
    <col min="13" max="16384" width="8.6640625" style="7"/>
  </cols>
  <sheetData>
    <row r="1" spans="1:12" ht="45" customHeight="1" x14ac:dyDescent="0.25">
      <c r="A1" s="333" t="s">
        <v>1568</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15.293101905180601</v>
      </c>
      <c r="C5" s="13">
        <v>12.3118084057843</v>
      </c>
      <c r="D5" s="13">
        <v>18.500767908481301</v>
      </c>
      <c r="E5" s="13">
        <v>15.3454893560108</v>
      </c>
      <c r="F5" s="13">
        <v>1.88099470245697</v>
      </c>
      <c r="G5" s="7" t="s">
        <v>41</v>
      </c>
      <c r="H5" s="14">
        <v>3928.0332243456501</v>
      </c>
      <c r="I5" s="14">
        <v>3162.28798902571</v>
      </c>
      <c r="J5" s="14">
        <v>4751.92223729342</v>
      </c>
      <c r="K5" s="14">
        <v>3941.4889410913702</v>
      </c>
      <c r="L5" s="14">
        <v>483.133489326073</v>
      </c>
    </row>
    <row r="6" spans="1:12" x14ac:dyDescent="0.25">
      <c r="A6" s="7" t="s">
        <v>172</v>
      </c>
      <c r="B6" s="13">
        <v>16.144957592926701</v>
      </c>
      <c r="C6" s="13">
        <v>12.8519251146624</v>
      </c>
      <c r="D6" s="13">
        <v>19.7181927800995</v>
      </c>
      <c r="E6" s="13">
        <v>16.201384839324</v>
      </c>
      <c r="F6" s="13">
        <v>2.1134029548293198</v>
      </c>
      <c r="G6" s="7" t="s">
        <v>41</v>
      </c>
      <c r="H6" s="14">
        <v>4146.8323577432302</v>
      </c>
      <c r="I6" s="14">
        <v>3301.0169657010501</v>
      </c>
      <c r="J6" s="14">
        <v>5064.6178155685802</v>
      </c>
      <c r="K6" s="14">
        <v>4161.3256959803903</v>
      </c>
      <c r="L6" s="14">
        <v>542.82754894791105</v>
      </c>
    </row>
    <row r="7" spans="1:12" x14ac:dyDescent="0.25">
      <c r="A7" s="7" t="s">
        <v>42</v>
      </c>
      <c r="B7" s="13">
        <v>7.6671674244560399E-4</v>
      </c>
      <c r="C7" s="13">
        <v>1.04679920336632E-16</v>
      </c>
      <c r="D7" s="13">
        <v>1.6477416840682499</v>
      </c>
      <c r="E7" s="13">
        <v>0.26733131494360202</v>
      </c>
      <c r="F7" s="13">
        <v>0.67706578676635198</v>
      </c>
      <c r="G7" s="7" t="s">
        <v>41</v>
      </c>
      <c r="H7" s="14">
        <v>0.196931195297153</v>
      </c>
      <c r="I7" s="14">
        <v>2.6887037538463901E-14</v>
      </c>
      <c r="J7" s="14">
        <v>423.22245155293001</v>
      </c>
      <c r="K7" s="14">
        <v>68.664048243264105</v>
      </c>
      <c r="L7" s="14">
        <v>173.90434733093699</v>
      </c>
    </row>
    <row r="8" spans="1:12" x14ac:dyDescent="0.25">
      <c r="A8" s="7" t="s">
        <v>173</v>
      </c>
      <c r="B8" s="13">
        <v>45.467615294068203</v>
      </c>
      <c r="C8" s="13">
        <v>40.913126211095502</v>
      </c>
      <c r="D8" s="13">
        <v>50.062486765539497</v>
      </c>
      <c r="E8" s="13">
        <v>45.439727168427098</v>
      </c>
      <c r="F8" s="13">
        <v>2.7353906714954199</v>
      </c>
      <c r="G8" s="7" t="s">
        <v>41</v>
      </c>
      <c r="H8" s="14">
        <v>11678.356988281401</v>
      </c>
      <c r="I8" s="14">
        <v>10508.5364673198</v>
      </c>
      <c r="J8" s="14">
        <v>12858.549725728801</v>
      </c>
      <c r="K8" s="14">
        <v>11671.1939232105</v>
      </c>
      <c r="L8" s="14">
        <v>702.58509397360001</v>
      </c>
    </row>
    <row r="9" spans="1:12" x14ac:dyDescent="0.25">
      <c r="A9" s="7" t="s">
        <v>90</v>
      </c>
      <c r="B9" s="13">
        <v>7.2883521906095205E-5</v>
      </c>
      <c r="C9" s="13">
        <v>2.6829876782239299E-18</v>
      </c>
      <c r="D9" s="13">
        <v>0.606245642306663</v>
      </c>
      <c r="E9" s="13">
        <v>9.1040589216186907E-2</v>
      </c>
      <c r="F9" s="13">
        <v>0.32425841707171998</v>
      </c>
      <c r="G9" s="7" t="s">
        <v>41</v>
      </c>
      <c r="H9" s="14">
        <v>1.8720132601580501E-2</v>
      </c>
      <c r="I9" s="14">
        <v>6.8912538515181703E-16</v>
      </c>
      <c r="J9" s="14">
        <v>155.71419322646599</v>
      </c>
      <c r="K9" s="14">
        <v>23.3837753401776</v>
      </c>
      <c r="L9" s="14">
        <v>83.285774424871406</v>
      </c>
    </row>
    <row r="10" spans="1:12" x14ac:dyDescent="0.25">
      <c r="A10" s="7" t="s">
        <v>174</v>
      </c>
      <c r="B10" s="13">
        <v>1.6876293546768599</v>
      </c>
      <c r="C10" s="13">
        <v>0.58449561161219499</v>
      </c>
      <c r="D10" s="13">
        <v>3.79539853554388</v>
      </c>
      <c r="E10" s="13">
        <v>1.83554159232701</v>
      </c>
      <c r="F10" s="13">
        <v>0.98360375334478301</v>
      </c>
      <c r="G10" s="7" t="s">
        <v>41</v>
      </c>
      <c r="H10" s="14">
        <v>433.467599748753</v>
      </c>
      <c r="I10" s="14">
        <v>150.127697842592</v>
      </c>
      <c r="J10" s="14">
        <v>974.84811385444505</v>
      </c>
      <c r="K10" s="14">
        <v>471.45885798919301</v>
      </c>
      <c r="L10" s="14">
        <v>252.63862404660699</v>
      </c>
    </row>
    <row r="11" spans="1:12" x14ac:dyDescent="0.25">
      <c r="A11" s="7" t="s">
        <v>175</v>
      </c>
      <c r="B11" s="13">
        <v>6.56209647358064</v>
      </c>
      <c r="C11" s="13">
        <v>4.4628429233855202</v>
      </c>
      <c r="D11" s="13">
        <v>9.1032487602874799</v>
      </c>
      <c r="E11" s="13">
        <v>6.64697620059302</v>
      </c>
      <c r="F11" s="13">
        <v>1.38067579465797</v>
      </c>
      <c r="G11" s="7" t="s">
        <v>41</v>
      </c>
      <c r="H11" s="14">
        <v>1685.47447923918</v>
      </c>
      <c r="I11" s="14">
        <v>1146.28120487157</v>
      </c>
      <c r="J11" s="14">
        <v>2338.1694440798301</v>
      </c>
      <c r="K11" s="14">
        <v>1707.2758371223099</v>
      </c>
      <c r="L11" s="14">
        <v>354.626577857901</v>
      </c>
    </row>
    <row r="12" spans="1:12" x14ac:dyDescent="0.25">
      <c r="A12" s="7" t="s">
        <v>176</v>
      </c>
      <c r="B12" s="13">
        <v>3.2997162859697902</v>
      </c>
      <c r="C12" s="13">
        <v>1.5341943903369899</v>
      </c>
      <c r="D12" s="13">
        <v>5.5134527403728697</v>
      </c>
      <c r="E12" s="13">
        <v>3.3925836204726498</v>
      </c>
      <c r="F12" s="13">
        <v>1.2306579168879299</v>
      </c>
      <c r="G12" s="7" t="s">
        <v>41</v>
      </c>
      <c r="H12" s="14">
        <v>847.53212805134001</v>
      </c>
      <c r="I12" s="14">
        <v>394.05782915805497</v>
      </c>
      <c r="J12" s="14">
        <v>1416.1303363647701</v>
      </c>
      <c r="K12" s="14">
        <v>871.38510291839998</v>
      </c>
      <c r="L12" s="14">
        <v>316.09448595266502</v>
      </c>
    </row>
    <row r="13" spans="1:12" x14ac:dyDescent="0.25">
      <c r="A13" s="7" t="s">
        <v>177</v>
      </c>
      <c r="B13" s="13">
        <v>0.29700283829816299</v>
      </c>
      <c r="C13" s="13">
        <v>2.7925483797757299E-2</v>
      </c>
      <c r="D13" s="13">
        <v>1.8046965185800099</v>
      </c>
      <c r="E13" s="13">
        <v>0.52346446372077104</v>
      </c>
      <c r="F13" s="13">
        <v>0.62479323165063405</v>
      </c>
      <c r="G13" s="7" t="s">
        <v>41</v>
      </c>
      <c r="H13" s="14">
        <v>76.285179016883106</v>
      </c>
      <c r="I13" s="14">
        <v>7.1726605134539598</v>
      </c>
      <c r="J13" s="14">
        <v>463.53630079727702</v>
      </c>
      <c r="K13" s="14">
        <v>134.45184750668</v>
      </c>
      <c r="L13" s="14">
        <v>160.47814154946499</v>
      </c>
    </row>
    <row r="14" spans="1:12" x14ac:dyDescent="0.25">
      <c r="A14" s="7" t="s">
        <v>178</v>
      </c>
      <c r="B14" s="13">
        <v>1.26205352269665E-5</v>
      </c>
      <c r="C14" s="13">
        <v>8.5919301564399004E-19</v>
      </c>
      <c r="D14" s="13">
        <v>0.118747519324183</v>
      </c>
      <c r="E14" s="13">
        <v>2.0389158538007698E-2</v>
      </c>
      <c r="F14" s="13">
        <v>7.5146336647737705E-2</v>
      </c>
      <c r="G14" s="7" t="s">
        <v>41</v>
      </c>
      <c r="H14" s="14">
        <v>3.24158447304634E-3</v>
      </c>
      <c r="I14" s="14">
        <v>2.2068372606815801E-16</v>
      </c>
      <c r="J14" s="14">
        <v>30.500300338416501</v>
      </c>
      <c r="K14" s="14">
        <v>5.2369553704873004</v>
      </c>
      <c r="L14" s="14">
        <v>19.301336567971401</v>
      </c>
    </row>
    <row r="15" spans="1:12" x14ac:dyDescent="0.25">
      <c r="A15" s="7" t="s">
        <v>179</v>
      </c>
      <c r="B15" s="13">
        <v>0.33291646122873497</v>
      </c>
      <c r="C15" s="13">
        <v>1.64355927464076E-12</v>
      </c>
      <c r="D15" s="13">
        <v>1.59553589511448</v>
      </c>
      <c r="E15" s="13">
        <v>0.493389257766773</v>
      </c>
      <c r="F15" s="13">
        <v>0.55886731684042201</v>
      </c>
      <c r="G15" s="7" t="s">
        <v>41</v>
      </c>
      <c r="H15" s="14">
        <v>85.509593066600601</v>
      </c>
      <c r="I15" s="14">
        <v>4.2214819969147898E-10</v>
      </c>
      <c r="J15" s="14">
        <v>409.81339466015498</v>
      </c>
      <c r="K15" s="14">
        <v>126.72703085739499</v>
      </c>
      <c r="L15" s="14">
        <v>143.54507033046201</v>
      </c>
    </row>
    <row r="16" spans="1:12" x14ac:dyDescent="0.25">
      <c r="A16" s="7" t="s">
        <v>180</v>
      </c>
      <c r="B16" s="13">
        <v>1.8092365750081001</v>
      </c>
      <c r="C16" s="13">
        <v>0.81802911825293301</v>
      </c>
      <c r="D16" s="13">
        <v>3.3865035313060399</v>
      </c>
      <c r="E16" s="13">
        <v>1.92063522843297</v>
      </c>
      <c r="F16" s="13">
        <v>0.80434653519277399</v>
      </c>
      <c r="G16" s="7" t="s">
        <v>41</v>
      </c>
      <c r="H16" s="14">
        <v>464.70241429083001</v>
      </c>
      <c r="I16" s="14">
        <v>210.110779023265</v>
      </c>
      <c r="J16" s="14">
        <v>869.82343201595597</v>
      </c>
      <c r="K16" s="14">
        <v>493.315158423009</v>
      </c>
      <c r="L16" s="14">
        <v>206.59640756426401</v>
      </c>
    </row>
    <row r="17" spans="1:13" x14ac:dyDescent="0.25">
      <c r="A17" s="7" t="s">
        <v>181</v>
      </c>
      <c r="B17" s="13">
        <v>7.7511336171322496</v>
      </c>
      <c r="C17" s="13">
        <v>5.6234394510281298</v>
      </c>
      <c r="D17" s="13">
        <v>10.297904657137799</v>
      </c>
      <c r="E17" s="13">
        <v>7.8220472102269101</v>
      </c>
      <c r="F17" s="13">
        <v>1.4183008895221001</v>
      </c>
      <c r="G17" s="7" t="s">
        <v>41</v>
      </c>
      <c r="H17" s="14">
        <v>1990.8786695604199</v>
      </c>
      <c r="I17" s="14">
        <v>1444.3804229965699</v>
      </c>
      <c r="J17" s="14">
        <v>2645.0168111858602</v>
      </c>
      <c r="K17" s="14">
        <v>2009.0928259467801</v>
      </c>
      <c r="L17" s="14">
        <v>364.29058347375297</v>
      </c>
    </row>
    <row r="18" spans="1:13" x14ac:dyDescent="0.25">
      <c r="B18" s="13"/>
      <c r="C18" s="13"/>
      <c r="D18" s="13"/>
      <c r="E18" s="13"/>
      <c r="F18" s="13"/>
      <c r="H18" s="14"/>
      <c r="I18" s="14"/>
      <c r="J18" s="15" t="s">
        <v>29</v>
      </c>
      <c r="K18" s="14">
        <f>SUM(K5:K17)</f>
        <v>25684.999999999956</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DC42F-A116-4673-84D4-F3E032311731}">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1569</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6.2543614336426803</v>
      </c>
      <c r="C5" s="13">
        <v>4.3923735003218596</v>
      </c>
      <c r="D5" s="13">
        <v>8.6308857659192295</v>
      </c>
      <c r="E5" s="13">
        <v>6.3451623417828902</v>
      </c>
      <c r="F5" s="13">
        <v>1.2810937230241399</v>
      </c>
      <c r="G5" s="7" t="s">
        <v>41</v>
      </c>
      <c r="H5" s="14">
        <v>230.973567744424</v>
      </c>
      <c r="I5" s="14">
        <v>162.21035336688601</v>
      </c>
      <c r="J5" s="14">
        <v>318.73861133539702</v>
      </c>
      <c r="K5" s="14">
        <v>234.326845282042</v>
      </c>
      <c r="L5" s="14">
        <v>47.310791191281801</v>
      </c>
    </row>
    <row r="6" spans="1:12" x14ac:dyDescent="0.25">
      <c r="A6" s="7" t="s">
        <v>172</v>
      </c>
      <c r="B6" s="13">
        <v>14.4878745455085</v>
      </c>
      <c r="C6" s="13">
        <v>11.5649697746941</v>
      </c>
      <c r="D6" s="13">
        <v>17.775597799049802</v>
      </c>
      <c r="E6" s="13">
        <v>14.556843737632001</v>
      </c>
      <c r="F6" s="13">
        <v>1.90585019571029</v>
      </c>
      <c r="G6" s="7" t="s">
        <v>41</v>
      </c>
      <c r="H6" s="14">
        <v>535.03720696563096</v>
      </c>
      <c r="I6" s="14">
        <v>427.094333779453</v>
      </c>
      <c r="J6" s="14">
        <v>656.45282671891198</v>
      </c>
      <c r="K6" s="14">
        <v>537.584239230751</v>
      </c>
      <c r="L6" s="14">
        <v>70.3830477275812</v>
      </c>
    </row>
    <row r="7" spans="1:12" x14ac:dyDescent="0.25">
      <c r="A7" s="7" t="s">
        <v>42</v>
      </c>
      <c r="B7" s="13">
        <v>5.1514201987837301E-2</v>
      </c>
      <c r="C7" s="13">
        <v>3.3341012923972801E-15</v>
      </c>
      <c r="D7" s="13">
        <v>1.88766427475589</v>
      </c>
      <c r="E7" s="13">
        <v>0.42724612298601899</v>
      </c>
      <c r="F7" s="13">
        <v>0.68211040122867195</v>
      </c>
      <c r="G7" s="7" t="s">
        <v>41</v>
      </c>
      <c r="H7" s="14">
        <v>1.90241947941083</v>
      </c>
      <c r="I7" s="14">
        <v>1.2312836072823099E-13</v>
      </c>
      <c r="J7" s="14">
        <v>69.711441666734999</v>
      </c>
      <c r="K7" s="14">
        <v>15.778199321873601</v>
      </c>
      <c r="L7" s="14">
        <v>25.190337117374799</v>
      </c>
    </row>
    <row r="8" spans="1:12" x14ac:dyDescent="0.25">
      <c r="A8" s="7" t="s">
        <v>173</v>
      </c>
      <c r="B8" s="13">
        <v>43.681253230494299</v>
      </c>
      <c r="C8" s="13">
        <v>39.0478096057779</v>
      </c>
      <c r="D8" s="13">
        <v>48.7000599733299</v>
      </c>
      <c r="E8" s="13">
        <v>43.795719760245298</v>
      </c>
      <c r="F8" s="13">
        <v>2.9673482738967198</v>
      </c>
      <c r="G8" s="7" t="s">
        <v>41</v>
      </c>
      <c r="H8" s="14">
        <v>1613.1486818021499</v>
      </c>
      <c r="I8" s="14">
        <v>1442.03560874137</v>
      </c>
      <c r="J8" s="14">
        <v>1798.4932148150699</v>
      </c>
      <c r="K8" s="14">
        <v>1617.3759307458599</v>
      </c>
      <c r="L8" s="14">
        <v>109.584171755005</v>
      </c>
    </row>
    <row r="9" spans="1:12" x14ac:dyDescent="0.25">
      <c r="A9" s="7" t="s">
        <v>90</v>
      </c>
      <c r="B9" s="13">
        <v>1.2758450899598499</v>
      </c>
      <c r="C9" s="13">
        <v>1.6870765576985198E-5</v>
      </c>
      <c r="D9" s="13">
        <v>2.8862832143380799</v>
      </c>
      <c r="E9" s="13">
        <v>1.3421916149890101</v>
      </c>
      <c r="F9" s="13">
        <v>0.84327342613801404</v>
      </c>
      <c r="G9" s="7" t="s">
        <v>41</v>
      </c>
      <c r="H9" s="14">
        <v>47.116959172217499</v>
      </c>
      <c r="I9" s="14">
        <v>6.2303737275806596E-4</v>
      </c>
      <c r="J9" s="14">
        <v>106.590439105505</v>
      </c>
      <c r="K9" s="14">
        <v>49.567136341544298</v>
      </c>
      <c r="L9" s="14">
        <v>31.142087627276801</v>
      </c>
    </row>
    <row r="10" spans="1:12" x14ac:dyDescent="0.25">
      <c r="A10" s="7" t="s">
        <v>174</v>
      </c>
      <c r="B10" s="13">
        <v>8.5748955780255791</v>
      </c>
      <c r="C10" s="13">
        <v>5.2508135483298997</v>
      </c>
      <c r="D10" s="13">
        <v>12.4340584994487</v>
      </c>
      <c r="E10" s="13">
        <v>8.7233502049090905</v>
      </c>
      <c r="F10" s="13">
        <v>2.1588532119944501</v>
      </c>
      <c r="G10" s="7" t="s">
        <v>41</v>
      </c>
      <c r="H10" s="14">
        <v>316.67089369648397</v>
      </c>
      <c r="I10" s="14">
        <v>193.912544339823</v>
      </c>
      <c r="J10" s="14">
        <v>459.18978038464297</v>
      </c>
      <c r="K10" s="14">
        <v>322.15332306729198</v>
      </c>
      <c r="L10" s="14">
        <v>79.726449118955202</v>
      </c>
    </row>
    <row r="11" spans="1:12" x14ac:dyDescent="0.25">
      <c r="A11" s="7" t="s">
        <v>175</v>
      </c>
      <c r="B11" s="13">
        <v>7.1473270438574596</v>
      </c>
      <c r="C11" s="13">
        <v>4.4283687040995501</v>
      </c>
      <c r="D11" s="13">
        <v>10.3410246765394</v>
      </c>
      <c r="E11" s="13">
        <v>7.1997462986217897</v>
      </c>
      <c r="F11" s="13">
        <v>1.75262305538492</v>
      </c>
      <c r="G11" s="7" t="s">
        <v>41</v>
      </c>
      <c r="H11" s="14">
        <v>263.95078772965599</v>
      </c>
      <c r="I11" s="14">
        <v>163.53965624239601</v>
      </c>
      <c r="J11" s="14">
        <v>381.89404130460002</v>
      </c>
      <c r="K11" s="14">
        <v>265.88663080810301</v>
      </c>
      <c r="L11" s="14">
        <v>64.724369435365105</v>
      </c>
    </row>
    <row r="12" spans="1:12" x14ac:dyDescent="0.25">
      <c r="A12" s="7" t="s">
        <v>176</v>
      </c>
      <c r="B12" s="13">
        <v>0.93188657454586599</v>
      </c>
      <c r="C12" s="13">
        <v>1.44456281510067E-11</v>
      </c>
      <c r="D12" s="13">
        <v>3.8942993181337702</v>
      </c>
      <c r="E12" s="13">
        <v>1.27548496372015</v>
      </c>
      <c r="F12" s="13">
        <v>1.33231461344571</v>
      </c>
      <c r="G12" s="7" t="s">
        <v>41</v>
      </c>
      <c r="H12" s="14">
        <v>34.414571197978802</v>
      </c>
      <c r="I12" s="14">
        <v>5.3347704761667696E-10</v>
      </c>
      <c r="J12" s="14">
        <v>143.81647381868001</v>
      </c>
      <c r="K12" s="14">
        <v>47.103659710185497</v>
      </c>
      <c r="L12" s="14">
        <v>49.202378674550097</v>
      </c>
    </row>
    <row r="13" spans="1:12" x14ac:dyDescent="0.25">
      <c r="A13" s="7" t="s">
        <v>177</v>
      </c>
      <c r="B13" s="13">
        <v>0.30545580929091698</v>
      </c>
      <c r="C13" s="13">
        <v>1.7050946694336299E-13</v>
      </c>
      <c r="D13" s="13">
        <v>3.2208986810561</v>
      </c>
      <c r="E13" s="13">
        <v>0.82106862553442195</v>
      </c>
      <c r="F13" s="13">
        <v>1.10178731231941</v>
      </c>
      <c r="G13" s="7" t="s">
        <v>41</v>
      </c>
      <c r="H13" s="14">
        <v>11.2804830371135</v>
      </c>
      <c r="I13" s="14">
        <v>6.2969146142184297E-12</v>
      </c>
      <c r="J13" s="14">
        <v>118.94778829140201</v>
      </c>
      <c r="K13" s="14">
        <v>30.322064340986199</v>
      </c>
      <c r="L13" s="14">
        <v>40.689005443956098</v>
      </c>
    </row>
    <row r="14" spans="1:12" x14ac:dyDescent="0.25">
      <c r="A14" s="7" t="s">
        <v>178</v>
      </c>
      <c r="B14" s="13">
        <v>1.6561814503093399E-5</v>
      </c>
      <c r="C14" s="13">
        <v>1.10113443301188E-18</v>
      </c>
      <c r="D14" s="13">
        <v>0.110200256704898</v>
      </c>
      <c r="E14" s="13">
        <v>1.9780996535857999E-2</v>
      </c>
      <c r="F14" s="13">
        <v>6.8161910676524995E-2</v>
      </c>
      <c r="G14" s="7" t="s">
        <v>41</v>
      </c>
      <c r="H14" s="14">
        <v>6.1162780959924095E-4</v>
      </c>
      <c r="I14" s="14">
        <v>4.0664894611128697E-17</v>
      </c>
      <c r="J14" s="14">
        <v>4.0696954801118901</v>
      </c>
      <c r="K14" s="14">
        <v>0.73051220206923895</v>
      </c>
      <c r="L14" s="14">
        <v>2.5172193612840599</v>
      </c>
    </row>
    <row r="15" spans="1:12" x14ac:dyDescent="0.25">
      <c r="A15" s="7" t="s">
        <v>179</v>
      </c>
      <c r="B15" s="13">
        <v>2.1776581384342002</v>
      </c>
      <c r="C15" s="13">
        <v>0.855555444648184</v>
      </c>
      <c r="D15" s="13">
        <v>4.1020998895545704</v>
      </c>
      <c r="E15" s="13">
        <v>2.2883314789645302</v>
      </c>
      <c r="F15" s="13">
        <v>0.99991105602486396</v>
      </c>
      <c r="G15" s="7" t="s">
        <v>41</v>
      </c>
      <c r="H15" s="14">
        <v>80.420915052375094</v>
      </c>
      <c r="I15" s="14">
        <v>31.595662570857399</v>
      </c>
      <c r="J15" s="14">
        <v>151.49054892125</v>
      </c>
      <c r="K15" s="14">
        <v>84.508081518160196</v>
      </c>
      <c r="L15" s="14">
        <v>36.926715298998197</v>
      </c>
    </row>
    <row r="16" spans="1:12" x14ac:dyDescent="0.25">
      <c r="A16" s="7" t="s">
        <v>180</v>
      </c>
      <c r="B16" s="13">
        <v>2.0935053238753101</v>
      </c>
      <c r="C16" s="13">
        <v>0.87979032668352897</v>
      </c>
      <c r="D16" s="13">
        <v>3.86930763888892</v>
      </c>
      <c r="E16" s="13">
        <v>2.2024201266889998</v>
      </c>
      <c r="F16" s="13">
        <v>0.93602090985909003</v>
      </c>
      <c r="G16" s="7" t="s">
        <v>41</v>
      </c>
      <c r="H16" s="14">
        <v>77.313151610715394</v>
      </c>
      <c r="I16" s="14">
        <v>32.490656764422702</v>
      </c>
      <c r="J16" s="14">
        <v>142.89353110416801</v>
      </c>
      <c r="K16" s="14">
        <v>81.335375278624895</v>
      </c>
      <c r="L16" s="14">
        <v>34.567252201096203</v>
      </c>
    </row>
    <row r="17" spans="1:13" x14ac:dyDescent="0.25">
      <c r="A17" s="7" t="s">
        <v>181</v>
      </c>
      <c r="B17" s="13">
        <v>10.964727185625801</v>
      </c>
      <c r="C17" s="13">
        <v>8.3798689763290799</v>
      </c>
      <c r="D17" s="13">
        <v>13.8405656637329</v>
      </c>
      <c r="E17" s="13">
        <v>11.002653727389699</v>
      </c>
      <c r="F17" s="13">
        <v>1.6636822810531999</v>
      </c>
      <c r="G17" s="7" t="s">
        <v>41</v>
      </c>
      <c r="H17" s="14">
        <v>404.92737496516298</v>
      </c>
      <c r="I17" s="14">
        <v>309.46856129583301</v>
      </c>
      <c r="J17" s="14">
        <v>511.13208996165901</v>
      </c>
      <c r="K17" s="14">
        <v>406.32800215250398</v>
      </c>
      <c r="L17" s="14">
        <v>61.439786639294901</v>
      </c>
    </row>
    <row r="18" spans="1:13" x14ac:dyDescent="0.25">
      <c r="B18" s="13"/>
      <c r="C18" s="13"/>
      <c r="D18" s="13"/>
      <c r="E18" s="13"/>
      <c r="F18" s="13"/>
      <c r="H18" s="14"/>
      <c r="I18" s="14"/>
      <c r="J18" s="15" t="s">
        <v>29</v>
      </c>
      <c r="K18" s="14">
        <f>SUM(K5:K17)</f>
        <v>3692.9999999999959</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8F9D1-E9B7-489B-9DC8-FD994E6C0BBF}">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8" width="8.33203125" style="7" bestFit="1" customWidth="1"/>
    <col min="9" max="9" width="7.33203125" style="7" bestFit="1" customWidth="1"/>
    <col min="10" max="11" width="8.33203125" style="7" bestFit="1" customWidth="1"/>
    <col min="12" max="12" width="7.33203125" style="7" bestFit="1" customWidth="1"/>
    <col min="13" max="16384" width="8.6640625" style="7"/>
  </cols>
  <sheetData>
    <row r="1" spans="1:12" ht="45" customHeight="1" x14ac:dyDescent="0.25">
      <c r="A1" s="333" t="s">
        <v>1570</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24.759790832326701</v>
      </c>
      <c r="C5" s="13">
        <v>21.036600784064699</v>
      </c>
      <c r="D5" s="13">
        <v>28.560413484132301</v>
      </c>
      <c r="E5" s="13">
        <v>24.781447752980998</v>
      </c>
      <c r="F5" s="13">
        <v>2.29292783691958</v>
      </c>
      <c r="G5" s="7" t="s">
        <v>41</v>
      </c>
      <c r="H5" s="14">
        <v>7684.9438785375596</v>
      </c>
      <c r="I5" s="14">
        <v>6529.3401513580002</v>
      </c>
      <c r="J5" s="14">
        <v>8864.5811372050102</v>
      </c>
      <c r="K5" s="14">
        <v>7691.6657535702398</v>
      </c>
      <c r="L5" s="14">
        <v>711.67894202309901</v>
      </c>
    </row>
    <row r="6" spans="1:12" x14ac:dyDescent="0.25">
      <c r="A6" s="7" t="s">
        <v>172</v>
      </c>
      <c r="B6" s="13">
        <v>8.3320894863717694</v>
      </c>
      <c r="C6" s="13">
        <v>5.9730608832447203</v>
      </c>
      <c r="D6" s="13">
        <v>11.064274140015399</v>
      </c>
      <c r="E6" s="13">
        <v>8.4096932807355902</v>
      </c>
      <c r="F6" s="13">
        <v>1.5408333092989701</v>
      </c>
      <c r="G6" s="7" t="s">
        <v>41</v>
      </c>
      <c r="H6" s="14">
        <v>2586.1139347800699</v>
      </c>
      <c r="I6" s="14">
        <v>1853.9186369414899</v>
      </c>
      <c r="J6" s="14">
        <v>3434.1294075780002</v>
      </c>
      <c r="K6" s="14">
        <v>2610.20060047471</v>
      </c>
      <c r="L6" s="14">
        <v>478.24384254021498</v>
      </c>
    </row>
    <row r="7" spans="1:12" x14ac:dyDescent="0.25">
      <c r="A7" s="7" t="s">
        <v>42</v>
      </c>
      <c r="B7" s="13">
        <v>2.1759652929200399E-4</v>
      </c>
      <c r="C7" s="13">
        <v>3.8693463794594503E-17</v>
      </c>
      <c r="D7" s="13">
        <v>0.98794677151565502</v>
      </c>
      <c r="E7" s="13">
        <v>0.15155427250164399</v>
      </c>
      <c r="F7" s="13">
        <v>0.40192466133023502</v>
      </c>
      <c r="G7" s="7" t="s">
        <v>41</v>
      </c>
      <c r="H7" s="14">
        <v>6.7537610761652295E-2</v>
      </c>
      <c r="I7" s="14">
        <v>1.20096772925662E-14</v>
      </c>
      <c r="J7" s="14">
        <v>306.63891894302901</v>
      </c>
      <c r="K7" s="14">
        <v>47.039415099060399</v>
      </c>
      <c r="L7" s="14">
        <v>124.749376383678</v>
      </c>
    </row>
    <row r="8" spans="1:12" x14ac:dyDescent="0.25">
      <c r="A8" s="7" t="s">
        <v>173</v>
      </c>
      <c r="B8" s="13">
        <v>4.3071075491730797</v>
      </c>
      <c r="C8" s="13">
        <v>2.5603260556405099</v>
      </c>
      <c r="D8" s="13">
        <v>6.4681870319739598</v>
      </c>
      <c r="E8" s="13">
        <v>4.3722928104648</v>
      </c>
      <c r="F8" s="13">
        <v>1.19406747023666</v>
      </c>
      <c r="G8" s="7" t="s">
        <v>41</v>
      </c>
      <c r="H8" s="14">
        <v>1336.84004111234</v>
      </c>
      <c r="I8" s="14">
        <v>794.67400114970303</v>
      </c>
      <c r="J8" s="14">
        <v>2007.5958909840699</v>
      </c>
      <c r="K8" s="14">
        <v>1357.07224251206</v>
      </c>
      <c r="L8" s="14">
        <v>370.61466141205398</v>
      </c>
    </row>
    <row r="9" spans="1:12" x14ac:dyDescent="0.25">
      <c r="A9" s="7" t="s">
        <v>90</v>
      </c>
      <c r="B9" s="13">
        <v>1.46854301195094E-5</v>
      </c>
      <c r="C9" s="13">
        <v>1.7387899244747399E-18</v>
      </c>
      <c r="D9" s="13">
        <v>0.13361793668301999</v>
      </c>
      <c r="E9" s="13">
        <v>2.5572982548802099E-2</v>
      </c>
      <c r="F9" s="13">
        <v>0.11058387893067199</v>
      </c>
      <c r="G9" s="7" t="s">
        <v>41</v>
      </c>
      <c r="H9" s="14">
        <v>4.5580638004933498E-3</v>
      </c>
      <c r="I9" s="14">
        <v>5.3968561675847104E-16</v>
      </c>
      <c r="J9" s="14">
        <v>41.472335187675803</v>
      </c>
      <c r="K9" s="14">
        <v>7.9373423234972202</v>
      </c>
      <c r="L9" s="14">
        <v>34.323024342502102</v>
      </c>
    </row>
    <row r="10" spans="1:12" x14ac:dyDescent="0.25">
      <c r="A10" s="7" t="s">
        <v>174</v>
      </c>
      <c r="B10" s="13">
        <v>1.4058782423090701</v>
      </c>
      <c r="C10" s="13">
        <v>0.44433695397380202</v>
      </c>
      <c r="D10" s="13">
        <v>3.2489573192849801</v>
      </c>
      <c r="E10" s="13">
        <v>1.56224965710856</v>
      </c>
      <c r="F10" s="13">
        <v>0.88944399609288405</v>
      </c>
      <c r="G10" s="7" t="s">
        <v>41</v>
      </c>
      <c r="H10" s="14">
        <v>436.356488847891</v>
      </c>
      <c r="I10" s="14">
        <v>137.913303774388</v>
      </c>
      <c r="J10" s="14">
        <v>1008.41137275967</v>
      </c>
      <c r="K10" s="14">
        <v>484.891048573354</v>
      </c>
      <c r="L10" s="14">
        <v>276.06562750730899</v>
      </c>
    </row>
    <row r="11" spans="1:12" x14ac:dyDescent="0.25">
      <c r="A11" s="7" t="s">
        <v>175</v>
      </c>
      <c r="B11" s="13">
        <v>2.1687240391085401</v>
      </c>
      <c r="C11" s="13">
        <v>0.682523297580656</v>
      </c>
      <c r="D11" s="13">
        <v>5.0118366738458899</v>
      </c>
      <c r="E11" s="13">
        <v>2.4558731317916398</v>
      </c>
      <c r="F11" s="13">
        <v>1.35565056420643</v>
      </c>
      <c r="G11" s="7" t="s">
        <v>41</v>
      </c>
      <c r="H11" s="14">
        <v>673.12856725850997</v>
      </c>
      <c r="I11" s="14">
        <v>211.841581103084</v>
      </c>
      <c r="J11" s="14">
        <v>1555.57386682828</v>
      </c>
      <c r="K11" s="14">
        <v>762.25390264548901</v>
      </c>
      <c r="L11" s="14">
        <v>420.76682211839102</v>
      </c>
    </row>
    <row r="12" spans="1:12" x14ac:dyDescent="0.25">
      <c r="A12" s="7" t="s">
        <v>176</v>
      </c>
      <c r="B12" s="13">
        <v>32.905903123228498</v>
      </c>
      <c r="C12" s="13">
        <v>27.273658946470601</v>
      </c>
      <c r="D12" s="13">
        <v>38.213740681479202</v>
      </c>
      <c r="E12" s="13">
        <v>32.836039601267103</v>
      </c>
      <c r="F12" s="13">
        <v>3.3052943809453899</v>
      </c>
      <c r="G12" s="7" t="s">
        <v>41</v>
      </c>
      <c r="H12" s="14">
        <v>10213.334211387601</v>
      </c>
      <c r="I12" s="14">
        <v>8465.1982638055506</v>
      </c>
      <c r="J12" s="14">
        <v>11860.780832717501</v>
      </c>
      <c r="K12" s="14">
        <v>10191.6499714413</v>
      </c>
      <c r="L12" s="14">
        <v>1025.8972699578301</v>
      </c>
    </row>
    <row r="13" spans="1:12" x14ac:dyDescent="0.25">
      <c r="A13" s="7" t="s">
        <v>177</v>
      </c>
      <c r="B13" s="13">
        <v>0.45026803839944601</v>
      </c>
      <c r="C13" s="13">
        <v>3.0104042536207E-2</v>
      </c>
      <c r="D13" s="13">
        <v>4.9820702558946097</v>
      </c>
      <c r="E13" s="13">
        <v>1.1877204154569501</v>
      </c>
      <c r="F13" s="13">
        <v>1.6757439217024299</v>
      </c>
      <c r="G13" s="7" t="s">
        <v>41</v>
      </c>
      <c r="H13" s="14">
        <v>139.75419375842</v>
      </c>
      <c r="I13" s="14">
        <v>9.3436927223879493</v>
      </c>
      <c r="J13" s="14">
        <v>1546.3349660245599</v>
      </c>
      <c r="K13" s="14">
        <v>368.64466254952902</v>
      </c>
      <c r="L13" s="14">
        <v>520.11739841799999</v>
      </c>
    </row>
    <row r="14" spans="1:12" x14ac:dyDescent="0.25">
      <c r="A14" s="7" t="s">
        <v>178</v>
      </c>
      <c r="B14" s="13">
        <v>2.9213177939727499</v>
      </c>
      <c r="C14" s="13">
        <v>1.7008139307647401</v>
      </c>
      <c r="D14" s="13">
        <v>4.5481779267118601</v>
      </c>
      <c r="E14" s="13">
        <v>2.99112674002015</v>
      </c>
      <c r="F14" s="13">
        <v>0.86471598603701105</v>
      </c>
      <c r="G14" s="7" t="s">
        <v>41</v>
      </c>
      <c r="H14" s="14">
        <v>906.71861689326397</v>
      </c>
      <c r="I14" s="14">
        <v>527.89862783076103</v>
      </c>
      <c r="J14" s="14">
        <v>1411.66346489282</v>
      </c>
      <c r="K14" s="14">
        <v>928.38591756745404</v>
      </c>
      <c r="L14" s="14">
        <v>268.39054774616699</v>
      </c>
    </row>
    <row r="15" spans="1:12" x14ac:dyDescent="0.25">
      <c r="A15" s="7" t="s">
        <v>179</v>
      </c>
      <c r="B15" s="13">
        <v>2.0496930308836099</v>
      </c>
      <c r="C15" s="13">
        <v>0.144733947067931</v>
      </c>
      <c r="D15" s="13">
        <v>4.31491346391915</v>
      </c>
      <c r="E15" s="13">
        <v>2.14512417862966</v>
      </c>
      <c r="F15" s="13">
        <v>1.1950894473446201</v>
      </c>
      <c r="G15" s="7" t="s">
        <v>41</v>
      </c>
      <c r="H15" s="14">
        <v>636.18372292565596</v>
      </c>
      <c r="I15" s="14">
        <v>44.922522490944502</v>
      </c>
      <c r="J15" s="14">
        <v>1339.2628409312199</v>
      </c>
      <c r="K15" s="14">
        <v>665.80364256307405</v>
      </c>
      <c r="L15" s="14">
        <v>370.93186266682397</v>
      </c>
    </row>
    <row r="16" spans="1:12" x14ac:dyDescent="0.25">
      <c r="A16" s="7" t="s">
        <v>180</v>
      </c>
      <c r="B16" s="13">
        <v>2.8066420556007698</v>
      </c>
      <c r="C16" s="13">
        <v>1.36526402270072</v>
      </c>
      <c r="D16" s="13">
        <v>4.7437072352190803</v>
      </c>
      <c r="E16" s="13">
        <v>2.87884468533117</v>
      </c>
      <c r="F16" s="13">
        <v>1.03653456292413</v>
      </c>
      <c r="G16" s="7" t="s">
        <v>41</v>
      </c>
      <c r="H16" s="14">
        <v>871.12556121736895</v>
      </c>
      <c r="I16" s="14">
        <v>423.75064736585102</v>
      </c>
      <c r="J16" s="14">
        <v>1472.3518516673</v>
      </c>
      <c r="K16" s="14">
        <v>893.53581343309099</v>
      </c>
      <c r="L16" s="14">
        <v>321.719597640394</v>
      </c>
    </row>
    <row r="17" spans="1:13" x14ac:dyDescent="0.25">
      <c r="A17" s="7" t="s">
        <v>181</v>
      </c>
      <c r="B17" s="13">
        <v>16.109583297273801</v>
      </c>
      <c r="C17" s="13">
        <v>13.186101513789099</v>
      </c>
      <c r="D17" s="13">
        <v>19.528939079312501</v>
      </c>
      <c r="E17" s="13">
        <v>16.2024604911628</v>
      </c>
      <c r="F17" s="13">
        <v>1.9305975641740101</v>
      </c>
      <c r="G17" s="7" t="s">
        <v>41</v>
      </c>
      <c r="H17" s="14">
        <v>5000.0924638078604</v>
      </c>
      <c r="I17" s="14">
        <v>4092.7021878498799</v>
      </c>
      <c r="J17" s="14">
        <v>6061.3921114370096</v>
      </c>
      <c r="K17" s="14">
        <v>5028.9196872471102</v>
      </c>
      <c r="L17" s="14">
        <v>599.21887196833097</v>
      </c>
    </row>
    <row r="18" spans="1:13" x14ac:dyDescent="0.25">
      <c r="B18" s="13"/>
      <c r="C18" s="13"/>
      <c r="D18" s="13"/>
      <c r="E18" s="13"/>
      <c r="F18" s="13"/>
      <c r="H18" s="14"/>
      <c r="I18" s="14"/>
      <c r="J18" s="15" t="s">
        <v>29</v>
      </c>
      <c r="K18" s="14">
        <f>SUM(K5:K17)</f>
        <v>31037.999999999971</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6AFF9-827A-41A8-826F-507632B2D8B3}">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0" width="7.33203125" style="7" bestFit="1" customWidth="1"/>
    <col min="11" max="11" width="8.33203125" style="7" bestFit="1" customWidth="1"/>
    <col min="12" max="12" width="5.5546875" style="7" bestFit="1" customWidth="1"/>
    <col min="13" max="16384" width="8.6640625" style="7"/>
  </cols>
  <sheetData>
    <row r="1" spans="1:12" ht="45" customHeight="1" x14ac:dyDescent="0.25">
      <c r="A1" s="333" t="s">
        <v>1571</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18.499821682589499</v>
      </c>
      <c r="C5" s="13">
        <v>15.2622626169856</v>
      </c>
      <c r="D5" s="13">
        <v>22.16176889402</v>
      </c>
      <c r="E5" s="13">
        <v>18.590141342585799</v>
      </c>
      <c r="F5" s="13">
        <v>2.06674076968722</v>
      </c>
      <c r="G5" s="7" t="s">
        <v>41</v>
      </c>
      <c r="H5" s="14">
        <v>2518.56572386774</v>
      </c>
      <c r="I5" s="14">
        <v>2077.8044326764202</v>
      </c>
      <c r="J5" s="14">
        <v>3017.1032172318801</v>
      </c>
      <c r="K5" s="14">
        <v>2530.8618423796302</v>
      </c>
      <c r="L5" s="14">
        <v>281.36608838521801</v>
      </c>
    </row>
    <row r="6" spans="1:12" x14ac:dyDescent="0.25">
      <c r="A6" s="7" t="s">
        <v>172</v>
      </c>
      <c r="B6" s="13">
        <v>12.512265145247</v>
      </c>
      <c r="C6" s="13">
        <v>9.7606807880047395</v>
      </c>
      <c r="D6" s="13">
        <v>15.754113818060601</v>
      </c>
      <c r="E6" s="13">
        <v>12.629080890583401</v>
      </c>
      <c r="F6" s="13">
        <v>1.8153228217776101</v>
      </c>
      <c r="G6" s="7" t="s">
        <v>41</v>
      </c>
      <c r="H6" s="14">
        <v>1703.41977687392</v>
      </c>
      <c r="I6" s="14">
        <v>1328.8190824789599</v>
      </c>
      <c r="J6" s="14">
        <v>2144.76505519077</v>
      </c>
      <c r="K6" s="14">
        <v>1719.32307244402</v>
      </c>
      <c r="L6" s="14">
        <v>247.138048956804</v>
      </c>
    </row>
    <row r="7" spans="1:12" x14ac:dyDescent="0.25">
      <c r="A7" s="7" t="s">
        <v>42</v>
      </c>
      <c r="B7" s="13">
        <v>8.8880287517510901E-5</v>
      </c>
      <c r="C7" s="13">
        <v>5.6582263998786004E-18</v>
      </c>
      <c r="D7" s="13">
        <v>0.357983351395191</v>
      </c>
      <c r="E7" s="13">
        <v>6.0297932373642997E-2</v>
      </c>
      <c r="F7" s="13">
        <v>0.19518134981911101</v>
      </c>
      <c r="G7" s="7" t="s">
        <v>41</v>
      </c>
      <c r="H7" s="14">
        <v>1.21001623426339E-2</v>
      </c>
      <c r="I7" s="14">
        <v>7.7031094207947296E-16</v>
      </c>
      <c r="J7" s="14">
        <v>48.735853458941399</v>
      </c>
      <c r="K7" s="14">
        <v>8.2089605133477495</v>
      </c>
      <c r="L7" s="14">
        <v>26.571988964373801</v>
      </c>
    </row>
    <row r="8" spans="1:12" x14ac:dyDescent="0.25">
      <c r="A8" s="7" t="s">
        <v>173</v>
      </c>
      <c r="B8" s="13">
        <v>4.5193628033456497</v>
      </c>
      <c r="C8" s="13">
        <v>2.8044078760170899</v>
      </c>
      <c r="D8" s="13">
        <v>6.8317855880097698</v>
      </c>
      <c r="E8" s="13">
        <v>4.6219978794476102</v>
      </c>
      <c r="F8" s="13">
        <v>1.2383483126227</v>
      </c>
      <c r="G8" s="7" t="s">
        <v>41</v>
      </c>
      <c r="H8" s="14">
        <v>615.26605204747796</v>
      </c>
      <c r="I8" s="14">
        <v>381.79208824096702</v>
      </c>
      <c r="J8" s="14">
        <v>930.07928995165003</v>
      </c>
      <c r="K8" s="14">
        <v>629.23879130799696</v>
      </c>
      <c r="L8" s="14">
        <v>168.58873928045401</v>
      </c>
    </row>
    <row r="9" spans="1:12" x14ac:dyDescent="0.25">
      <c r="A9" s="7" t="s">
        <v>90</v>
      </c>
      <c r="B9" s="13">
        <v>0.57118959638294198</v>
      </c>
      <c r="C9" s="13">
        <v>7.70379149511808E-2</v>
      </c>
      <c r="D9" s="13">
        <v>1.5570230540087899</v>
      </c>
      <c r="E9" s="13">
        <v>0.66952099623230199</v>
      </c>
      <c r="F9" s="13">
        <v>0.462929485796164</v>
      </c>
      <c r="G9" s="7" t="s">
        <v>41</v>
      </c>
      <c r="H9" s="14">
        <v>77.761751651573803</v>
      </c>
      <c r="I9" s="14">
        <v>10.4879417414537</v>
      </c>
      <c r="J9" s="14">
        <v>211.97311857275699</v>
      </c>
      <c r="K9" s="14">
        <v>91.148588427065505</v>
      </c>
      <c r="L9" s="14">
        <v>63.023220196289699</v>
      </c>
    </row>
    <row r="10" spans="1:12" x14ac:dyDescent="0.25">
      <c r="A10" s="7" t="s">
        <v>174</v>
      </c>
      <c r="B10" s="13">
        <v>2.3058824718308499</v>
      </c>
      <c r="C10" s="13">
        <v>0.82276814035858603</v>
      </c>
      <c r="D10" s="13">
        <v>4.4553919922298597</v>
      </c>
      <c r="E10" s="13">
        <v>2.4238814439365499</v>
      </c>
      <c r="F10" s="13">
        <v>1.0977906793354699</v>
      </c>
      <c r="G10" s="7" t="s">
        <v>41</v>
      </c>
      <c r="H10" s="14">
        <v>313.922839715051</v>
      </c>
      <c r="I10" s="14">
        <v>112.01165462841701</v>
      </c>
      <c r="J10" s="14">
        <v>606.55706582217397</v>
      </c>
      <c r="K10" s="14">
        <v>329.98721977752098</v>
      </c>
      <c r="L10" s="14">
        <v>149.45322308473101</v>
      </c>
    </row>
    <row r="11" spans="1:12" x14ac:dyDescent="0.25">
      <c r="A11" s="7" t="s">
        <v>175</v>
      </c>
      <c r="B11" s="13">
        <v>3.1755682921545998</v>
      </c>
      <c r="C11" s="13">
        <v>0.99222167425364205</v>
      </c>
      <c r="D11" s="13">
        <v>6.5300704192756003</v>
      </c>
      <c r="E11" s="13">
        <v>3.3774401147820701</v>
      </c>
      <c r="F11" s="13">
        <v>1.72695787399804</v>
      </c>
      <c r="G11" s="7" t="s">
        <v>41</v>
      </c>
      <c r="H11" s="14">
        <v>432.32186729392703</v>
      </c>
      <c r="I11" s="14">
        <v>135.08105873289</v>
      </c>
      <c r="J11" s="14">
        <v>889.003786880181</v>
      </c>
      <c r="K11" s="14">
        <v>459.80469722643102</v>
      </c>
      <c r="L11" s="14">
        <v>235.10804496609401</v>
      </c>
    </row>
    <row r="12" spans="1:12" x14ac:dyDescent="0.25">
      <c r="A12" s="7" t="s">
        <v>176</v>
      </c>
      <c r="B12" s="13">
        <v>38.3087196352974</v>
      </c>
      <c r="C12" s="13">
        <v>30.889685260954298</v>
      </c>
      <c r="D12" s="13">
        <v>45.503869037842698</v>
      </c>
      <c r="E12" s="13">
        <v>38.2890062031178</v>
      </c>
      <c r="F12" s="13">
        <v>4.5124789347128802</v>
      </c>
      <c r="G12" s="7" t="s">
        <v>41</v>
      </c>
      <c r="H12" s="14">
        <v>5215.34909114939</v>
      </c>
      <c r="I12" s="14">
        <v>4205.3217514263197</v>
      </c>
      <c r="J12" s="14">
        <v>6194.8967308118999</v>
      </c>
      <c r="K12" s="14">
        <v>5212.6653044924597</v>
      </c>
      <c r="L12" s="14">
        <v>614.32888217181096</v>
      </c>
    </row>
    <row r="13" spans="1:12" x14ac:dyDescent="0.25">
      <c r="A13" s="7" t="s">
        <v>177</v>
      </c>
      <c r="B13" s="13">
        <v>4.5572235049339298</v>
      </c>
      <c r="C13" s="13">
        <v>8.10490222545973E-2</v>
      </c>
      <c r="D13" s="13">
        <v>9.9572583382750501</v>
      </c>
      <c r="E13" s="13">
        <v>4.3831198760957299</v>
      </c>
      <c r="F13" s="13">
        <v>3.29300041116743</v>
      </c>
      <c r="G13" s="7" t="s">
        <v>41</v>
      </c>
      <c r="H13" s="14">
        <v>620.420407961705</v>
      </c>
      <c r="I13" s="14">
        <v>11.0340138897408</v>
      </c>
      <c r="J13" s="14">
        <v>1355.5811501727601</v>
      </c>
      <c r="K13" s="14">
        <v>596.71793993167296</v>
      </c>
      <c r="L13" s="14">
        <v>448.30907597633302</v>
      </c>
    </row>
    <row r="14" spans="1:12" x14ac:dyDescent="0.25">
      <c r="A14" s="7" t="s">
        <v>178</v>
      </c>
      <c r="B14" s="13">
        <v>2.1146975062002298</v>
      </c>
      <c r="C14" s="13">
        <v>1.07703254881845</v>
      </c>
      <c r="D14" s="13">
        <v>3.6386116950926102</v>
      </c>
      <c r="E14" s="13">
        <v>2.21707925564563</v>
      </c>
      <c r="F14" s="13">
        <v>0.79223231541173</v>
      </c>
      <c r="G14" s="7" t="s">
        <v>41</v>
      </c>
      <c r="H14" s="14">
        <v>287.89491849409899</v>
      </c>
      <c r="I14" s="14">
        <v>146.627211196144</v>
      </c>
      <c r="J14" s="14">
        <v>495.36059616990798</v>
      </c>
      <c r="K14" s="14">
        <v>301.83316986359699</v>
      </c>
      <c r="L14" s="14">
        <v>107.854507420152</v>
      </c>
    </row>
    <row r="15" spans="1:12" x14ac:dyDescent="0.25">
      <c r="A15" s="7" t="s">
        <v>179</v>
      </c>
      <c r="B15" s="13">
        <v>3.3947070958204599</v>
      </c>
      <c r="C15" s="13">
        <v>1.59839649594014</v>
      </c>
      <c r="D15" s="13">
        <v>5.7578396366773203</v>
      </c>
      <c r="E15" s="13">
        <v>3.5025404041964601</v>
      </c>
      <c r="F15" s="13">
        <v>1.2566274980219101</v>
      </c>
      <c r="G15" s="7" t="s">
        <v>41</v>
      </c>
      <c r="H15" s="14">
        <v>462.15542402499801</v>
      </c>
      <c r="I15" s="14">
        <v>217.60569895729</v>
      </c>
      <c r="J15" s="14">
        <v>783.87228813725096</v>
      </c>
      <c r="K15" s="14">
        <v>476.835850627306</v>
      </c>
      <c r="L15" s="14">
        <v>171.077267580702</v>
      </c>
    </row>
    <row r="16" spans="1:12" x14ac:dyDescent="0.25">
      <c r="A16" s="7" t="s">
        <v>180</v>
      </c>
      <c r="B16" s="13">
        <v>0.55106675225828905</v>
      </c>
      <c r="C16" s="13">
        <v>1.27687187662187E-11</v>
      </c>
      <c r="D16" s="13">
        <v>2.22496098746864</v>
      </c>
      <c r="E16" s="13">
        <v>0.72951270061090101</v>
      </c>
      <c r="F16" s="13">
        <v>0.774494536177746</v>
      </c>
      <c r="G16" s="7" t="s">
        <v>41</v>
      </c>
      <c r="H16" s="14">
        <v>75.022227652443505</v>
      </c>
      <c r="I16" s="14">
        <v>1.7383333728330099E-9</v>
      </c>
      <c r="J16" s="14">
        <v>302.90618883398099</v>
      </c>
      <c r="K16" s="14">
        <v>99.315859061168098</v>
      </c>
      <c r="L16" s="14">
        <v>105.43968615523799</v>
      </c>
    </row>
    <row r="17" spans="1:13" x14ac:dyDescent="0.25">
      <c r="A17" s="7" t="s">
        <v>181</v>
      </c>
      <c r="B17" s="13">
        <v>8.4635045591604801</v>
      </c>
      <c r="C17" s="13">
        <v>6.22961348487532</v>
      </c>
      <c r="D17" s="13">
        <v>10.9213830770796</v>
      </c>
      <c r="E17" s="13">
        <v>8.5063809603920095</v>
      </c>
      <c r="F17" s="13">
        <v>1.4464077404023701</v>
      </c>
      <c r="G17" s="7" t="s">
        <v>41</v>
      </c>
      <c r="H17" s="14">
        <v>1152.2215106840999</v>
      </c>
      <c r="I17" s="14">
        <v>848.09957983092602</v>
      </c>
      <c r="J17" s="14">
        <v>1486.83709211362</v>
      </c>
      <c r="K17" s="14">
        <v>1158.05870394776</v>
      </c>
      <c r="L17" s="14">
        <v>196.91394977837899</v>
      </c>
    </row>
    <row r="18" spans="1:13" x14ac:dyDescent="0.25">
      <c r="B18" s="13"/>
      <c r="C18" s="13"/>
      <c r="D18" s="13"/>
      <c r="E18" s="13"/>
      <c r="F18" s="13"/>
      <c r="H18" s="14"/>
      <c r="I18" s="14"/>
      <c r="J18" s="15" t="s">
        <v>29</v>
      </c>
      <c r="K18" s="14">
        <f>SUM(K5:K17)</f>
        <v>13613.999999999976</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6E634-A27B-4D26-B174-5B23471C559C}">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8.33203125" style="7" bestFit="1" customWidth="1"/>
    <col min="12" max="12" width="7.33203125" style="7" bestFit="1" customWidth="1"/>
    <col min="13" max="16384" width="8.6640625" style="7"/>
  </cols>
  <sheetData>
    <row r="1" spans="1:12" ht="45" customHeight="1" x14ac:dyDescent="0.25">
      <c r="A1" s="333" t="s">
        <v>1572</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5.7362948694109601</v>
      </c>
      <c r="C5" s="13">
        <v>3.8815149626851499</v>
      </c>
      <c r="D5" s="13">
        <v>7.9917497873627497</v>
      </c>
      <c r="E5" s="13">
        <v>5.8261165187330901</v>
      </c>
      <c r="F5" s="13">
        <v>1.2551078846169701</v>
      </c>
      <c r="G5" s="7" t="s">
        <v>41</v>
      </c>
      <c r="H5" s="14">
        <v>2836.4257240776301</v>
      </c>
      <c r="I5" s="14">
        <v>1919.2927035989201</v>
      </c>
      <c r="J5" s="14">
        <v>3951.6805173572602</v>
      </c>
      <c r="K5" s="14">
        <v>2880.83983501795</v>
      </c>
      <c r="L5" s="14">
        <v>620.61319570655496</v>
      </c>
    </row>
    <row r="6" spans="1:12" x14ac:dyDescent="0.25">
      <c r="A6" s="7" t="s">
        <v>172</v>
      </c>
      <c r="B6" s="13">
        <v>4.6086587569296302</v>
      </c>
      <c r="C6" s="13">
        <v>2.8302957106427198</v>
      </c>
      <c r="D6" s="13">
        <v>6.8537687929822999</v>
      </c>
      <c r="E6" s="13">
        <v>4.6918689315971003</v>
      </c>
      <c r="F6" s="13">
        <v>1.21882075986334</v>
      </c>
      <c r="G6" s="7" t="s">
        <v>41</v>
      </c>
      <c r="H6" s="14">
        <v>2278.8434955389898</v>
      </c>
      <c r="I6" s="14">
        <v>1399.49632004151</v>
      </c>
      <c r="J6" s="14">
        <v>3388.9830550659599</v>
      </c>
      <c r="K6" s="14">
        <v>2319.9884306068102</v>
      </c>
      <c r="L6" s="14">
        <v>602.67030112963005</v>
      </c>
    </row>
    <row r="7" spans="1:12" x14ac:dyDescent="0.25">
      <c r="A7" s="7" t="s">
        <v>42</v>
      </c>
      <c r="B7" s="13">
        <v>4.6958454580829999E-2</v>
      </c>
      <c r="C7" s="13">
        <v>1.0401425293839999E-15</v>
      </c>
      <c r="D7" s="13">
        <v>1.2598694053322199</v>
      </c>
      <c r="E7" s="13">
        <v>0.29757286863207899</v>
      </c>
      <c r="F7" s="13">
        <v>0.43097846622064101</v>
      </c>
      <c r="G7" s="7" t="s">
        <v>41</v>
      </c>
      <c r="H7" s="14">
        <v>23.219547036582998</v>
      </c>
      <c r="I7" s="14">
        <v>5.1431927650451002E-13</v>
      </c>
      <c r="J7" s="14">
        <v>622.96762485462398</v>
      </c>
      <c r="K7" s="14">
        <v>147.14085635250399</v>
      </c>
      <c r="L7" s="14">
        <v>213.10592219212</v>
      </c>
    </row>
    <row r="8" spans="1:12" x14ac:dyDescent="0.25">
      <c r="A8" s="7" t="s">
        <v>173</v>
      </c>
      <c r="B8" s="13">
        <v>0.356694908014552</v>
      </c>
      <c r="C8" s="13">
        <v>8.2804184158200007E-12</v>
      </c>
      <c r="D8" s="13">
        <v>1.86569712179951</v>
      </c>
      <c r="E8" s="13">
        <v>0.569013372608278</v>
      </c>
      <c r="F8" s="13">
        <v>0.65929949706600299</v>
      </c>
      <c r="G8" s="7" t="s">
        <v>41</v>
      </c>
      <c r="H8" s="14">
        <v>176.37493116595499</v>
      </c>
      <c r="I8" s="14">
        <v>4.09441849407051E-9</v>
      </c>
      <c r="J8" s="14">
        <v>922.53125581620304</v>
      </c>
      <c r="K8" s="14">
        <v>281.36004235361497</v>
      </c>
      <c r="L8" s="14">
        <v>326.003822314226</v>
      </c>
    </row>
    <row r="9" spans="1:12" x14ac:dyDescent="0.25">
      <c r="A9" s="7" t="s">
        <v>90</v>
      </c>
      <c r="B9" s="13">
        <v>0.204176334514865</v>
      </c>
      <c r="C9" s="13">
        <v>1.37178946073052E-2</v>
      </c>
      <c r="D9" s="13">
        <v>0.843931997088334</v>
      </c>
      <c r="E9" s="13">
        <v>0.28689909877637498</v>
      </c>
      <c r="F9" s="13">
        <v>0.28481848407888799</v>
      </c>
      <c r="G9" s="7" t="s">
        <v>41</v>
      </c>
      <c r="H9" s="14">
        <v>100.95907212756499</v>
      </c>
      <c r="I9" s="14">
        <v>6.7830873464742298</v>
      </c>
      <c r="J9" s="14">
        <v>417.29905460026799</v>
      </c>
      <c r="K9" s="14">
        <v>141.86299737195401</v>
      </c>
      <c r="L9" s="14">
        <v>140.834195822487</v>
      </c>
    </row>
    <row r="10" spans="1:12" x14ac:dyDescent="0.25">
      <c r="A10" s="7" t="s">
        <v>174</v>
      </c>
      <c r="B10" s="13">
        <v>2.3956805220586399</v>
      </c>
      <c r="C10" s="13">
        <v>0.35574236617739202</v>
      </c>
      <c r="D10" s="13">
        <v>5.9398502296248497</v>
      </c>
      <c r="E10" s="13">
        <v>2.6742914427653202</v>
      </c>
      <c r="F10" s="13">
        <v>1.78095699315358</v>
      </c>
      <c r="G10" s="7" t="s">
        <v>41</v>
      </c>
      <c r="H10" s="14">
        <v>1184.5921477423401</v>
      </c>
      <c r="I10" s="14">
        <v>175.903927803735</v>
      </c>
      <c r="J10" s="14">
        <v>2937.0777430426001</v>
      </c>
      <c r="K10" s="14">
        <v>1322.35688970416</v>
      </c>
      <c r="L10" s="14">
        <v>880.62980440465105</v>
      </c>
    </row>
    <row r="11" spans="1:12" x14ac:dyDescent="0.25">
      <c r="A11" s="7" t="s">
        <v>175</v>
      </c>
      <c r="B11" s="13">
        <v>2.6528347750296399</v>
      </c>
      <c r="C11" s="13">
        <v>5.3742257720429598E-3</v>
      </c>
      <c r="D11" s="13">
        <v>5.8763170072784199</v>
      </c>
      <c r="E11" s="13">
        <v>2.7880456754369498</v>
      </c>
      <c r="F11" s="13">
        <v>1.7433998713757</v>
      </c>
      <c r="G11" s="7" t="s">
        <v>41</v>
      </c>
      <c r="H11" s="14">
        <v>1311.7472112088999</v>
      </c>
      <c r="I11" s="14">
        <v>2.6573934175020799</v>
      </c>
      <c r="J11" s="14">
        <v>2905.6624705889599</v>
      </c>
      <c r="K11" s="14">
        <v>1378.6049451332999</v>
      </c>
      <c r="L11" s="14">
        <v>862.058934399142</v>
      </c>
    </row>
    <row r="12" spans="1:12" x14ac:dyDescent="0.25">
      <c r="A12" s="7" t="s">
        <v>176</v>
      </c>
      <c r="B12" s="13">
        <v>64.265562497263602</v>
      </c>
      <c r="C12" s="13">
        <v>53.721347312158997</v>
      </c>
      <c r="D12" s="13">
        <v>72.574997696937203</v>
      </c>
      <c r="E12" s="13">
        <v>63.786755892445797</v>
      </c>
      <c r="F12" s="13">
        <v>5.8620409479883202</v>
      </c>
      <c r="G12" s="7" t="s">
        <v>41</v>
      </c>
      <c r="H12" s="14">
        <v>31777.392688021901</v>
      </c>
      <c r="I12" s="14">
        <v>26563.594605443199</v>
      </c>
      <c r="J12" s="14">
        <v>35886.159111204499</v>
      </c>
      <c r="K12" s="14">
        <v>31540.637186137599</v>
      </c>
      <c r="L12" s="14">
        <v>2898.6033875517801</v>
      </c>
    </row>
    <row r="13" spans="1:12" x14ac:dyDescent="0.25">
      <c r="A13" s="7" t="s">
        <v>177</v>
      </c>
      <c r="B13" s="13">
        <v>6.77539842801467</v>
      </c>
      <c r="C13" s="13">
        <v>1.5373268412355099E-9</v>
      </c>
      <c r="D13" s="13">
        <v>17.041814434296501</v>
      </c>
      <c r="E13" s="13">
        <v>7.0765186419468904</v>
      </c>
      <c r="F13" s="13">
        <v>5.6551955190537999</v>
      </c>
      <c r="G13" s="7" t="s">
        <v>41</v>
      </c>
      <c r="H13" s="14">
        <v>3350.2312607004101</v>
      </c>
      <c r="I13" s="14">
        <v>7.6016200318572496E-7</v>
      </c>
      <c r="J13" s="14">
        <v>8426.6659833266294</v>
      </c>
      <c r="K13" s="14">
        <v>3499.1261728834802</v>
      </c>
      <c r="L13" s="14">
        <v>2796.3245283065298</v>
      </c>
    </row>
    <row r="14" spans="1:12" x14ac:dyDescent="0.25">
      <c r="A14" s="7" t="s">
        <v>178</v>
      </c>
      <c r="B14" s="13">
        <v>2.8756220346991399</v>
      </c>
      <c r="C14" s="13">
        <v>1.6843425028358301</v>
      </c>
      <c r="D14" s="13">
        <v>4.4838861432108796</v>
      </c>
      <c r="E14" s="13">
        <v>2.9404681515047701</v>
      </c>
      <c r="F14" s="13">
        <v>0.85368123059390399</v>
      </c>
      <c r="G14" s="7" t="s">
        <v>41</v>
      </c>
      <c r="H14" s="14">
        <v>1421.90882749768</v>
      </c>
      <c r="I14" s="14">
        <v>832.85683737723502</v>
      </c>
      <c r="J14" s="14">
        <v>2217.1471812334798</v>
      </c>
      <c r="K14" s="14">
        <v>1453.97328687456</v>
      </c>
      <c r="L14" s="14">
        <v>422.11975809176801</v>
      </c>
    </row>
    <row r="15" spans="1:12" x14ac:dyDescent="0.25">
      <c r="A15" s="7" t="s">
        <v>179</v>
      </c>
      <c r="B15" s="13">
        <v>2.09711114307617</v>
      </c>
      <c r="C15" s="13">
        <v>1.3171329096318999E-5</v>
      </c>
      <c r="D15" s="13">
        <v>4.9084690390489198</v>
      </c>
      <c r="E15" s="13">
        <v>2.1602269350113001</v>
      </c>
      <c r="F15" s="13">
        <v>1.50166304411736</v>
      </c>
      <c r="G15" s="7" t="s">
        <v>41</v>
      </c>
      <c r="H15" s="14">
        <v>1036.9585469168701</v>
      </c>
      <c r="I15" s="14">
        <v>6.5128270982568997E-3</v>
      </c>
      <c r="J15" s="14">
        <v>2427.0906857385198</v>
      </c>
      <c r="K15" s="14">
        <v>1068.1674125550301</v>
      </c>
      <c r="L15" s="14">
        <v>742.52732542471301</v>
      </c>
    </row>
    <row r="16" spans="1:12" x14ac:dyDescent="0.25">
      <c r="A16" s="7" t="s">
        <v>180</v>
      </c>
      <c r="B16" s="13">
        <v>5.3630210411447698E-5</v>
      </c>
      <c r="C16" s="13">
        <v>1.4918546277931701E-17</v>
      </c>
      <c r="D16" s="13">
        <v>0.39942497654277298</v>
      </c>
      <c r="E16" s="13">
        <v>6.14753772214729E-2</v>
      </c>
      <c r="F16" s="13">
        <v>0.18812249792319899</v>
      </c>
      <c r="G16" s="7" t="s">
        <v>41</v>
      </c>
      <c r="H16" s="14">
        <v>2.65185301421485E-2</v>
      </c>
      <c r="I16" s="14">
        <v>7.3767735780488893E-15</v>
      </c>
      <c r="J16" s="14">
        <v>197.50366815110399</v>
      </c>
      <c r="K16" s="14">
        <v>30.397729774701698</v>
      </c>
      <c r="L16" s="14">
        <v>93.020931548084505</v>
      </c>
    </row>
    <row r="17" spans="1:13" x14ac:dyDescent="0.25">
      <c r="A17" s="7" t="s">
        <v>181</v>
      </c>
      <c r="B17" s="13">
        <v>6.7945676762408</v>
      </c>
      <c r="C17" s="13">
        <v>4.8379590224648501</v>
      </c>
      <c r="D17" s="13">
        <v>9.1105723062626893</v>
      </c>
      <c r="E17" s="13">
        <v>6.8407470933205401</v>
      </c>
      <c r="F17" s="13">
        <v>1.3145904545229199</v>
      </c>
      <c r="G17" s="7" t="s">
        <v>41</v>
      </c>
      <c r="H17" s="14">
        <v>3359.7098788707799</v>
      </c>
      <c r="I17" s="14">
        <v>2392.22559783819</v>
      </c>
      <c r="J17" s="14">
        <v>4504.9046882777102</v>
      </c>
      <c r="K17" s="14">
        <v>3382.5442152341998</v>
      </c>
      <c r="L17" s="14">
        <v>650.02554204795103</v>
      </c>
    </row>
    <row r="18" spans="1:13" x14ac:dyDescent="0.25">
      <c r="B18" s="13"/>
      <c r="C18" s="13"/>
      <c r="D18" s="13"/>
      <c r="E18" s="13"/>
      <c r="F18" s="13"/>
      <c r="H18" s="14"/>
      <c r="I18" s="14"/>
      <c r="J18" s="15" t="s">
        <v>29</v>
      </c>
      <c r="K18" s="14">
        <f>SUM(K5:K17)</f>
        <v>49446.999999999869</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8D107-926E-4CD4-893E-B1D0FF449C29}">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8" width="7.109375" style="7" bestFit="1" customWidth="1"/>
    <col min="9" max="9" width="5.5546875" style="7" bestFit="1" customWidth="1"/>
    <col min="10" max="10" width="6.6640625" style="7" bestFit="1" customWidth="1"/>
    <col min="11" max="11" width="7.33203125" style="7" bestFit="1" customWidth="1"/>
    <col min="12" max="12" width="4.44140625" style="7" bestFit="1" customWidth="1"/>
    <col min="13" max="16384" width="8.6640625" style="7"/>
  </cols>
  <sheetData>
    <row r="1" spans="1:12" ht="45" customHeight="1" x14ac:dyDescent="0.25">
      <c r="A1" s="333" t="s">
        <v>1573</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4.1950395928506801</v>
      </c>
      <c r="C5" s="13">
        <v>2.7656446672384001</v>
      </c>
      <c r="D5" s="13">
        <v>6.0552810532363797</v>
      </c>
      <c r="E5" s="13">
        <v>4.2731661276132096</v>
      </c>
      <c r="F5" s="13">
        <v>1.03333944298832</v>
      </c>
      <c r="G5" s="7" t="s">
        <v>41</v>
      </c>
      <c r="H5" s="14">
        <v>71.273722682533105</v>
      </c>
      <c r="I5" s="14">
        <v>46.988302896380503</v>
      </c>
      <c r="J5" s="14">
        <v>102.879225094486</v>
      </c>
      <c r="K5" s="14">
        <v>72.601092508148398</v>
      </c>
      <c r="L5" s="14">
        <v>17.5564371363715</v>
      </c>
    </row>
    <row r="6" spans="1:12" x14ac:dyDescent="0.25">
      <c r="A6" s="7" t="s">
        <v>172</v>
      </c>
      <c r="B6" s="13">
        <v>4.4633665522683303</v>
      </c>
      <c r="C6" s="13">
        <v>2.8174478535423599</v>
      </c>
      <c r="D6" s="13">
        <v>6.5849193053520496</v>
      </c>
      <c r="E6" s="13">
        <v>4.5619666065559699</v>
      </c>
      <c r="F6" s="13">
        <v>1.1540144753155199</v>
      </c>
      <c r="G6" s="7" t="s">
        <v>41</v>
      </c>
      <c r="H6" s="14">
        <v>75.832597723038901</v>
      </c>
      <c r="I6" s="14">
        <v>47.868439031684801</v>
      </c>
      <c r="J6" s="14">
        <v>111.877778997931</v>
      </c>
      <c r="K6" s="14">
        <v>77.507812645385897</v>
      </c>
      <c r="L6" s="14">
        <v>19.606705935610702</v>
      </c>
    </row>
    <row r="7" spans="1:12" x14ac:dyDescent="0.25">
      <c r="A7" s="7" t="s">
        <v>42</v>
      </c>
      <c r="B7" s="13">
        <v>8.83546270602278E-5</v>
      </c>
      <c r="C7" s="13">
        <v>3.00032661978936E-18</v>
      </c>
      <c r="D7" s="13">
        <v>0.35921213547514502</v>
      </c>
      <c r="E7" s="13">
        <v>6.5321495734266696E-2</v>
      </c>
      <c r="F7" s="13">
        <v>0.24173337737918499</v>
      </c>
      <c r="G7" s="7" t="s">
        <v>41</v>
      </c>
      <c r="H7" s="14">
        <v>1.50114511375327E-3</v>
      </c>
      <c r="I7" s="14">
        <v>5.0975549270221299E-17</v>
      </c>
      <c r="J7" s="14">
        <v>6.1030141817227204</v>
      </c>
      <c r="K7" s="14">
        <v>1.1098122125251899</v>
      </c>
      <c r="L7" s="14">
        <v>4.1070500816723499</v>
      </c>
    </row>
    <row r="8" spans="1:12" x14ac:dyDescent="0.25">
      <c r="A8" s="7" t="s">
        <v>173</v>
      </c>
      <c r="B8" s="13">
        <v>5.92096817499365</v>
      </c>
      <c r="C8" s="13">
        <v>3.9939701079214101</v>
      </c>
      <c r="D8" s="13">
        <v>8.2227396903234808</v>
      </c>
      <c r="E8" s="13">
        <v>6.0072934290118098</v>
      </c>
      <c r="F8" s="13">
        <v>1.3105119210543601</v>
      </c>
      <c r="G8" s="7" t="s">
        <v>41</v>
      </c>
      <c r="H8" s="14">
        <v>100.597249293142</v>
      </c>
      <c r="I8" s="14">
        <v>67.857552133584903</v>
      </c>
      <c r="J8" s="14">
        <v>139.70434733859599</v>
      </c>
      <c r="K8" s="14">
        <v>102.06391535890999</v>
      </c>
      <c r="L8" s="14">
        <v>22.2655975387136</v>
      </c>
    </row>
    <row r="9" spans="1:12" x14ac:dyDescent="0.25">
      <c r="A9" s="7" t="s">
        <v>90</v>
      </c>
      <c r="B9" s="13">
        <v>2.7031504319263999E-5</v>
      </c>
      <c r="C9" s="13">
        <v>5.9047071682565803E-18</v>
      </c>
      <c r="D9" s="13">
        <v>0.22413684657077801</v>
      </c>
      <c r="E9" s="13">
        <v>3.5724023669813698E-2</v>
      </c>
      <c r="F9" s="13">
        <v>0.12410446230658299</v>
      </c>
      <c r="G9" s="7" t="s">
        <v>41</v>
      </c>
      <c r="H9" s="14">
        <v>4.5926525838429501E-4</v>
      </c>
      <c r="I9" s="14">
        <v>1.00320974788679E-16</v>
      </c>
      <c r="J9" s="14">
        <v>3.8080850232375201</v>
      </c>
      <c r="K9" s="14">
        <v>0.606951162150135</v>
      </c>
      <c r="L9" s="14">
        <v>2.1085348145888401</v>
      </c>
    </row>
    <row r="10" spans="1:12" x14ac:dyDescent="0.25">
      <c r="A10" s="7" t="s">
        <v>174</v>
      </c>
      <c r="B10" s="13">
        <v>2.1159557180252899</v>
      </c>
      <c r="C10" s="13">
        <v>1.0553315979157399E-8</v>
      </c>
      <c r="D10" s="13">
        <v>5.2106179950757801</v>
      </c>
      <c r="E10" s="13">
        <v>2.1969888197123</v>
      </c>
      <c r="F10" s="13">
        <v>1.72158405264517</v>
      </c>
      <c r="G10" s="7" t="s">
        <v>41</v>
      </c>
      <c r="H10" s="14">
        <v>35.950087649249703</v>
      </c>
      <c r="I10" s="14">
        <v>1.7930083848588401E-7</v>
      </c>
      <c r="J10" s="14">
        <v>88.528399736337505</v>
      </c>
      <c r="K10" s="14">
        <v>37.326840046912103</v>
      </c>
      <c r="L10" s="14">
        <v>29.249713054441401</v>
      </c>
    </row>
    <row r="11" spans="1:12" x14ac:dyDescent="0.25">
      <c r="A11" s="7" t="s">
        <v>175</v>
      </c>
      <c r="B11" s="13">
        <v>0.28314436435735002</v>
      </c>
      <c r="C11" s="13">
        <v>5.0982199432547501E-14</v>
      </c>
      <c r="D11" s="13">
        <v>1.9559848990102899</v>
      </c>
      <c r="E11" s="13">
        <v>0.55745289293104205</v>
      </c>
      <c r="F11" s="13">
        <v>0.70135576516276299</v>
      </c>
      <c r="G11" s="7" t="s">
        <v>41</v>
      </c>
      <c r="H11" s="14">
        <v>4.8106227504313797</v>
      </c>
      <c r="I11" s="14">
        <v>8.6618756835898205E-13</v>
      </c>
      <c r="J11" s="14">
        <v>33.232183434184797</v>
      </c>
      <c r="K11" s="14">
        <v>9.4711246508984104</v>
      </c>
      <c r="L11" s="14">
        <v>11.916034450115299</v>
      </c>
    </row>
    <row r="12" spans="1:12" x14ac:dyDescent="0.25">
      <c r="A12" s="7" t="s">
        <v>176</v>
      </c>
      <c r="B12" s="13">
        <v>44.544361938125498</v>
      </c>
      <c r="C12" s="13">
        <v>36.211274635735599</v>
      </c>
      <c r="D12" s="13">
        <v>52.301279632708599</v>
      </c>
      <c r="E12" s="13">
        <v>44.457234416534703</v>
      </c>
      <c r="F12" s="13">
        <v>4.8696773290756301</v>
      </c>
      <c r="G12" s="7" t="s">
        <v>41</v>
      </c>
      <c r="H12" s="14">
        <v>756.808709328752</v>
      </c>
      <c r="I12" s="14">
        <v>615.22955606114795</v>
      </c>
      <c r="J12" s="14">
        <v>888.59874095971895</v>
      </c>
      <c r="K12" s="14">
        <v>755.32841273692395</v>
      </c>
      <c r="L12" s="14">
        <v>82.735817820994995</v>
      </c>
    </row>
    <row r="13" spans="1:12" x14ac:dyDescent="0.25">
      <c r="A13" s="7" t="s">
        <v>177</v>
      </c>
      <c r="B13" s="13">
        <v>16.225853788632101</v>
      </c>
      <c r="C13" s="13">
        <v>9.7114435800603403</v>
      </c>
      <c r="D13" s="13">
        <v>24.056285860783099</v>
      </c>
      <c r="E13" s="13">
        <v>16.4338511985524</v>
      </c>
      <c r="F13" s="13">
        <v>4.3644610577618099</v>
      </c>
      <c r="G13" s="7" t="s">
        <v>41</v>
      </c>
      <c r="H13" s="14">
        <v>275.67725586885899</v>
      </c>
      <c r="I13" s="14">
        <v>164.997426425225</v>
      </c>
      <c r="J13" s="14">
        <v>408.716296774706</v>
      </c>
      <c r="K13" s="14">
        <v>279.211131863405</v>
      </c>
      <c r="L13" s="14">
        <v>74.152193371373201</v>
      </c>
    </row>
    <row r="14" spans="1:12" x14ac:dyDescent="0.25">
      <c r="A14" s="7" t="s">
        <v>178</v>
      </c>
      <c r="B14" s="13">
        <v>8.4386540489655992</v>
      </c>
      <c r="C14" s="13">
        <v>6.3397029208126598</v>
      </c>
      <c r="D14" s="13">
        <v>10.895363083800801</v>
      </c>
      <c r="E14" s="13">
        <v>8.5226473285077802</v>
      </c>
      <c r="F14" s="13">
        <v>1.39295180730646</v>
      </c>
      <c r="G14" s="7" t="s">
        <v>41</v>
      </c>
      <c r="H14" s="14">
        <v>143.37273229192499</v>
      </c>
      <c r="I14" s="14">
        <v>107.71155262460699</v>
      </c>
      <c r="J14" s="14">
        <v>185.11221879377601</v>
      </c>
      <c r="K14" s="14">
        <v>144.799778111347</v>
      </c>
      <c r="L14" s="14">
        <v>23.666251206136799</v>
      </c>
    </row>
    <row r="15" spans="1:12" x14ac:dyDescent="0.25">
      <c r="A15" s="7" t="s">
        <v>179</v>
      </c>
      <c r="B15" s="13">
        <v>7.0059307939475097</v>
      </c>
      <c r="C15" s="13">
        <v>4.2180780704121004</v>
      </c>
      <c r="D15" s="13">
        <v>10.1985361078799</v>
      </c>
      <c r="E15" s="13">
        <v>7.0793766217268601</v>
      </c>
      <c r="F15" s="13">
        <v>1.8355907518148</v>
      </c>
      <c r="G15" s="7" t="s">
        <v>41</v>
      </c>
      <c r="H15" s="14">
        <v>119.030764189168</v>
      </c>
      <c r="I15" s="14">
        <v>71.665146416301695</v>
      </c>
      <c r="J15" s="14">
        <v>173.27312847287999</v>
      </c>
      <c r="K15" s="14">
        <v>120.27860880313899</v>
      </c>
      <c r="L15" s="14">
        <v>31.1866868733334</v>
      </c>
    </row>
    <row r="16" spans="1:12" x14ac:dyDescent="0.25">
      <c r="A16" s="7" t="s">
        <v>180</v>
      </c>
      <c r="B16" s="13">
        <v>2.6074319627760398</v>
      </c>
      <c r="C16" s="13">
        <v>1.0569035141433201</v>
      </c>
      <c r="D16" s="13">
        <v>4.6350454836179402</v>
      </c>
      <c r="E16" s="13">
        <v>2.6965980272292498</v>
      </c>
      <c r="F16" s="13">
        <v>1.09697532844732</v>
      </c>
      <c r="G16" s="7" t="s">
        <v>41</v>
      </c>
      <c r="H16" s="14">
        <v>44.300269047565003</v>
      </c>
      <c r="I16" s="14">
        <v>17.956790705295099</v>
      </c>
      <c r="J16" s="14">
        <v>78.7494227666688</v>
      </c>
      <c r="K16" s="14">
        <v>45.815200482625002</v>
      </c>
      <c r="L16" s="14">
        <v>18.63761083032</v>
      </c>
    </row>
    <row r="17" spans="1:13" x14ac:dyDescent="0.25">
      <c r="A17" s="7" t="s">
        <v>181</v>
      </c>
      <c r="B17" s="13">
        <v>3.02065780597662</v>
      </c>
      <c r="C17" s="13">
        <v>1.80188627932905</v>
      </c>
      <c r="D17" s="13">
        <v>4.7033101463601001</v>
      </c>
      <c r="E17" s="13">
        <v>3.1123790122205199</v>
      </c>
      <c r="F17" s="13">
        <v>0.90462107257909996</v>
      </c>
      <c r="G17" s="7" t="s">
        <v>41</v>
      </c>
      <c r="H17" s="14">
        <v>51.320976123542799</v>
      </c>
      <c r="I17" s="14">
        <v>30.614047885800598</v>
      </c>
      <c r="J17" s="14">
        <v>79.9092393866582</v>
      </c>
      <c r="K17" s="14">
        <v>52.879319417626697</v>
      </c>
      <c r="L17" s="14">
        <v>15.369512023118901</v>
      </c>
    </row>
    <row r="18" spans="1:13" x14ac:dyDescent="0.25">
      <c r="B18" s="13"/>
      <c r="C18" s="13"/>
      <c r="D18" s="13"/>
      <c r="E18" s="13"/>
      <c r="F18" s="13"/>
      <c r="H18" s="14"/>
      <c r="I18" s="14"/>
      <c r="J18" s="15" t="s">
        <v>29</v>
      </c>
      <c r="K18" s="14">
        <f>SUM(K5:K17)</f>
        <v>1698.9999999999966</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E7B58-0110-4FF8-9C1F-0674CD067403}">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8" width="7.109375" style="7" bestFit="1" customWidth="1"/>
    <col min="9" max="9" width="5.5546875" style="7" bestFit="1" customWidth="1"/>
    <col min="10" max="10" width="6.6640625" style="7" bestFit="1" customWidth="1"/>
    <col min="11" max="11" width="7.33203125" style="7" bestFit="1" customWidth="1"/>
    <col min="12" max="12" width="4.44140625" style="7" bestFit="1" customWidth="1"/>
    <col min="13" max="16384" width="8.6640625" style="7"/>
  </cols>
  <sheetData>
    <row r="1" spans="1:12" ht="45" customHeight="1" x14ac:dyDescent="0.25">
      <c r="A1" s="333" t="s">
        <v>1574</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1.56791265499696E-5</v>
      </c>
      <c r="C5" s="13">
        <v>3.27879146758794E-18</v>
      </c>
      <c r="D5" s="13">
        <v>0.132413805805324</v>
      </c>
      <c r="E5" s="13">
        <v>2.16598559333245E-2</v>
      </c>
      <c r="F5" s="13">
        <v>7.5028739119731999E-2</v>
      </c>
      <c r="G5" s="7" t="s">
        <v>41</v>
      </c>
      <c r="H5" s="14">
        <v>2.0304468882210601E-4</v>
      </c>
      <c r="I5" s="14">
        <v>4.2460349505263802E-17</v>
      </c>
      <c r="J5" s="14">
        <v>1.7147587851789401</v>
      </c>
      <c r="K5" s="14">
        <v>0.28049513433655299</v>
      </c>
      <c r="L5" s="14">
        <v>0.97162217160052999</v>
      </c>
    </row>
    <row r="6" spans="1:12" x14ac:dyDescent="0.25">
      <c r="A6" s="7" t="s">
        <v>172</v>
      </c>
      <c r="B6" s="13">
        <v>0.27881789208185398</v>
      </c>
      <c r="C6" s="13">
        <v>5.0151333887452102E-3</v>
      </c>
      <c r="D6" s="13">
        <v>1.1986870865286099</v>
      </c>
      <c r="E6" s="13">
        <v>0.39466364080275601</v>
      </c>
      <c r="F6" s="13">
        <v>0.39141782954776999</v>
      </c>
      <c r="G6" s="7" t="s">
        <v>41</v>
      </c>
      <c r="H6" s="14">
        <v>3.6106917024600098</v>
      </c>
      <c r="I6" s="14">
        <v>6.4945977384250494E-2</v>
      </c>
      <c r="J6" s="14">
        <v>15.5229977705455</v>
      </c>
      <c r="K6" s="14">
        <v>5.1108941483956896</v>
      </c>
      <c r="L6" s="14">
        <v>5.06886089264363</v>
      </c>
    </row>
    <row r="7" spans="1:12" x14ac:dyDescent="0.25">
      <c r="A7" s="7" t="s">
        <v>42</v>
      </c>
      <c r="B7" s="13">
        <v>4.1853275486728299E-5</v>
      </c>
      <c r="C7" s="13">
        <v>6.0206353629475401E-18</v>
      </c>
      <c r="D7" s="13">
        <v>0.25533216716294299</v>
      </c>
      <c r="E7" s="13">
        <v>4.3240528472953003E-2</v>
      </c>
      <c r="F7" s="13">
        <v>0.14354080646039599</v>
      </c>
      <c r="G7" s="7" t="s">
        <v>41</v>
      </c>
      <c r="H7" s="14">
        <v>5.4199991755313095E-4</v>
      </c>
      <c r="I7" s="14">
        <v>7.7967227950170594E-17</v>
      </c>
      <c r="J7" s="14">
        <v>3.30655156476011</v>
      </c>
      <c r="K7" s="14">
        <v>0.55996484372474198</v>
      </c>
      <c r="L7" s="14">
        <v>1.85885344366213</v>
      </c>
    </row>
    <row r="8" spans="1:12" x14ac:dyDescent="0.25">
      <c r="A8" s="7" t="s">
        <v>173</v>
      </c>
      <c r="B8" s="13">
        <v>1.18507678764154</v>
      </c>
      <c r="C8" s="13">
        <v>0.47306585413355001</v>
      </c>
      <c r="D8" s="13">
        <v>2.3751680093976701</v>
      </c>
      <c r="E8" s="13">
        <v>1.27883335938867</v>
      </c>
      <c r="F8" s="13">
        <v>0.59233349739082597</v>
      </c>
      <c r="G8" s="7" t="s">
        <v>41</v>
      </c>
      <c r="H8" s="14">
        <v>15.346744399958</v>
      </c>
      <c r="I8" s="14">
        <v>6.1262028110294802</v>
      </c>
      <c r="J8" s="14">
        <v>30.758425721699801</v>
      </c>
      <c r="K8" s="14">
        <v>16.5608920040832</v>
      </c>
      <c r="L8" s="14">
        <v>7.6707187912111898</v>
      </c>
    </row>
    <row r="9" spans="1:12" x14ac:dyDescent="0.25">
      <c r="A9" s="7" t="s">
        <v>90</v>
      </c>
      <c r="B9" s="13">
        <v>2.0501683270451498E-5</v>
      </c>
      <c r="C9" s="13">
        <v>1.3513834827148399E-18</v>
      </c>
      <c r="D9" s="13">
        <v>0.12199150972568699</v>
      </c>
      <c r="E9" s="13">
        <v>2.1110107893816201E-2</v>
      </c>
      <c r="F9" s="13">
        <v>7.3283711614174796E-2</v>
      </c>
      <c r="G9" s="7" t="s">
        <v>41</v>
      </c>
      <c r="H9" s="14">
        <v>2.6549679835234701E-4</v>
      </c>
      <c r="I9" s="14">
        <v>1.75004161011572E-17</v>
      </c>
      <c r="J9" s="14">
        <v>1.5797900509476499</v>
      </c>
      <c r="K9" s="14">
        <v>0.27337589722492001</v>
      </c>
      <c r="L9" s="14">
        <v>0.94902406540356299</v>
      </c>
    </row>
    <row r="10" spans="1:12" x14ac:dyDescent="0.25">
      <c r="A10" s="7" t="s">
        <v>174</v>
      </c>
      <c r="B10" s="13">
        <v>6.9568717425144095E-5</v>
      </c>
      <c r="C10" s="13">
        <v>2.3071387935881101E-18</v>
      </c>
      <c r="D10" s="13">
        <v>0.59474315899950503</v>
      </c>
      <c r="E10" s="13">
        <v>0.10601544884034</v>
      </c>
      <c r="F10" s="13">
        <v>0.402110318244636</v>
      </c>
      <c r="G10" s="7" t="s">
        <v>41</v>
      </c>
      <c r="H10" s="14">
        <v>9.0091489065561605E-4</v>
      </c>
      <c r="I10" s="14">
        <v>2.9877447376966099E-17</v>
      </c>
      <c r="J10" s="14">
        <v>7.7019239090435896</v>
      </c>
      <c r="K10" s="14">
        <v>1.3729000624823999</v>
      </c>
      <c r="L10" s="14">
        <v>5.2073286212680303</v>
      </c>
    </row>
    <row r="11" spans="1:12" x14ac:dyDescent="0.25">
      <c r="A11" s="7" t="s">
        <v>175</v>
      </c>
      <c r="B11" s="13">
        <v>2.40586997567762E-4</v>
      </c>
      <c r="C11" s="13">
        <v>1.18777469623293E-17</v>
      </c>
      <c r="D11" s="13">
        <v>0.87259895231306595</v>
      </c>
      <c r="E11" s="13">
        <v>0.13200969548194999</v>
      </c>
      <c r="F11" s="13">
        <v>0.36791294590326701</v>
      </c>
      <c r="G11" s="7" t="s">
        <v>41</v>
      </c>
      <c r="H11" s="14">
        <v>3.11560161850252E-3</v>
      </c>
      <c r="I11" s="14">
        <v>1.53816823162165E-16</v>
      </c>
      <c r="J11" s="14">
        <v>11.3001564324542</v>
      </c>
      <c r="K11" s="14">
        <v>1.7095255564912599</v>
      </c>
      <c r="L11" s="14">
        <v>4.7644726494473097</v>
      </c>
    </row>
    <row r="12" spans="1:12" x14ac:dyDescent="0.25">
      <c r="A12" s="7" t="s">
        <v>176</v>
      </c>
      <c r="B12" s="13">
        <v>60.646289642468503</v>
      </c>
      <c r="C12" s="13">
        <v>52.990474880897203</v>
      </c>
      <c r="D12" s="13">
        <v>68.171365039130094</v>
      </c>
      <c r="E12" s="13">
        <v>60.719697040385498</v>
      </c>
      <c r="F12" s="13">
        <v>4.5859112625381702</v>
      </c>
      <c r="G12" s="7" t="s">
        <v>41</v>
      </c>
      <c r="H12" s="14">
        <v>785.36945086996695</v>
      </c>
      <c r="I12" s="14">
        <v>686.22664970762003</v>
      </c>
      <c r="J12" s="14">
        <v>882.81917725673497</v>
      </c>
      <c r="K12" s="14">
        <v>786.32007667299297</v>
      </c>
      <c r="L12" s="14">
        <v>59.387550849869299</v>
      </c>
    </row>
    <row r="13" spans="1:12" x14ac:dyDescent="0.25">
      <c r="A13" s="7" t="s">
        <v>177</v>
      </c>
      <c r="B13" s="13">
        <v>19.9800801162821</v>
      </c>
      <c r="C13" s="13">
        <v>12.9344468871542</v>
      </c>
      <c r="D13" s="13">
        <v>27.3563352056916</v>
      </c>
      <c r="E13" s="13">
        <v>19.966624500366802</v>
      </c>
      <c r="F13" s="13">
        <v>4.3171277867731801</v>
      </c>
      <c r="G13" s="7" t="s">
        <v>41</v>
      </c>
      <c r="H13" s="14">
        <v>258.74203750585298</v>
      </c>
      <c r="I13" s="14">
        <v>167.50108718864701</v>
      </c>
      <c r="J13" s="14">
        <v>354.26454091370698</v>
      </c>
      <c r="K13" s="14">
        <v>258.56778727975001</v>
      </c>
      <c r="L13" s="14">
        <v>55.906804838712702</v>
      </c>
    </row>
    <row r="14" spans="1:12" x14ac:dyDescent="0.25">
      <c r="A14" s="7" t="s">
        <v>178</v>
      </c>
      <c r="B14" s="13">
        <v>7.5432936844176801</v>
      </c>
      <c r="C14" s="13">
        <v>5.4615453966389502</v>
      </c>
      <c r="D14" s="13">
        <v>9.9827527792213395</v>
      </c>
      <c r="E14" s="13">
        <v>7.5892706044142004</v>
      </c>
      <c r="F14" s="13">
        <v>1.3565128179555901</v>
      </c>
      <c r="G14" s="7" t="s">
        <v>41</v>
      </c>
      <c r="H14" s="14">
        <v>97.685653213208894</v>
      </c>
      <c r="I14" s="14">
        <v>70.727012886474398</v>
      </c>
      <c r="J14" s="14">
        <v>129.27664849091599</v>
      </c>
      <c r="K14" s="14">
        <v>98.281054327163901</v>
      </c>
      <c r="L14" s="14">
        <v>17.566840992524899</v>
      </c>
    </row>
    <row r="15" spans="1:12" x14ac:dyDescent="0.25">
      <c r="A15" s="7" t="s">
        <v>179</v>
      </c>
      <c r="B15" s="13">
        <v>4.5197938445121002</v>
      </c>
      <c r="C15" s="13">
        <v>2.4044020302668998</v>
      </c>
      <c r="D15" s="13">
        <v>7.1416962403214796</v>
      </c>
      <c r="E15" s="13">
        <v>4.6134768139137803</v>
      </c>
      <c r="F15" s="13">
        <v>1.44174937018156</v>
      </c>
      <c r="G15" s="7" t="s">
        <v>41</v>
      </c>
      <c r="H15" s="14">
        <v>58.531330286431697</v>
      </c>
      <c r="I15" s="14">
        <v>31.1370062919564</v>
      </c>
      <c r="J15" s="14">
        <v>92.484966312163195</v>
      </c>
      <c r="K15" s="14">
        <v>59.7445247401835</v>
      </c>
      <c r="L15" s="14">
        <v>18.670654343851201</v>
      </c>
    </row>
    <row r="16" spans="1:12" x14ac:dyDescent="0.25">
      <c r="A16" s="7" t="s">
        <v>180</v>
      </c>
      <c r="B16" s="13">
        <v>2.8538734562278099</v>
      </c>
      <c r="C16" s="13">
        <v>1.4059633231133699</v>
      </c>
      <c r="D16" s="13">
        <v>4.8279011304944</v>
      </c>
      <c r="E16" s="13">
        <v>2.9533527507791799</v>
      </c>
      <c r="F16" s="13">
        <v>1.05061132034007</v>
      </c>
      <c r="G16" s="7" t="s">
        <v>41</v>
      </c>
      <c r="H16" s="14">
        <v>36.957661258150203</v>
      </c>
      <c r="I16" s="14">
        <v>18.2072250343181</v>
      </c>
      <c r="J16" s="14">
        <v>62.521319639902501</v>
      </c>
      <c r="K16" s="14">
        <v>38.245918122590403</v>
      </c>
      <c r="L16" s="14">
        <v>13.605416598403901</v>
      </c>
    </row>
    <row r="17" spans="1:13" x14ac:dyDescent="0.25">
      <c r="A17" s="7" t="s">
        <v>181</v>
      </c>
      <c r="B17" s="13">
        <v>2.0679405119294798</v>
      </c>
      <c r="C17" s="13">
        <v>1.0613770463757499</v>
      </c>
      <c r="D17" s="13">
        <v>3.5142904768160399</v>
      </c>
      <c r="E17" s="13">
        <v>2.1600456533265602</v>
      </c>
      <c r="F17" s="13">
        <v>0.77557232290999301</v>
      </c>
      <c r="G17" s="7" t="s">
        <v>41</v>
      </c>
      <c r="H17" s="14">
        <v>26.779829629486699</v>
      </c>
      <c r="I17" s="14">
        <v>13.744832750565999</v>
      </c>
      <c r="J17" s="14">
        <v>45.510061674767798</v>
      </c>
      <c r="K17" s="14">
        <v>27.972591210579001</v>
      </c>
      <c r="L17" s="14">
        <v>10.0436615816844</v>
      </c>
    </row>
    <row r="18" spans="1:13" x14ac:dyDescent="0.25">
      <c r="B18" s="13"/>
      <c r="C18" s="13"/>
      <c r="D18" s="13"/>
      <c r="E18" s="13"/>
      <c r="F18" s="13"/>
      <c r="H18" s="14"/>
      <c r="I18" s="14"/>
      <c r="J18" s="15" t="s">
        <v>29</v>
      </c>
      <c r="K18" s="14">
        <f>SUM(K5:K17)</f>
        <v>1294.9999999999986</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C7199-A3A6-4473-AC3D-A2D28EB2C1D9}">
  <dimension ref="A1:H14"/>
  <sheetViews>
    <sheetView zoomScale="140" zoomScaleNormal="140" workbookViewId="0"/>
  </sheetViews>
  <sheetFormatPr defaultRowHeight="14.4" x14ac:dyDescent="0.3"/>
  <cols>
    <col min="1" max="1" width="21.44140625" customWidth="1"/>
    <col min="2" max="7" width="9.109375" customWidth="1"/>
    <col min="8" max="8" width="11.88671875" bestFit="1" customWidth="1"/>
  </cols>
  <sheetData>
    <row r="1" spans="1:8" x14ac:dyDescent="0.3">
      <c r="A1" s="7" t="s">
        <v>1352</v>
      </c>
    </row>
    <row r="2" spans="1:8" x14ac:dyDescent="0.3">
      <c r="A2" s="7"/>
      <c r="B2" s="279" t="s">
        <v>86</v>
      </c>
      <c r="C2" s="279"/>
      <c r="D2" s="279"/>
      <c r="E2" s="279" t="s">
        <v>87</v>
      </c>
      <c r="F2" s="279"/>
      <c r="G2" s="279"/>
      <c r="H2" s="280" t="s">
        <v>88</v>
      </c>
    </row>
    <row r="3" spans="1:8" ht="15" thickBot="1" x14ac:dyDescent="0.35">
      <c r="A3" s="50" t="s">
        <v>34</v>
      </c>
      <c r="B3" s="51">
        <v>2007</v>
      </c>
      <c r="C3" s="51">
        <v>2008</v>
      </c>
      <c r="D3" s="51">
        <v>2009</v>
      </c>
      <c r="E3" s="51">
        <v>2007</v>
      </c>
      <c r="F3" s="51">
        <v>2008</v>
      </c>
      <c r="G3" s="51">
        <v>2009</v>
      </c>
      <c r="H3" s="281"/>
    </row>
    <row r="4" spans="1:8" x14ac:dyDescent="0.3">
      <c r="A4" s="52" t="s">
        <v>40</v>
      </c>
      <c r="B4" s="53">
        <v>60760</v>
      </c>
      <c r="C4" s="53">
        <v>117171</v>
      </c>
      <c r="D4" s="53">
        <v>178693</v>
      </c>
      <c r="E4" s="54">
        <v>0.2</v>
      </c>
      <c r="F4" s="54">
        <v>0.28999999999999998</v>
      </c>
      <c r="G4" s="54">
        <v>0.26</v>
      </c>
      <c r="H4" s="54">
        <v>0.25</v>
      </c>
    </row>
    <row r="5" spans="1:8" x14ac:dyDescent="0.3">
      <c r="A5" s="52" t="s">
        <v>42</v>
      </c>
      <c r="B5" s="53">
        <v>1349</v>
      </c>
      <c r="C5" s="53">
        <v>4154</v>
      </c>
      <c r="D5" s="53">
        <v>2791</v>
      </c>
      <c r="E5" s="54">
        <v>0</v>
      </c>
      <c r="F5" s="54">
        <v>0.01</v>
      </c>
      <c r="G5" s="54">
        <v>0</v>
      </c>
      <c r="H5" s="54">
        <v>0.01</v>
      </c>
    </row>
    <row r="6" spans="1:8" x14ac:dyDescent="0.3">
      <c r="A6" s="52" t="s">
        <v>89</v>
      </c>
      <c r="B6" s="53">
        <v>177867</v>
      </c>
      <c r="C6" s="53">
        <v>214464</v>
      </c>
      <c r="D6" s="53">
        <v>420739</v>
      </c>
      <c r="E6" s="54">
        <v>0.6</v>
      </c>
      <c r="F6" s="54">
        <v>0.52</v>
      </c>
      <c r="G6" s="54">
        <v>0.6</v>
      </c>
      <c r="H6" s="54">
        <v>0.56999999999999995</v>
      </c>
    </row>
    <row r="7" spans="1:8" x14ac:dyDescent="0.3">
      <c r="A7" s="52" t="s">
        <v>90</v>
      </c>
      <c r="B7" s="53">
        <v>3752</v>
      </c>
      <c r="C7" s="53">
        <v>6914</v>
      </c>
      <c r="D7" s="53">
        <v>1612</v>
      </c>
      <c r="E7" s="54">
        <v>0.01</v>
      </c>
      <c r="F7" s="54">
        <v>0.02</v>
      </c>
      <c r="G7" s="54">
        <v>0</v>
      </c>
      <c r="H7" s="54">
        <v>0.01</v>
      </c>
    </row>
    <row r="8" spans="1:8" x14ac:dyDescent="0.3">
      <c r="A8" s="52" t="s">
        <v>91</v>
      </c>
      <c r="B8" s="54">
        <v>861</v>
      </c>
      <c r="C8" s="53">
        <v>5533</v>
      </c>
      <c r="D8" s="53">
        <v>5816</v>
      </c>
      <c r="E8" s="54">
        <v>0</v>
      </c>
      <c r="F8" s="54">
        <v>0.01</v>
      </c>
      <c r="G8" s="54">
        <v>0.01</v>
      </c>
      <c r="H8" s="54">
        <v>0.01</v>
      </c>
    </row>
    <row r="9" spans="1:8" x14ac:dyDescent="0.3">
      <c r="A9" s="52" t="s">
        <v>92</v>
      </c>
      <c r="B9" s="53">
        <v>2492</v>
      </c>
      <c r="C9" s="53">
        <v>13760</v>
      </c>
      <c r="D9" s="53">
        <v>31034</v>
      </c>
      <c r="E9" s="54">
        <v>0.01</v>
      </c>
      <c r="F9" s="54">
        <v>0.03</v>
      </c>
      <c r="G9" s="54">
        <v>0.04</v>
      </c>
      <c r="H9" s="54">
        <v>0.03</v>
      </c>
    </row>
    <row r="10" spans="1:8" x14ac:dyDescent="0.3">
      <c r="A10" s="52" t="s">
        <v>28</v>
      </c>
      <c r="B10" s="53">
        <v>3401</v>
      </c>
      <c r="C10" s="53">
        <v>8108</v>
      </c>
      <c r="D10" s="53">
        <v>8113</v>
      </c>
      <c r="E10" s="54">
        <v>0.01</v>
      </c>
      <c r="F10" s="54">
        <v>0.02</v>
      </c>
      <c r="G10" s="54">
        <v>0.01</v>
      </c>
      <c r="H10" s="54">
        <v>0.01</v>
      </c>
    </row>
    <row r="11" spans="1:8" x14ac:dyDescent="0.3">
      <c r="A11" s="52" t="s">
        <v>44</v>
      </c>
      <c r="B11" s="53">
        <v>4889</v>
      </c>
      <c r="C11" s="53">
        <v>13186</v>
      </c>
      <c r="D11" s="53">
        <v>16075</v>
      </c>
      <c r="E11" s="54">
        <v>0.02</v>
      </c>
      <c r="F11" s="54">
        <v>0.03</v>
      </c>
      <c r="G11" s="54">
        <v>0.02</v>
      </c>
      <c r="H11" s="54">
        <v>0.02</v>
      </c>
    </row>
    <row r="12" spans="1:8" ht="15" thickBot="1" x14ac:dyDescent="0.35">
      <c r="A12" s="50" t="s">
        <v>45</v>
      </c>
      <c r="B12" s="55">
        <v>42183</v>
      </c>
      <c r="C12" s="55">
        <v>27620</v>
      </c>
      <c r="D12" s="55">
        <v>31931</v>
      </c>
      <c r="E12" s="51">
        <v>0.14000000000000001</v>
      </c>
      <c r="F12" s="51">
        <v>7.0000000000000007E-2</v>
      </c>
      <c r="G12" s="51">
        <v>0.05</v>
      </c>
      <c r="H12" s="51">
        <v>0.08</v>
      </c>
    </row>
    <row r="13" spans="1:8" ht="15" thickBot="1" x14ac:dyDescent="0.35">
      <c r="A13" s="50" t="s">
        <v>29</v>
      </c>
      <c r="B13" s="55">
        <v>297554</v>
      </c>
      <c r="C13" s="55">
        <v>410910</v>
      </c>
      <c r="D13" s="55">
        <v>696804</v>
      </c>
      <c r="E13" s="51">
        <v>1</v>
      </c>
      <c r="F13" s="51">
        <v>1</v>
      </c>
      <c r="G13" s="51">
        <v>1</v>
      </c>
      <c r="H13" s="51">
        <v>1</v>
      </c>
    </row>
    <row r="14" spans="1:8" x14ac:dyDescent="0.3">
      <c r="A14" s="56" t="s">
        <v>93</v>
      </c>
    </row>
  </sheetData>
  <mergeCells count="3">
    <mergeCell ref="B2:D2"/>
    <mergeCell ref="E2:G2"/>
    <mergeCell ref="H2:H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897CE-44F4-479F-8CAC-E409017906F5}">
  <dimension ref="A1:L24"/>
  <sheetViews>
    <sheetView zoomScale="140" zoomScaleNormal="140" workbookViewId="0"/>
  </sheetViews>
  <sheetFormatPr defaultRowHeight="14.4" x14ac:dyDescent="0.3"/>
  <cols>
    <col min="1" max="1" width="29.66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11" width="9.33203125" style="7" bestFit="1" customWidth="1"/>
    <col min="12" max="12" width="7.33203125" style="7" bestFit="1" customWidth="1"/>
  </cols>
  <sheetData>
    <row r="1" spans="1:12" x14ac:dyDescent="0.3">
      <c r="A1" s="7" t="s">
        <v>1398</v>
      </c>
    </row>
    <row r="2" spans="1:12" x14ac:dyDescent="0.3">
      <c r="A2" s="16"/>
      <c r="B2" s="317" t="s">
        <v>47</v>
      </c>
      <c r="C2" s="317"/>
      <c r="D2" s="317"/>
      <c r="E2" s="317"/>
      <c r="F2" s="317"/>
      <c r="G2" s="17"/>
      <c r="H2" s="317" t="s">
        <v>277</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6.6847927262940301</v>
      </c>
      <c r="C5" s="13">
        <v>5.8916145708034096</v>
      </c>
      <c r="D5" s="13">
        <v>7.5495910698017097</v>
      </c>
      <c r="E5" s="13">
        <v>6.7034601988388101</v>
      </c>
      <c r="F5" s="13">
        <v>0.49771252805961502</v>
      </c>
      <c r="G5" t="s">
        <v>41</v>
      </c>
      <c r="H5" s="14">
        <v>18072.3113150631</v>
      </c>
      <c r="I5" s="14">
        <v>15909.1045288227</v>
      </c>
      <c r="J5" s="14">
        <v>20441.455937410799</v>
      </c>
      <c r="K5" s="14">
        <v>18113.507305127299</v>
      </c>
      <c r="L5" s="14">
        <v>1388.1199984796001</v>
      </c>
    </row>
    <row r="6" spans="1:12" x14ac:dyDescent="0.3">
      <c r="A6" s="7" t="s">
        <v>172</v>
      </c>
      <c r="B6" s="13">
        <v>4.63953138413713</v>
      </c>
      <c r="C6" s="13">
        <v>3.92842562125053</v>
      </c>
      <c r="D6" s="13">
        <v>5.4081112379483898</v>
      </c>
      <c r="E6" s="13">
        <v>4.6554804182477403</v>
      </c>
      <c r="F6" s="13">
        <v>0.45062111933078602</v>
      </c>
      <c r="G6" t="s">
        <v>41</v>
      </c>
      <c r="H6" s="14">
        <v>12520.717414189499</v>
      </c>
      <c r="I6" s="14">
        <v>10604.4822032219</v>
      </c>
      <c r="J6" s="14">
        <v>14671.589404320001</v>
      </c>
      <c r="K6" s="14">
        <v>12579.2156325834</v>
      </c>
      <c r="L6" s="14">
        <v>1236.9920170858099</v>
      </c>
    </row>
    <row r="7" spans="1:12" x14ac:dyDescent="0.3">
      <c r="A7" s="7" t="s">
        <v>42</v>
      </c>
      <c r="B7" s="13">
        <v>0.77867768171983298</v>
      </c>
      <c r="C7" s="13">
        <v>0.44323947128452501</v>
      </c>
      <c r="D7" s="13">
        <v>1.27700583421772</v>
      </c>
      <c r="E7" s="13">
        <v>0.81178477914878699</v>
      </c>
      <c r="F7" s="13">
        <v>0.25551145372765999</v>
      </c>
      <c r="G7" t="s">
        <v>41</v>
      </c>
      <c r="H7" s="14">
        <v>2105.4407130921199</v>
      </c>
      <c r="I7" s="14">
        <v>1197.81577588656</v>
      </c>
      <c r="J7" s="14">
        <v>3461.8440807676602</v>
      </c>
      <c r="K7" s="14">
        <v>2193.39569422777</v>
      </c>
      <c r="L7" s="14">
        <v>691.26207520793002</v>
      </c>
    </row>
    <row r="8" spans="1:12" x14ac:dyDescent="0.3">
      <c r="A8" s="7" t="s">
        <v>173</v>
      </c>
      <c r="B8" s="13">
        <v>2.64592139071316</v>
      </c>
      <c r="C8" s="13">
        <v>2.0423454249426198</v>
      </c>
      <c r="D8" s="13">
        <v>3.32682033023517</v>
      </c>
      <c r="E8" s="13">
        <v>2.6562814563222101</v>
      </c>
      <c r="F8" s="13">
        <v>0.38395978763246202</v>
      </c>
      <c r="G8" t="s">
        <v>41</v>
      </c>
      <c r="H8" s="14">
        <v>7148.8504877215</v>
      </c>
      <c r="I8" s="14">
        <v>5516.2331069279498</v>
      </c>
      <c r="J8" s="14">
        <v>8988.4852248872703</v>
      </c>
      <c r="K8" s="14">
        <v>7177.7330734998905</v>
      </c>
      <c r="L8" s="14">
        <v>1046.7615012889801</v>
      </c>
    </row>
    <row r="9" spans="1:12" x14ac:dyDescent="0.3">
      <c r="A9" s="7" t="s">
        <v>90</v>
      </c>
      <c r="B9" s="13">
        <v>1.57714928301744E-2</v>
      </c>
      <c r="C9" s="13">
        <v>1.1192942705342201E-3</v>
      </c>
      <c r="D9" s="13">
        <v>9.7366443602544303E-2</v>
      </c>
      <c r="E9" s="13">
        <v>2.80405288486924E-2</v>
      </c>
      <c r="F9" s="13">
        <v>3.5407149582492997E-2</v>
      </c>
      <c r="G9" t="s">
        <v>41</v>
      </c>
      <c r="H9" s="14">
        <v>42.486220377456</v>
      </c>
      <c r="I9" s="14">
        <v>2.9772396683043101</v>
      </c>
      <c r="J9" s="14">
        <v>260.380430779422</v>
      </c>
      <c r="K9" s="14">
        <v>75.789563337029506</v>
      </c>
      <c r="L9" s="14">
        <v>95.8549102800866</v>
      </c>
    </row>
    <row r="10" spans="1:12" x14ac:dyDescent="0.3">
      <c r="A10" s="7" t="s">
        <v>174</v>
      </c>
      <c r="B10" s="13">
        <v>0.68691341303694897</v>
      </c>
      <c r="C10" s="13">
        <v>0.288923610682288</v>
      </c>
      <c r="D10" s="13">
        <v>1.3963327417436799</v>
      </c>
      <c r="E10" s="13">
        <v>0.74188537147724698</v>
      </c>
      <c r="F10" s="13">
        <v>0.337444154362463</v>
      </c>
      <c r="G10" t="s">
        <v>41</v>
      </c>
      <c r="H10" s="14">
        <v>1865.5802338108399</v>
      </c>
      <c r="I10" s="14">
        <v>776.76248994441505</v>
      </c>
      <c r="J10" s="14">
        <v>3769.6973407167202</v>
      </c>
      <c r="K10" s="14">
        <v>2005.14408457691</v>
      </c>
      <c r="L10" s="14">
        <v>913.97153163985899</v>
      </c>
    </row>
    <row r="11" spans="1:12" x14ac:dyDescent="0.3">
      <c r="A11" s="7" t="s">
        <v>175</v>
      </c>
      <c r="B11" s="13">
        <v>2.2666164007281999</v>
      </c>
      <c r="C11" s="13">
        <v>1.7033927968771601</v>
      </c>
      <c r="D11" s="13">
        <v>3.0845045309566599</v>
      </c>
      <c r="E11" s="13">
        <v>2.3081011878161499</v>
      </c>
      <c r="F11" s="13">
        <v>0.43140666096295899</v>
      </c>
      <c r="G11" t="s">
        <v>41</v>
      </c>
      <c r="H11" s="14">
        <v>6115.2889823065198</v>
      </c>
      <c r="I11" s="14">
        <v>4573.7153405110603</v>
      </c>
      <c r="J11" s="14">
        <v>8371.8079997825207</v>
      </c>
      <c r="K11" s="14">
        <v>6236.1999438825296</v>
      </c>
      <c r="L11" s="14">
        <v>1170.05194467301</v>
      </c>
    </row>
    <row r="12" spans="1:12" x14ac:dyDescent="0.3">
      <c r="A12" s="7" t="s">
        <v>176</v>
      </c>
      <c r="B12" s="13">
        <v>42.5989799197948</v>
      </c>
      <c r="C12" s="13">
        <v>39.010101915052502</v>
      </c>
      <c r="D12" s="13">
        <v>45.873557735901699</v>
      </c>
      <c r="E12" s="13">
        <v>42.511840893082997</v>
      </c>
      <c r="F12" s="13">
        <v>2.1150631098656398</v>
      </c>
      <c r="G12" t="s">
        <v>41</v>
      </c>
      <c r="H12" s="14">
        <v>114894.976983442</v>
      </c>
      <c r="I12" s="14">
        <v>104981.054026301</v>
      </c>
      <c r="J12" s="14">
        <v>124410.052677359</v>
      </c>
      <c r="K12" s="14">
        <v>114863.79008589</v>
      </c>
      <c r="L12" s="14">
        <v>5960.6869001581799</v>
      </c>
    </row>
    <row r="13" spans="1:12" x14ac:dyDescent="0.3">
      <c r="A13" s="7" t="s">
        <v>177</v>
      </c>
      <c r="B13" s="13">
        <v>15.051934833677601</v>
      </c>
      <c r="C13" s="13">
        <v>12.335622593198501</v>
      </c>
      <c r="D13" s="13">
        <v>18.535164636284101</v>
      </c>
      <c r="E13" s="13">
        <v>15.2261698638137</v>
      </c>
      <c r="F13" s="13">
        <v>1.94908998409612</v>
      </c>
      <c r="G13" t="s">
        <v>41</v>
      </c>
      <c r="H13" s="14">
        <v>40722.444753801901</v>
      </c>
      <c r="I13" s="14">
        <v>33308.897467788898</v>
      </c>
      <c r="J13" s="14">
        <v>50068.476587895697</v>
      </c>
      <c r="K13" s="14">
        <v>41137.741061461602</v>
      </c>
      <c r="L13" s="14">
        <v>5286.3134314566496</v>
      </c>
    </row>
    <row r="14" spans="1:12" x14ac:dyDescent="0.3">
      <c r="A14" s="7" t="s">
        <v>178</v>
      </c>
      <c r="B14" s="13">
        <v>1.72485601229146</v>
      </c>
      <c r="C14" s="13">
        <v>1.3512890637311801</v>
      </c>
      <c r="D14" s="13">
        <v>2.2094647346541998</v>
      </c>
      <c r="E14" s="13">
        <v>1.74949315070555</v>
      </c>
      <c r="F14" s="13">
        <v>0.26288371075823003</v>
      </c>
      <c r="G14" t="s">
        <v>41</v>
      </c>
      <c r="H14" s="14">
        <v>4646.1208158985501</v>
      </c>
      <c r="I14" s="14">
        <v>3647.9405981196301</v>
      </c>
      <c r="J14" s="14">
        <v>6006.0501276277</v>
      </c>
      <c r="K14" s="14">
        <v>4727.2050209120998</v>
      </c>
      <c r="L14" s="14">
        <v>715.82621550481394</v>
      </c>
    </row>
    <row r="15" spans="1:12" x14ac:dyDescent="0.3">
      <c r="A15" s="7" t="s">
        <v>179</v>
      </c>
      <c r="B15" s="13">
        <v>3.4296799647005201</v>
      </c>
      <c r="C15" s="13">
        <v>2.7641236191107699</v>
      </c>
      <c r="D15" s="13">
        <v>4.1946153691674297</v>
      </c>
      <c r="E15" s="13">
        <v>3.4460444954304998</v>
      </c>
      <c r="F15" s="13">
        <v>0.44587629664279599</v>
      </c>
      <c r="G15" t="s">
        <v>41</v>
      </c>
      <c r="H15" s="14">
        <v>9249.2998136055903</v>
      </c>
      <c r="I15" s="14">
        <v>7453.6026378977103</v>
      </c>
      <c r="J15" s="14">
        <v>11388.070078663801</v>
      </c>
      <c r="K15" s="14">
        <v>9311.8600773326107</v>
      </c>
      <c r="L15" s="14">
        <v>1220.0283004109999</v>
      </c>
    </row>
    <row r="16" spans="1:12" x14ac:dyDescent="0.3">
      <c r="A16" s="7" t="s">
        <v>180</v>
      </c>
      <c r="B16" s="13">
        <v>0.424134137795458</v>
      </c>
      <c r="C16" s="13">
        <v>0.15253112499576299</v>
      </c>
      <c r="D16" s="13">
        <v>1.20352898460845</v>
      </c>
      <c r="E16" s="13">
        <v>0.520029720295619</v>
      </c>
      <c r="F16" s="13">
        <v>0.33183990090034599</v>
      </c>
      <c r="G16" t="s">
        <v>41</v>
      </c>
      <c r="H16" s="14">
        <v>1148.51006983613</v>
      </c>
      <c r="I16" s="14">
        <v>410.29668116081098</v>
      </c>
      <c r="J16" s="14">
        <v>3247.7842182743102</v>
      </c>
      <c r="K16" s="14">
        <v>1405.74851068404</v>
      </c>
      <c r="L16" s="14">
        <v>898.49055441710902</v>
      </c>
    </row>
    <row r="17" spans="1:12" x14ac:dyDescent="0.3">
      <c r="A17" s="7" t="s">
        <v>181</v>
      </c>
      <c r="B17" s="13">
        <v>18.639376172858199</v>
      </c>
      <c r="C17" s="13">
        <v>17.227395674744699</v>
      </c>
      <c r="D17" s="13">
        <v>19.9987577805719</v>
      </c>
      <c r="E17" s="13">
        <v>18.6413879359717</v>
      </c>
      <c r="F17" s="13">
        <v>0.84776819774760104</v>
      </c>
      <c r="G17" t="s">
        <v>41</v>
      </c>
      <c r="H17" s="21">
        <v>50356.262621267197</v>
      </c>
      <c r="I17" s="21">
        <v>46135.817780641199</v>
      </c>
      <c r="J17" s="21">
        <v>54508.153353796501</v>
      </c>
      <c r="K17" s="21">
        <v>50374.892577123501</v>
      </c>
      <c r="L17" s="21">
        <v>2554.0649832607301</v>
      </c>
    </row>
    <row r="18" spans="1:12" x14ac:dyDescent="0.3">
      <c r="A18" s="18" t="s">
        <v>29</v>
      </c>
      <c r="B18" s="18"/>
      <c r="C18" s="18"/>
      <c r="D18" s="18"/>
      <c r="E18" s="18"/>
      <c r="F18" s="18"/>
      <c r="G18" s="1"/>
      <c r="H18" s="22"/>
      <c r="I18" s="22"/>
      <c r="J18" s="22"/>
      <c r="K18" s="22">
        <f>SUM(K5:K17)</f>
        <v>270202.22263063869</v>
      </c>
      <c r="L18" s="18"/>
    </row>
    <row r="19" spans="1:12" x14ac:dyDescent="0.3">
      <c r="A19" s="7" t="s">
        <v>1401</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740C9-34FA-4E61-8833-AE55A8C99F1B}">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1575</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1.28800649332745E-5</v>
      </c>
      <c r="C5" s="13">
        <v>2.6483941634532398E-18</v>
      </c>
      <c r="D5" s="13">
        <v>0.128604653727105</v>
      </c>
      <c r="E5" s="13">
        <v>1.86907643337694E-2</v>
      </c>
      <c r="F5" s="13">
        <v>6.2874359508870298E-2</v>
      </c>
      <c r="G5" s="7" t="s">
        <v>41</v>
      </c>
      <c r="H5" s="14">
        <v>3.4827695579574399E-4</v>
      </c>
      <c r="I5" s="14">
        <v>7.1612578179775702E-17</v>
      </c>
      <c r="J5" s="14">
        <v>3.4774698367809398</v>
      </c>
      <c r="K5" s="14">
        <v>0.50539826758512596</v>
      </c>
      <c r="L5" s="14">
        <v>1.70012268111985</v>
      </c>
    </row>
    <row r="6" spans="1:12" x14ac:dyDescent="0.25">
      <c r="A6" s="7" t="s">
        <v>172</v>
      </c>
      <c r="B6" s="13">
        <v>1.6259518232619E-5</v>
      </c>
      <c r="C6" s="13">
        <v>2.8755306557337999E-18</v>
      </c>
      <c r="D6" s="13">
        <v>0.114944643169177</v>
      </c>
      <c r="E6" s="13">
        <v>2.2782490653117899E-2</v>
      </c>
      <c r="F6" s="13">
        <v>9.3495815894434606E-2</v>
      </c>
      <c r="G6" s="7" t="s">
        <v>41</v>
      </c>
      <c r="H6" s="14">
        <v>4.3965737301001798E-4</v>
      </c>
      <c r="I6" s="14">
        <v>7.7754348931042197E-17</v>
      </c>
      <c r="J6" s="14">
        <v>3.10810315129457</v>
      </c>
      <c r="K6" s="14">
        <v>0.61603854726030904</v>
      </c>
      <c r="L6" s="14">
        <v>2.5281268617855099</v>
      </c>
    </row>
    <row r="7" spans="1:12" x14ac:dyDescent="0.25">
      <c r="A7" s="7" t="s">
        <v>42</v>
      </c>
      <c r="B7" s="13">
        <v>1.6551852539422001E-5</v>
      </c>
      <c r="C7" s="13">
        <v>3.0944714809636899E-19</v>
      </c>
      <c r="D7" s="13">
        <v>0.122838514163148</v>
      </c>
      <c r="E7" s="13">
        <v>2.3723192374709001E-2</v>
      </c>
      <c r="F7" s="13">
        <v>8.8735307189480403E-2</v>
      </c>
      <c r="G7" s="7" t="s">
        <v>41</v>
      </c>
      <c r="H7" s="14">
        <v>4.4756209266597102E-4</v>
      </c>
      <c r="I7" s="14">
        <v>8.3674508845258293E-18</v>
      </c>
      <c r="J7" s="14">
        <v>3.3215534229715198</v>
      </c>
      <c r="K7" s="14">
        <v>0.64147512181213295</v>
      </c>
      <c r="L7" s="14">
        <v>2.3994027064035501</v>
      </c>
    </row>
    <row r="8" spans="1:12" x14ac:dyDescent="0.25">
      <c r="A8" s="7" t="s">
        <v>173</v>
      </c>
      <c r="B8" s="13">
        <v>1.1702603881760301E-5</v>
      </c>
      <c r="C8" s="13">
        <v>1.6381125813192099E-18</v>
      </c>
      <c r="D8" s="13">
        <v>0.12473418098391099</v>
      </c>
      <c r="E8" s="13">
        <v>1.87502666282401E-2</v>
      </c>
      <c r="F8" s="13">
        <v>6.2755291516912004E-2</v>
      </c>
      <c r="G8" s="7" t="s">
        <v>41</v>
      </c>
      <c r="H8" s="14">
        <v>3.1643840896279998E-4</v>
      </c>
      <c r="I8" s="14">
        <v>4.42945641988714E-17</v>
      </c>
      <c r="J8" s="14">
        <v>3.3728122538049599</v>
      </c>
      <c r="K8" s="14">
        <v>0.50700720962761203</v>
      </c>
      <c r="L8" s="14">
        <v>1.6969030826172999</v>
      </c>
    </row>
    <row r="9" spans="1:12" x14ac:dyDescent="0.25">
      <c r="A9" s="7" t="s">
        <v>90</v>
      </c>
      <c r="B9" s="13">
        <v>2.11275787841223E-5</v>
      </c>
      <c r="C9" s="13">
        <v>5.5917326243889299E-18</v>
      </c>
      <c r="D9" s="13">
        <v>0.120318858025895</v>
      </c>
      <c r="E9" s="13">
        <v>2.03646754109678E-2</v>
      </c>
      <c r="F9" s="13">
        <v>7.4591326283755394E-2</v>
      </c>
      <c r="G9" s="7" t="s">
        <v>41</v>
      </c>
      <c r="H9" s="14">
        <v>5.7128973032266898E-4</v>
      </c>
      <c r="I9" s="14">
        <v>1.51200450163476E-16</v>
      </c>
      <c r="J9" s="14">
        <v>3.2534219210202102</v>
      </c>
      <c r="K9" s="14">
        <v>0.55066082311257103</v>
      </c>
      <c r="L9" s="14">
        <v>2.01694946271274</v>
      </c>
    </row>
    <row r="10" spans="1:12" x14ac:dyDescent="0.25">
      <c r="A10" s="7" t="s">
        <v>174</v>
      </c>
      <c r="B10" s="13">
        <v>3.3504340742874898E-5</v>
      </c>
      <c r="C10" s="13">
        <v>1.09105335152607E-18</v>
      </c>
      <c r="D10" s="13">
        <v>0.35300896991938802</v>
      </c>
      <c r="E10" s="13">
        <v>6.1887330195797501E-2</v>
      </c>
      <c r="F10" s="13">
        <v>0.23452872957913001</v>
      </c>
      <c r="G10" s="7" t="s">
        <v>41</v>
      </c>
      <c r="H10" s="14">
        <v>9.0595737368733898E-4</v>
      </c>
      <c r="I10" s="14">
        <v>2.9502082625264899E-17</v>
      </c>
      <c r="J10" s="14">
        <v>9.5453625466202592</v>
      </c>
      <c r="K10" s="14">
        <v>1.6734334084943601</v>
      </c>
      <c r="L10" s="14">
        <v>6.3416568478196904</v>
      </c>
    </row>
    <row r="11" spans="1:12" x14ac:dyDescent="0.25">
      <c r="A11" s="7" t="s">
        <v>175</v>
      </c>
      <c r="B11" s="13">
        <v>1.7323472449577999E-4</v>
      </c>
      <c r="C11" s="13">
        <v>6.4979375513934904E-17</v>
      </c>
      <c r="D11" s="13">
        <v>1.35997982684258</v>
      </c>
      <c r="E11" s="13">
        <v>0.22259496257640701</v>
      </c>
      <c r="F11" s="13">
        <v>0.71444525927647196</v>
      </c>
      <c r="G11" s="7" t="s">
        <v>41</v>
      </c>
      <c r="H11" s="14">
        <v>4.6842669503659E-3</v>
      </c>
      <c r="I11" s="14">
        <v>1.7570423138967901E-15</v>
      </c>
      <c r="J11" s="14">
        <v>36.773854517823501</v>
      </c>
      <c r="K11" s="14">
        <v>6.0189677880660604</v>
      </c>
      <c r="L11" s="14">
        <v>19.318599810835799</v>
      </c>
    </row>
    <row r="12" spans="1:12" x14ac:dyDescent="0.25">
      <c r="A12" s="7" t="s">
        <v>176</v>
      </c>
      <c r="B12" s="13">
        <v>75.199639664798994</v>
      </c>
      <c r="C12" s="13">
        <v>66.101724485561803</v>
      </c>
      <c r="D12" s="13">
        <v>85.925589464971097</v>
      </c>
      <c r="E12" s="13">
        <v>75.359003754409798</v>
      </c>
      <c r="F12" s="13">
        <v>6.0323544588118496</v>
      </c>
      <c r="G12" s="7" t="s">
        <v>41</v>
      </c>
      <c r="H12" s="14">
        <v>2033.39825653616</v>
      </c>
      <c r="I12" s="14">
        <v>1787.3906300895901</v>
      </c>
      <c r="J12" s="14">
        <v>2323.42793913282</v>
      </c>
      <c r="K12" s="14">
        <v>2037.70746151924</v>
      </c>
      <c r="L12" s="14">
        <v>163.11486456627199</v>
      </c>
    </row>
    <row r="13" spans="1:12" x14ac:dyDescent="0.25">
      <c r="A13" s="7" t="s">
        <v>177</v>
      </c>
      <c r="B13" s="13">
        <v>23.404067214199401</v>
      </c>
      <c r="C13" s="13">
        <v>12.665999692772701</v>
      </c>
      <c r="D13" s="13">
        <v>32.637008164279202</v>
      </c>
      <c r="E13" s="13">
        <v>23.224477758573101</v>
      </c>
      <c r="F13" s="13">
        <v>6.0112379818364303</v>
      </c>
      <c r="G13" s="7" t="s">
        <v>41</v>
      </c>
      <c r="H13" s="14">
        <v>632.84597747195301</v>
      </c>
      <c r="I13" s="14">
        <v>342.48863169257601</v>
      </c>
      <c r="J13" s="14">
        <v>882.504700762109</v>
      </c>
      <c r="K13" s="14">
        <v>627.98987859181602</v>
      </c>
      <c r="L13" s="14">
        <v>162.543875028857</v>
      </c>
    </row>
    <row r="14" spans="1:12" x14ac:dyDescent="0.25">
      <c r="A14" s="7" t="s">
        <v>178</v>
      </c>
      <c r="B14" s="13">
        <v>0.73516072663947796</v>
      </c>
      <c r="C14" s="13">
        <v>0.228154189456205</v>
      </c>
      <c r="D14" s="13">
        <v>1.68391146729658</v>
      </c>
      <c r="E14" s="13">
        <v>0.81706301435846096</v>
      </c>
      <c r="F14" s="13">
        <v>0.47046742002384101</v>
      </c>
      <c r="G14" s="7" t="s">
        <v>41</v>
      </c>
      <c r="H14" s="14">
        <v>19.878746048331401</v>
      </c>
      <c r="I14" s="14">
        <v>6.1692892828958001</v>
      </c>
      <c r="J14" s="14">
        <v>45.532966075699598</v>
      </c>
      <c r="K14" s="14">
        <v>22.0933839082528</v>
      </c>
      <c r="L14" s="14">
        <v>12.7214390374446</v>
      </c>
    </row>
    <row r="15" spans="1:12" x14ac:dyDescent="0.25">
      <c r="A15" s="7" t="s">
        <v>179</v>
      </c>
      <c r="B15" s="13">
        <v>5.6917640579904998E-4</v>
      </c>
      <c r="C15" s="13">
        <v>7.1648372630508803E-17</v>
      </c>
      <c r="D15" s="13">
        <v>0.78815595758299795</v>
      </c>
      <c r="E15" s="13">
        <v>0.13755455810314901</v>
      </c>
      <c r="F15" s="13">
        <v>0.36079913505257799</v>
      </c>
      <c r="G15" s="7" t="s">
        <v>41</v>
      </c>
      <c r="H15" s="14">
        <v>1.5390530012806301E-2</v>
      </c>
      <c r="I15" s="14">
        <v>1.9373719959289502E-15</v>
      </c>
      <c r="J15" s="14">
        <v>21.311737093044201</v>
      </c>
      <c r="K15" s="14">
        <v>3.7194752511091602</v>
      </c>
      <c r="L15" s="14">
        <v>9.7560086118217306</v>
      </c>
    </row>
    <row r="16" spans="1:12" x14ac:dyDescent="0.25">
      <c r="A16" s="7" t="s">
        <v>180</v>
      </c>
      <c r="B16" s="13">
        <v>3.7109168519627201E-5</v>
      </c>
      <c r="C16" s="13">
        <v>9.1687687785560094E-18</v>
      </c>
      <c r="D16" s="13">
        <v>0.30029763763018702</v>
      </c>
      <c r="E16" s="13">
        <v>5.0229781910366297E-2</v>
      </c>
      <c r="F16" s="13">
        <v>0.17605035211793499</v>
      </c>
      <c r="G16" s="7" t="s">
        <v>41</v>
      </c>
      <c r="H16" s="14">
        <v>1.00343191677072E-3</v>
      </c>
      <c r="I16" s="14">
        <v>2.4792350777215401E-16</v>
      </c>
      <c r="J16" s="14">
        <v>8.12004812152027</v>
      </c>
      <c r="K16" s="14">
        <v>1.3582133028562999</v>
      </c>
      <c r="L16" s="14">
        <v>4.7604015212689799</v>
      </c>
    </row>
    <row r="17" spans="1:13" x14ac:dyDescent="0.25">
      <c r="A17" s="7" t="s">
        <v>181</v>
      </c>
      <c r="B17" s="13">
        <v>2.2246361666244801E-5</v>
      </c>
      <c r="C17" s="13">
        <v>1.12514035313331E-17</v>
      </c>
      <c r="D17" s="13">
        <v>0.13049204046936999</v>
      </c>
      <c r="E17" s="13">
        <v>2.2877450472092602E-2</v>
      </c>
      <c r="F17" s="13">
        <v>8.4960161111772903E-2</v>
      </c>
      <c r="G17" s="7" t="s">
        <v>41</v>
      </c>
      <c r="H17" s="14">
        <v>6.0154161945526099E-4</v>
      </c>
      <c r="I17" s="14">
        <v>3.0423795148724801E-16</v>
      </c>
      <c r="J17" s="14">
        <v>3.5285047742917599</v>
      </c>
      <c r="K17" s="14">
        <v>0.61860626076538405</v>
      </c>
      <c r="L17" s="14">
        <v>2.29732275646233</v>
      </c>
    </row>
    <row r="18" spans="1:13" x14ac:dyDescent="0.25">
      <c r="B18" s="13"/>
      <c r="C18" s="13"/>
      <c r="D18" s="13"/>
      <c r="E18" s="13"/>
      <c r="F18" s="13"/>
      <c r="H18" s="14"/>
      <c r="I18" s="14"/>
      <c r="J18" s="15" t="s">
        <v>29</v>
      </c>
      <c r="K18" s="14">
        <f>SUM(K5:K17)</f>
        <v>2703.9999999999977</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90504-EB69-4F8C-AD98-BE8B412B7D6C}">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8" width="7.33203125" style="7" bestFit="1" customWidth="1"/>
    <col min="9" max="9" width="5.5546875" style="7" bestFit="1" customWidth="1"/>
    <col min="10" max="11" width="7.33203125" style="7" bestFit="1" customWidth="1"/>
    <col min="12" max="12" width="5.5546875" style="7" bestFit="1" customWidth="1"/>
    <col min="13" max="16384" width="8.6640625" style="7"/>
  </cols>
  <sheetData>
    <row r="1" spans="1:12" ht="45" customHeight="1" x14ac:dyDescent="0.25">
      <c r="A1" s="333" t="s">
        <v>1576</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21.890462917951599</v>
      </c>
      <c r="C5" s="13">
        <v>18.6234823103933</v>
      </c>
      <c r="D5" s="13">
        <v>25.723206959202201</v>
      </c>
      <c r="E5" s="13">
        <v>22.004469794787099</v>
      </c>
      <c r="F5" s="13">
        <v>2.1398605322108302</v>
      </c>
      <c r="G5" s="7" t="s">
        <v>41</v>
      </c>
      <c r="H5" s="14">
        <v>965.58831931084796</v>
      </c>
      <c r="I5" s="14">
        <v>821.48180471144804</v>
      </c>
      <c r="J5" s="14">
        <v>1134.6506589704099</v>
      </c>
      <c r="K5" s="14">
        <v>970.61716264806205</v>
      </c>
      <c r="L5" s="14">
        <v>94.389248075819907</v>
      </c>
    </row>
    <row r="6" spans="1:12" x14ac:dyDescent="0.25">
      <c r="A6" s="7" t="s">
        <v>172</v>
      </c>
      <c r="B6" s="13">
        <v>24.518274932504099</v>
      </c>
      <c r="C6" s="13">
        <v>20.7984377890803</v>
      </c>
      <c r="D6" s="13">
        <v>28.345874766409999</v>
      </c>
      <c r="E6" s="13">
        <v>24.5595568853117</v>
      </c>
      <c r="F6" s="13">
        <v>2.2808866483394601</v>
      </c>
      <c r="G6" s="7" t="s">
        <v>41</v>
      </c>
      <c r="H6" s="14">
        <v>1081.50110727275</v>
      </c>
      <c r="I6" s="14">
        <v>917.41909087633303</v>
      </c>
      <c r="J6" s="14">
        <v>1250.3365359463401</v>
      </c>
      <c r="K6" s="14">
        <v>1083.3220542111001</v>
      </c>
      <c r="L6" s="14">
        <v>100.60991005825301</v>
      </c>
    </row>
    <row r="7" spans="1:12" x14ac:dyDescent="0.25">
      <c r="A7" s="7" t="s">
        <v>42</v>
      </c>
      <c r="B7" s="13">
        <v>1.3237473311834501E-2</v>
      </c>
      <c r="C7" s="13">
        <v>9.9840762433719593E-15</v>
      </c>
      <c r="D7" s="13">
        <v>1.5088394946613899</v>
      </c>
      <c r="E7" s="13">
        <v>0.32744043998140399</v>
      </c>
      <c r="F7" s="13">
        <v>0.55594320476110304</v>
      </c>
      <c r="G7" s="7" t="s">
        <v>41</v>
      </c>
      <c r="H7" s="14">
        <v>0.583904947785021</v>
      </c>
      <c r="I7" s="14">
        <v>4.4039760309513698E-13</v>
      </c>
      <c r="J7" s="14">
        <v>66.554910109514097</v>
      </c>
      <c r="K7" s="14">
        <v>14.4433978075797</v>
      </c>
      <c r="L7" s="14">
        <v>24.522654762012198</v>
      </c>
    </row>
    <row r="8" spans="1:12" x14ac:dyDescent="0.25">
      <c r="A8" s="7" t="s">
        <v>173</v>
      </c>
      <c r="B8" s="13">
        <v>11.700791271486301</v>
      </c>
      <c r="C8" s="13">
        <v>8.6906276954185593</v>
      </c>
      <c r="D8" s="13">
        <v>15.0600354886944</v>
      </c>
      <c r="E8" s="13">
        <v>11.7511293085239</v>
      </c>
      <c r="F8" s="13">
        <v>1.9588527627832999</v>
      </c>
      <c r="G8" s="7" t="s">
        <v>41</v>
      </c>
      <c r="H8" s="14">
        <v>516.12190298526195</v>
      </c>
      <c r="I8" s="14">
        <v>383.34358764491202</v>
      </c>
      <c r="J8" s="14">
        <v>664.298165406311</v>
      </c>
      <c r="K8" s="14">
        <v>518.34231379899302</v>
      </c>
      <c r="L8" s="14">
        <v>86.404995366371594</v>
      </c>
    </row>
    <row r="9" spans="1:12" x14ac:dyDescent="0.25">
      <c r="A9" s="7" t="s">
        <v>90</v>
      </c>
      <c r="B9" s="13">
        <v>2.5450446793606201</v>
      </c>
      <c r="C9" s="13">
        <v>1.2697324233627301</v>
      </c>
      <c r="D9" s="13">
        <v>4.3009426856077901</v>
      </c>
      <c r="E9" s="13">
        <v>2.6335857720034102</v>
      </c>
      <c r="F9" s="13">
        <v>0.93814088598280998</v>
      </c>
      <c r="G9" s="7" t="s">
        <v>41</v>
      </c>
      <c r="H9" s="14">
        <v>112.261920806597</v>
      </c>
      <c r="I9" s="14">
        <v>56.007897194530301</v>
      </c>
      <c r="J9" s="14">
        <v>189.71458186215901</v>
      </c>
      <c r="K9" s="14">
        <v>116.16746840307</v>
      </c>
      <c r="L9" s="14">
        <v>41.381394480701701</v>
      </c>
    </row>
    <row r="10" spans="1:12" x14ac:dyDescent="0.25">
      <c r="A10" s="7" t="s">
        <v>174</v>
      </c>
      <c r="B10" s="13">
        <v>5.5719520162593996</v>
      </c>
      <c r="C10" s="13">
        <v>3.45954154020944</v>
      </c>
      <c r="D10" s="13">
        <v>8.29429912364348</v>
      </c>
      <c r="E10" s="13">
        <v>5.6825616902691403</v>
      </c>
      <c r="F10" s="13">
        <v>1.4948741175366</v>
      </c>
      <c r="G10" s="7" t="s">
        <v>41</v>
      </c>
      <c r="H10" s="14">
        <v>245.77880343720199</v>
      </c>
      <c r="I10" s="14">
        <v>152.600377338638</v>
      </c>
      <c r="J10" s="14">
        <v>365.861534343914</v>
      </c>
      <c r="K10" s="14">
        <v>250.657796157771</v>
      </c>
      <c r="L10" s="14">
        <v>65.938897324539695</v>
      </c>
    </row>
    <row r="11" spans="1:12" x14ac:dyDescent="0.25">
      <c r="A11" s="7" t="s">
        <v>175</v>
      </c>
      <c r="B11" s="13">
        <v>4.1719518200856101</v>
      </c>
      <c r="C11" s="13">
        <v>2.49981132273646</v>
      </c>
      <c r="D11" s="13">
        <v>6.5430493229457802</v>
      </c>
      <c r="E11" s="13">
        <v>4.30712103095349</v>
      </c>
      <c r="F11" s="13">
        <v>1.2493335395354599</v>
      </c>
      <c r="G11" s="7" t="s">
        <v>41</v>
      </c>
      <c r="H11" s="14">
        <v>184.02479478397601</v>
      </c>
      <c r="I11" s="14">
        <v>110.266677445905</v>
      </c>
      <c r="J11" s="14">
        <v>288.613905635138</v>
      </c>
      <c r="K11" s="14">
        <v>189.987108675358</v>
      </c>
      <c r="L11" s="14">
        <v>55.108102428909199</v>
      </c>
    </row>
    <row r="12" spans="1:12" x14ac:dyDescent="0.25">
      <c r="A12" s="7" t="s">
        <v>176</v>
      </c>
      <c r="B12" s="13">
        <v>6.1350201141516898</v>
      </c>
      <c r="C12" s="13">
        <v>3.1667877376290101</v>
      </c>
      <c r="D12" s="13">
        <v>9.1907588260929494</v>
      </c>
      <c r="E12" s="13">
        <v>6.1192633933248803</v>
      </c>
      <c r="F12" s="13">
        <v>1.8337292598097199</v>
      </c>
      <c r="G12" s="7" t="s">
        <v>41</v>
      </c>
      <c r="H12" s="14">
        <v>270.61573723523099</v>
      </c>
      <c r="I12" s="14">
        <v>139.687007106815</v>
      </c>
      <c r="J12" s="14">
        <v>405.40437181895999</v>
      </c>
      <c r="K12" s="14">
        <v>269.92070827956002</v>
      </c>
      <c r="L12" s="14">
        <v>80.885797650206996</v>
      </c>
    </row>
    <row r="13" spans="1:12" x14ac:dyDescent="0.25">
      <c r="A13" s="7" t="s">
        <v>177</v>
      </c>
      <c r="B13" s="13">
        <v>7.7073991482050005E-2</v>
      </c>
      <c r="C13" s="13">
        <v>8.2285208032757699E-15</v>
      </c>
      <c r="D13" s="13">
        <v>3.14036747810266</v>
      </c>
      <c r="E13" s="13">
        <v>0.75474830578171304</v>
      </c>
      <c r="F13" s="13">
        <v>1.1171564881130001</v>
      </c>
      <c r="G13" s="7" t="s">
        <v>41</v>
      </c>
      <c r="H13" s="14">
        <v>3.3997337642732202</v>
      </c>
      <c r="I13" s="14">
        <v>3.62960052632494E-13</v>
      </c>
      <c r="J13" s="14">
        <v>138.52160945910799</v>
      </c>
      <c r="K13" s="14">
        <v>33.291947768031299</v>
      </c>
      <c r="L13" s="14">
        <v>49.277772690664598</v>
      </c>
    </row>
    <row r="14" spans="1:12" x14ac:dyDescent="0.25">
      <c r="A14" s="7" t="s">
        <v>178</v>
      </c>
      <c r="B14" s="13">
        <v>0.20178517401614901</v>
      </c>
      <c r="C14" s="13">
        <v>1.6245720405760999E-2</v>
      </c>
      <c r="D14" s="13">
        <v>0.84565070946013499</v>
      </c>
      <c r="E14" s="13">
        <v>0.29040259845835398</v>
      </c>
      <c r="F14" s="13">
        <v>0.280444894900794</v>
      </c>
      <c r="G14" s="7" t="s">
        <v>41</v>
      </c>
      <c r="H14" s="14">
        <v>8.9007440258523491</v>
      </c>
      <c r="I14" s="14">
        <v>0.716598727098118</v>
      </c>
      <c r="J14" s="14">
        <v>37.301652794286497</v>
      </c>
      <c r="K14" s="14">
        <v>12.809658617998</v>
      </c>
      <c r="L14" s="14">
        <v>12.370424314074</v>
      </c>
    </row>
    <row r="15" spans="1:12" x14ac:dyDescent="0.25">
      <c r="A15" s="7" t="s">
        <v>179</v>
      </c>
      <c r="B15" s="13">
        <v>0.63554645053187997</v>
      </c>
      <c r="C15" s="13">
        <v>1.42880009218488E-9</v>
      </c>
      <c r="D15" s="13">
        <v>2.0017752995950602</v>
      </c>
      <c r="E15" s="13">
        <v>0.75092577933855598</v>
      </c>
      <c r="F15" s="13">
        <v>0.65713966266090695</v>
      </c>
      <c r="G15" s="7" t="s">
        <v>41</v>
      </c>
      <c r="H15" s="14">
        <v>28.0339539329612</v>
      </c>
      <c r="I15" s="14">
        <v>6.3024372066275294E-8</v>
      </c>
      <c r="J15" s="14">
        <v>88.298308465138106</v>
      </c>
      <c r="K15" s="14">
        <v>33.123336126623698</v>
      </c>
      <c r="L15" s="14">
        <v>28.9864305199726</v>
      </c>
    </row>
    <row r="16" spans="1:12" x14ac:dyDescent="0.25">
      <c r="A16" s="7" t="s">
        <v>180</v>
      </c>
      <c r="B16" s="13">
        <v>2.58867261419724</v>
      </c>
      <c r="C16" s="13">
        <v>1.09335532895441</v>
      </c>
      <c r="D16" s="13">
        <v>4.5791686776437199</v>
      </c>
      <c r="E16" s="13">
        <v>2.6851901272049199</v>
      </c>
      <c r="F16" s="13">
        <v>1.0574221320055801</v>
      </c>
      <c r="G16" s="7" t="s">
        <v>41</v>
      </c>
      <c r="H16" s="14">
        <v>114.18634901224</v>
      </c>
      <c r="I16" s="14">
        <v>48.2279035601793</v>
      </c>
      <c r="J16" s="14">
        <v>201.98713037086401</v>
      </c>
      <c r="K16" s="14">
        <v>118.44373651100901</v>
      </c>
      <c r="L16" s="14">
        <v>46.642890242766299</v>
      </c>
    </row>
    <row r="17" spans="1:13" x14ac:dyDescent="0.25">
      <c r="A17" s="7" t="s">
        <v>181</v>
      </c>
      <c r="B17" s="13">
        <v>18.055365629782301</v>
      </c>
      <c r="C17" s="13">
        <v>14.851670832535101</v>
      </c>
      <c r="D17" s="13">
        <v>21.7592880447718</v>
      </c>
      <c r="E17" s="13">
        <v>18.133604874061199</v>
      </c>
      <c r="F17" s="13">
        <v>2.1111525792562902</v>
      </c>
      <c r="G17" s="7" t="s">
        <v>41</v>
      </c>
      <c r="H17" s="14">
        <v>796.42217792969905</v>
      </c>
      <c r="I17" s="14">
        <v>655.10720042312698</v>
      </c>
      <c r="J17" s="14">
        <v>959.80219565488505</v>
      </c>
      <c r="K17" s="14">
        <v>799.87331099483902</v>
      </c>
      <c r="L17" s="14">
        <v>93.122940270995002</v>
      </c>
    </row>
    <row r="18" spans="1:13" x14ac:dyDescent="0.25">
      <c r="B18" s="13"/>
      <c r="C18" s="13"/>
      <c r="D18" s="13"/>
      <c r="E18" s="13"/>
      <c r="F18" s="13"/>
      <c r="H18" s="14"/>
      <c r="I18" s="14"/>
      <c r="J18" s="15" t="s">
        <v>29</v>
      </c>
      <c r="K18" s="14">
        <f>SUM(K5:K17)</f>
        <v>4410.9999999999945</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043EB-758F-4A43-A13B-A13A19A4361C}">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1577</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23.551533662536698</v>
      </c>
      <c r="C5" s="13">
        <v>19.893950866763301</v>
      </c>
      <c r="D5" s="13">
        <v>27.3286330969377</v>
      </c>
      <c r="E5" s="13">
        <v>23.543120972300699</v>
      </c>
      <c r="F5" s="13">
        <v>2.2754129661616602</v>
      </c>
      <c r="G5" s="7" t="s">
        <v>41</v>
      </c>
      <c r="H5" s="14">
        <v>1836.78411034123</v>
      </c>
      <c r="I5" s="14">
        <v>1551.5292280988699</v>
      </c>
      <c r="J5" s="14">
        <v>2131.3600952301699</v>
      </c>
      <c r="K5" s="14">
        <v>1836.12800462973</v>
      </c>
      <c r="L5" s="14">
        <v>177.45945723094701</v>
      </c>
    </row>
    <row r="6" spans="1:12" x14ac:dyDescent="0.25">
      <c r="A6" s="7" t="s">
        <v>172</v>
      </c>
      <c r="B6" s="13">
        <v>17.661078401457999</v>
      </c>
      <c r="C6" s="13">
        <v>14.285828706597499</v>
      </c>
      <c r="D6" s="13">
        <v>21.544681379369798</v>
      </c>
      <c r="E6" s="13">
        <v>17.759490988259898</v>
      </c>
      <c r="F6" s="13">
        <v>2.1686386813410001</v>
      </c>
      <c r="G6" s="7" t="s">
        <v>41</v>
      </c>
      <c r="H6" s="14">
        <v>1377.38750452971</v>
      </c>
      <c r="I6" s="14">
        <v>1114.15178082753</v>
      </c>
      <c r="J6" s="14">
        <v>1680.26970077705</v>
      </c>
      <c r="K6" s="14">
        <v>1385.0627021743901</v>
      </c>
      <c r="L6" s="14">
        <v>169.13213075778401</v>
      </c>
    </row>
    <row r="7" spans="1:12" x14ac:dyDescent="0.25">
      <c r="A7" s="7" t="s">
        <v>42</v>
      </c>
      <c r="B7" s="13">
        <v>1.4961863713506001</v>
      </c>
      <c r="C7" s="13">
        <v>0.242056745258627</v>
      </c>
      <c r="D7" s="13">
        <v>3.1925499489735398</v>
      </c>
      <c r="E7" s="13">
        <v>1.5886961997912901</v>
      </c>
      <c r="F7" s="13">
        <v>0.88240437742591404</v>
      </c>
      <c r="G7" s="7" t="s">
        <v>41</v>
      </c>
      <c r="H7" s="14">
        <v>116.687575101633</v>
      </c>
      <c r="I7" s="14">
        <v>18.878005562720301</v>
      </c>
      <c r="J7" s="14">
        <v>248.98697052044599</v>
      </c>
      <c r="K7" s="14">
        <v>123.90241662172301</v>
      </c>
      <c r="L7" s="14">
        <v>68.818717395446996</v>
      </c>
    </row>
    <row r="8" spans="1:12" x14ac:dyDescent="0.25">
      <c r="A8" s="7" t="s">
        <v>173</v>
      </c>
      <c r="B8" s="13">
        <v>5.4060620605708696</v>
      </c>
      <c r="C8" s="13">
        <v>3.3277314760374002</v>
      </c>
      <c r="D8" s="13">
        <v>8.1770396299348604</v>
      </c>
      <c r="E8" s="13">
        <v>5.5183298708735098</v>
      </c>
      <c r="F8" s="13">
        <v>1.4946158472367199</v>
      </c>
      <c r="G8" s="7" t="s">
        <v>41</v>
      </c>
      <c r="H8" s="14">
        <v>421.61878010392201</v>
      </c>
      <c r="I8" s="14">
        <v>259.52977781615601</v>
      </c>
      <c r="J8" s="14">
        <v>637.72732073861903</v>
      </c>
      <c r="K8" s="14">
        <v>430.37454662942503</v>
      </c>
      <c r="L8" s="14">
        <v>116.565089925991</v>
      </c>
    </row>
    <row r="9" spans="1:12" x14ac:dyDescent="0.25">
      <c r="A9" s="7" t="s">
        <v>90</v>
      </c>
      <c r="B9" s="13">
        <v>1.21793876591258</v>
      </c>
      <c r="C9" s="13">
        <v>0.42495499533161701</v>
      </c>
      <c r="D9" s="13">
        <v>2.6449310944247699</v>
      </c>
      <c r="E9" s="13">
        <v>1.3416315035458199</v>
      </c>
      <c r="F9" s="13">
        <v>0.68069595617891498</v>
      </c>
      <c r="G9" s="7" t="s">
        <v>41</v>
      </c>
      <c r="H9" s="14">
        <v>94.987044353522293</v>
      </c>
      <c r="I9" s="14">
        <v>33.142240085912803</v>
      </c>
      <c r="J9" s="14">
        <v>206.27817605418801</v>
      </c>
      <c r="K9" s="14">
        <v>104.63384096153899</v>
      </c>
      <c r="L9" s="14">
        <v>53.0874776223936</v>
      </c>
    </row>
    <row r="10" spans="1:12" x14ac:dyDescent="0.25">
      <c r="A10" s="7" t="s">
        <v>174</v>
      </c>
      <c r="B10" s="13">
        <v>5.6322303385103103</v>
      </c>
      <c r="C10" s="13">
        <v>2.6565152719598899</v>
      </c>
      <c r="D10" s="13">
        <v>10.078829245232599</v>
      </c>
      <c r="E10" s="13">
        <v>5.9278824612314303</v>
      </c>
      <c r="F10" s="13">
        <v>2.3314153497127799</v>
      </c>
      <c r="G10" s="7" t="s">
        <v>41</v>
      </c>
      <c r="H10" s="14">
        <v>439.25764410041899</v>
      </c>
      <c r="I10" s="14">
        <v>207.18162606015099</v>
      </c>
      <c r="J10" s="14">
        <v>786.04789283569596</v>
      </c>
      <c r="K10" s="14">
        <v>462.31555315143902</v>
      </c>
      <c r="L10" s="14">
        <v>181.8270831241</v>
      </c>
    </row>
    <row r="11" spans="1:12" x14ac:dyDescent="0.25">
      <c r="A11" s="7" t="s">
        <v>175</v>
      </c>
      <c r="B11" s="13">
        <v>3.1526080507135101</v>
      </c>
      <c r="C11" s="13">
        <v>0.91079614137444398</v>
      </c>
      <c r="D11" s="13">
        <v>5.9664061857683599</v>
      </c>
      <c r="E11" s="13">
        <v>3.2493265075271802</v>
      </c>
      <c r="F11" s="13">
        <v>1.5308509851480201</v>
      </c>
      <c r="G11" s="7" t="s">
        <v>41</v>
      </c>
      <c r="H11" s="14">
        <v>245.87190187514699</v>
      </c>
      <c r="I11" s="14">
        <v>71.032991065792899</v>
      </c>
      <c r="J11" s="14">
        <v>465.32001842807398</v>
      </c>
      <c r="K11" s="14">
        <v>253.414974322044</v>
      </c>
      <c r="L11" s="14">
        <v>119.391068331694</v>
      </c>
    </row>
    <row r="12" spans="1:12" x14ac:dyDescent="0.25">
      <c r="A12" s="7" t="s">
        <v>176</v>
      </c>
      <c r="B12" s="13">
        <v>25.839918450345898</v>
      </c>
      <c r="C12" s="13">
        <v>20.152532387198899</v>
      </c>
      <c r="D12" s="13">
        <v>31.128301310489299</v>
      </c>
      <c r="E12" s="13">
        <v>25.7535289338825</v>
      </c>
      <c r="F12" s="13">
        <v>3.3404220035078298</v>
      </c>
      <c r="G12" s="7" t="s">
        <v>41</v>
      </c>
      <c r="H12" s="14">
        <v>2015.2552399424801</v>
      </c>
      <c r="I12" s="14">
        <v>1571.69600087764</v>
      </c>
      <c r="J12" s="14">
        <v>2427.6962192050601</v>
      </c>
      <c r="K12" s="14">
        <v>2008.5177215535</v>
      </c>
      <c r="L12" s="14">
        <v>260.51951205357602</v>
      </c>
    </row>
    <row r="13" spans="1:12" x14ac:dyDescent="0.25">
      <c r="A13" s="7" t="s">
        <v>177</v>
      </c>
      <c r="B13" s="13">
        <v>5.17390460568493E-2</v>
      </c>
      <c r="C13" s="13">
        <v>6.0702439155436497E-15</v>
      </c>
      <c r="D13" s="13">
        <v>4.8211459924567901</v>
      </c>
      <c r="E13" s="13">
        <v>1.0734005243814499</v>
      </c>
      <c r="F13" s="13">
        <v>1.72281618925476</v>
      </c>
      <c r="G13" s="7" t="s">
        <v>41</v>
      </c>
      <c r="H13" s="14">
        <v>4.0351282019736798</v>
      </c>
      <c r="I13" s="14">
        <v>4.7341832297324903E-13</v>
      </c>
      <c r="J13" s="14">
        <v>376.00117595170502</v>
      </c>
      <c r="K13" s="14">
        <v>83.714506896509604</v>
      </c>
      <c r="L13" s="14">
        <v>134.362434599978</v>
      </c>
    </row>
    <row r="14" spans="1:12" x14ac:dyDescent="0.25">
      <c r="A14" s="7" t="s">
        <v>178</v>
      </c>
      <c r="B14" s="13">
        <v>0.51294110243931101</v>
      </c>
      <c r="C14" s="13">
        <v>0.11158324342211</v>
      </c>
      <c r="D14" s="13">
        <v>1.3362070174710901</v>
      </c>
      <c r="E14" s="13">
        <v>0.59042636446022501</v>
      </c>
      <c r="F14" s="13">
        <v>0.39269706221641498</v>
      </c>
      <c r="G14" s="7" t="s">
        <v>41</v>
      </c>
      <c r="H14" s="14">
        <v>40.004276579241903</v>
      </c>
      <c r="I14" s="14">
        <v>8.70237715449041</v>
      </c>
      <c r="J14" s="14">
        <v>104.21078529256999</v>
      </c>
      <c r="K14" s="14">
        <v>46.047352164252899</v>
      </c>
      <c r="L14" s="14">
        <v>30.626443882258201</v>
      </c>
    </row>
    <row r="15" spans="1:12" x14ac:dyDescent="0.25">
      <c r="A15" s="7" t="s">
        <v>179</v>
      </c>
      <c r="B15" s="13">
        <v>7.8269684990647695E-2</v>
      </c>
      <c r="C15" s="13">
        <v>1.36881751985499E-14</v>
      </c>
      <c r="D15" s="13">
        <v>1.8081163833646301</v>
      </c>
      <c r="E15" s="13">
        <v>0.42986423715386302</v>
      </c>
      <c r="F15" s="13">
        <v>0.641598552667762</v>
      </c>
      <c r="G15" s="7" t="s">
        <v>41</v>
      </c>
      <c r="H15" s="14">
        <v>6.1042527324206102</v>
      </c>
      <c r="I15" s="14">
        <v>1.0675407837349E-12</v>
      </c>
      <c r="J15" s="14">
        <v>141.01499673860701</v>
      </c>
      <c r="K15" s="14">
        <v>33.525111855629703</v>
      </c>
      <c r="L15" s="14">
        <v>50.038271122558697</v>
      </c>
    </row>
    <row r="16" spans="1:12" x14ac:dyDescent="0.25">
      <c r="A16" s="7" t="s">
        <v>180</v>
      </c>
      <c r="B16" s="13">
        <v>3.9244643925965699</v>
      </c>
      <c r="C16" s="13">
        <v>2.1254616674423601</v>
      </c>
      <c r="D16" s="13">
        <v>6.2296851336817403</v>
      </c>
      <c r="E16" s="13">
        <v>4.0135616225108901</v>
      </c>
      <c r="F16" s="13">
        <v>1.25389887163714</v>
      </c>
      <c r="G16" s="7" t="s">
        <v>41</v>
      </c>
      <c r="H16" s="14">
        <v>306.06897797860597</v>
      </c>
      <c r="I16" s="14">
        <v>165.76475544382899</v>
      </c>
      <c r="J16" s="14">
        <v>485.853143575839</v>
      </c>
      <c r="K16" s="14">
        <v>313.017670939624</v>
      </c>
      <c r="L16" s="14">
        <v>97.791572998980797</v>
      </c>
    </row>
    <row r="17" spans="1:13" x14ac:dyDescent="0.25">
      <c r="A17" s="7" t="s">
        <v>181</v>
      </c>
      <c r="B17" s="13">
        <v>9.1565073823710108</v>
      </c>
      <c r="C17" s="13">
        <v>6.7838267312248499</v>
      </c>
      <c r="D17" s="13">
        <v>11.856255934654801</v>
      </c>
      <c r="E17" s="13">
        <v>9.2107398140810606</v>
      </c>
      <c r="F17" s="13">
        <v>1.56871434723529</v>
      </c>
      <c r="G17" s="7" t="s">
        <v>41</v>
      </c>
      <c r="H17" s="14">
        <v>714.11601075111503</v>
      </c>
      <c r="I17" s="14">
        <v>529.07064676822597</v>
      </c>
      <c r="J17" s="14">
        <v>924.66940034373204</v>
      </c>
      <c r="K17" s="14">
        <v>718.34559810018197</v>
      </c>
      <c r="L17" s="14">
        <v>122.34403194088</v>
      </c>
    </row>
    <row r="18" spans="1:13" x14ac:dyDescent="0.25">
      <c r="B18" s="13"/>
      <c r="C18" s="13"/>
      <c r="D18" s="13"/>
      <c r="E18" s="13"/>
      <c r="F18" s="13"/>
      <c r="H18" s="14"/>
      <c r="I18" s="14"/>
      <c r="J18" s="15" t="s">
        <v>29</v>
      </c>
      <c r="K18" s="14">
        <f>SUM(K5:K17)</f>
        <v>7798.9999999999882</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577BA-6322-487D-9762-B22B7EB63DDD}">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1578</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4.4049748720352104</v>
      </c>
      <c r="C5" s="13">
        <v>1.53829193396349</v>
      </c>
      <c r="D5" s="13">
        <v>9.5903388074613805</v>
      </c>
      <c r="E5" s="13">
        <v>4.8309737044807601</v>
      </c>
      <c r="F5" s="13">
        <v>2.5149675893204901</v>
      </c>
      <c r="G5" s="7" t="s">
        <v>41</v>
      </c>
      <c r="H5" s="14">
        <v>147.56665821317901</v>
      </c>
      <c r="I5" s="14">
        <v>51.532779787777201</v>
      </c>
      <c r="J5" s="14">
        <v>321.27635004995602</v>
      </c>
      <c r="K5" s="14">
        <v>161.837619100105</v>
      </c>
      <c r="L5" s="14">
        <v>84.251414242236507</v>
      </c>
    </row>
    <row r="6" spans="1:12" x14ac:dyDescent="0.25">
      <c r="A6" s="7" t="s">
        <v>172</v>
      </c>
      <c r="B6" s="13">
        <v>2.3887103324377499</v>
      </c>
      <c r="C6" s="13">
        <v>0.29549567054369602</v>
      </c>
      <c r="D6" s="13">
        <v>7.0691883258067501</v>
      </c>
      <c r="E6" s="13">
        <v>2.8634404108692602</v>
      </c>
      <c r="F6" s="13">
        <v>2.16445366986654</v>
      </c>
      <c r="G6" s="7" t="s">
        <v>41</v>
      </c>
      <c r="H6" s="14">
        <v>80.021796136664605</v>
      </c>
      <c r="I6" s="14">
        <v>9.8991049632138406</v>
      </c>
      <c r="J6" s="14">
        <v>236.81780891452601</v>
      </c>
      <c r="K6" s="14">
        <v>95.925253764120299</v>
      </c>
      <c r="L6" s="14">
        <v>72.509197940529305</v>
      </c>
    </row>
    <row r="7" spans="1:12" x14ac:dyDescent="0.25">
      <c r="A7" s="7" t="s">
        <v>42</v>
      </c>
      <c r="B7" s="13">
        <v>7.1806487038625301E-5</v>
      </c>
      <c r="C7" s="13">
        <v>1.06925199312895E-17</v>
      </c>
      <c r="D7" s="13">
        <v>0.48188512478468298</v>
      </c>
      <c r="E7" s="13">
        <v>8.7233294001303793E-2</v>
      </c>
      <c r="F7" s="13">
        <v>0.34068685473410698</v>
      </c>
      <c r="G7" s="7" t="s">
        <v>41</v>
      </c>
      <c r="H7" s="14">
        <v>2.4055173157939399E-3</v>
      </c>
      <c r="I7" s="14">
        <v>3.58199417698201E-16</v>
      </c>
      <c r="J7" s="14">
        <v>16.143151680286898</v>
      </c>
      <c r="K7" s="14">
        <v>2.9223153490436702</v>
      </c>
      <c r="L7" s="14">
        <v>11.413009633592599</v>
      </c>
    </row>
    <row r="8" spans="1:12" x14ac:dyDescent="0.25">
      <c r="A8" s="7" t="s">
        <v>173</v>
      </c>
      <c r="B8" s="13">
        <v>1.16253401273958E-4</v>
      </c>
      <c r="C8" s="13">
        <v>5.23626072921889E-18</v>
      </c>
      <c r="D8" s="13">
        <v>0.52830995161411198</v>
      </c>
      <c r="E8" s="13">
        <v>8.9276259362964697E-2</v>
      </c>
      <c r="F8" s="13">
        <v>0.28893753898299901</v>
      </c>
      <c r="G8" s="7" t="s">
        <v>41</v>
      </c>
      <c r="H8" s="14">
        <v>3.8944889426775898E-3</v>
      </c>
      <c r="I8" s="14">
        <v>1.7541473442883301E-16</v>
      </c>
      <c r="J8" s="14">
        <v>17.698383379072698</v>
      </c>
      <c r="K8" s="14">
        <v>2.9907546886593099</v>
      </c>
      <c r="L8" s="14">
        <v>9.6794075559304797</v>
      </c>
    </row>
    <row r="9" spans="1:12" x14ac:dyDescent="0.25">
      <c r="A9" s="7" t="s">
        <v>90</v>
      </c>
      <c r="B9" s="13">
        <v>9.4867385479734394E-5</v>
      </c>
      <c r="C9" s="13">
        <v>9.8942728933262496E-17</v>
      </c>
      <c r="D9" s="13">
        <v>0.55560596471561197</v>
      </c>
      <c r="E9" s="13">
        <v>8.7250214721123404E-2</v>
      </c>
      <c r="F9" s="13">
        <v>0.28162313743838202</v>
      </c>
      <c r="G9" s="7" t="s">
        <v>41</v>
      </c>
      <c r="H9" s="14">
        <v>3.1780574135710999E-3</v>
      </c>
      <c r="I9" s="14">
        <v>3.3145814192642898E-15</v>
      </c>
      <c r="J9" s="14">
        <v>18.612799817972999</v>
      </c>
      <c r="K9" s="14">
        <v>2.9228821931576299</v>
      </c>
      <c r="L9" s="14">
        <v>9.4343751041858095</v>
      </c>
    </row>
    <row r="10" spans="1:12" x14ac:dyDescent="0.25">
      <c r="A10" s="7" t="s">
        <v>174</v>
      </c>
      <c r="B10" s="13">
        <v>1.4587597933507E-4</v>
      </c>
      <c r="C10" s="13">
        <v>4.0594150065374002E-18</v>
      </c>
      <c r="D10" s="13">
        <v>1.15357807023583</v>
      </c>
      <c r="E10" s="13">
        <v>0.18019056047129001</v>
      </c>
      <c r="F10" s="13">
        <v>0.58409704734463797</v>
      </c>
      <c r="G10" s="7" t="s">
        <v>41</v>
      </c>
      <c r="H10" s="14">
        <v>4.8868453077248498E-3</v>
      </c>
      <c r="I10" s="14">
        <v>1.35990402719002E-16</v>
      </c>
      <c r="J10" s="14">
        <v>38.644865352900297</v>
      </c>
      <c r="K10" s="14">
        <v>6.0363837757882104</v>
      </c>
      <c r="L10" s="14">
        <v>19.567251086045399</v>
      </c>
    </row>
    <row r="11" spans="1:12" x14ac:dyDescent="0.25">
      <c r="A11" s="7" t="s">
        <v>175</v>
      </c>
      <c r="B11" s="13">
        <v>3.1545222038866302E-4</v>
      </c>
      <c r="C11" s="13">
        <v>2.6042618294153898E-16</v>
      </c>
      <c r="D11" s="13">
        <v>1.6112053603602801</v>
      </c>
      <c r="E11" s="13">
        <v>0.252692815321098</v>
      </c>
      <c r="F11" s="13">
        <v>0.78330844037093705</v>
      </c>
      <c r="G11" s="7" t="s">
        <v>41</v>
      </c>
      <c r="H11" s="14">
        <v>1.0567649383020201E-2</v>
      </c>
      <c r="I11" s="14">
        <v>8.7242771285415803E-15</v>
      </c>
      <c r="J11" s="14">
        <v>53.9753795720695</v>
      </c>
      <c r="K11" s="14">
        <v>8.4652093132567892</v>
      </c>
      <c r="L11" s="14">
        <v>26.2408327524264</v>
      </c>
    </row>
    <row r="12" spans="1:12" x14ac:dyDescent="0.25">
      <c r="A12" s="7" t="s">
        <v>176</v>
      </c>
      <c r="B12" s="13">
        <v>81.7323709790885</v>
      </c>
      <c r="C12" s="13">
        <v>67.882718732982596</v>
      </c>
      <c r="D12" s="13">
        <v>92.231982927329099</v>
      </c>
      <c r="E12" s="13">
        <v>81.164792448456296</v>
      </c>
      <c r="F12" s="13">
        <v>7.7204671362461399</v>
      </c>
      <c r="G12" s="7" t="s">
        <v>41</v>
      </c>
      <c r="H12" s="14">
        <v>2738.03442779946</v>
      </c>
      <c r="I12" s="14">
        <v>2274.0710775549101</v>
      </c>
      <c r="J12" s="14">
        <v>3089.77142806552</v>
      </c>
      <c r="K12" s="14">
        <v>2719.02054702328</v>
      </c>
      <c r="L12" s="14">
        <v>258.635649064245</v>
      </c>
    </row>
    <row r="13" spans="1:12" x14ac:dyDescent="0.25">
      <c r="A13" s="7" t="s">
        <v>177</v>
      </c>
      <c r="B13" s="13">
        <v>6.5877300250177804</v>
      </c>
      <c r="C13" s="13">
        <v>7.2772422495527703E-11</v>
      </c>
      <c r="D13" s="13">
        <v>19.384370508079101</v>
      </c>
      <c r="E13" s="13">
        <v>7.2650872681763596</v>
      </c>
      <c r="F13" s="13">
        <v>6.7607951365301897</v>
      </c>
      <c r="G13" s="7" t="s">
        <v>41</v>
      </c>
      <c r="H13" s="14">
        <v>220.68895583809501</v>
      </c>
      <c r="I13" s="14">
        <v>2.4378761536001798E-9</v>
      </c>
      <c r="J13" s="14">
        <v>649.37641202065004</v>
      </c>
      <c r="K13" s="14">
        <v>243.380423483908</v>
      </c>
      <c r="L13" s="14">
        <v>226.48663707376099</v>
      </c>
    </row>
    <row r="14" spans="1:12" x14ac:dyDescent="0.25">
      <c r="A14" s="7" t="s">
        <v>178</v>
      </c>
      <c r="B14" s="13">
        <v>7.7546667086401505E-5</v>
      </c>
      <c r="C14" s="13">
        <v>8.3129940939524604E-18</v>
      </c>
      <c r="D14" s="13">
        <v>0.60131805100254698</v>
      </c>
      <c r="E14" s="13">
        <v>0.106831221835037</v>
      </c>
      <c r="F14" s="13">
        <v>0.39024132785087101</v>
      </c>
      <c r="G14" s="7" t="s">
        <v>41</v>
      </c>
      <c r="H14" s="14">
        <v>2.59781334739445E-3</v>
      </c>
      <c r="I14" s="14">
        <v>2.7848530214740701E-16</v>
      </c>
      <c r="J14" s="14">
        <v>20.144154708585301</v>
      </c>
      <c r="K14" s="14">
        <v>3.5788459314737402</v>
      </c>
      <c r="L14" s="14">
        <v>13.0730844830042</v>
      </c>
    </row>
    <row r="15" spans="1:12" x14ac:dyDescent="0.25">
      <c r="A15" s="7" t="s">
        <v>179</v>
      </c>
      <c r="B15" s="13">
        <v>2.03946760424051E-4</v>
      </c>
      <c r="C15" s="13">
        <v>7.7551583312433095E-18</v>
      </c>
      <c r="D15" s="13">
        <v>1.0165780903255099</v>
      </c>
      <c r="E15" s="13">
        <v>0.16653265265852599</v>
      </c>
      <c r="F15" s="13">
        <v>0.50659854101688795</v>
      </c>
      <c r="G15" s="7" t="s">
        <v>41</v>
      </c>
      <c r="H15" s="14">
        <v>6.8322164742057297E-3</v>
      </c>
      <c r="I15" s="14">
        <v>2.5979780409664999E-16</v>
      </c>
      <c r="J15" s="14">
        <v>34.055366025904803</v>
      </c>
      <c r="K15" s="14">
        <v>5.5788438640606302</v>
      </c>
      <c r="L15" s="14">
        <v>16.971051124065699</v>
      </c>
    </row>
    <row r="16" spans="1:12" x14ac:dyDescent="0.25">
      <c r="A16" s="7" t="s">
        <v>180</v>
      </c>
      <c r="B16" s="13">
        <v>1.3735494864859299E-4</v>
      </c>
      <c r="C16" s="13">
        <v>7.6001913552548303E-17</v>
      </c>
      <c r="D16" s="13">
        <v>1.2904119018646001</v>
      </c>
      <c r="E16" s="13">
        <v>0.22352208444225</v>
      </c>
      <c r="F16" s="13">
        <v>0.83110387804813401</v>
      </c>
      <c r="G16" s="7" t="s">
        <v>41</v>
      </c>
      <c r="H16" s="14">
        <v>4.6013907797278703E-3</v>
      </c>
      <c r="I16" s="14">
        <v>2.5460641040103699E-15</v>
      </c>
      <c r="J16" s="14">
        <v>43.228798712464297</v>
      </c>
      <c r="K16" s="14">
        <v>7.4879898288153903</v>
      </c>
      <c r="L16" s="14">
        <v>27.841979914612502</v>
      </c>
    </row>
    <row r="17" spans="1:13" x14ac:dyDescent="0.25">
      <c r="A17" s="7" t="s">
        <v>181</v>
      </c>
      <c r="B17" s="13">
        <v>2.3293404088360798</v>
      </c>
      <c r="C17" s="13">
        <v>0.48210645192080598</v>
      </c>
      <c r="D17" s="13">
        <v>6.0224649180982803</v>
      </c>
      <c r="E17" s="13">
        <v>2.6821770652037098</v>
      </c>
      <c r="F17" s="13">
        <v>1.8225186612723101</v>
      </c>
      <c r="G17" s="7" t="s">
        <v>41</v>
      </c>
      <c r="H17" s="14">
        <v>78.032903696008702</v>
      </c>
      <c r="I17" s="14">
        <v>16.150566139346999</v>
      </c>
      <c r="J17" s="14">
        <v>201.75257475629201</v>
      </c>
      <c r="K17" s="14">
        <v>89.852931684324503</v>
      </c>
      <c r="L17" s="14">
        <v>61.054375152622498</v>
      </c>
    </row>
    <row r="18" spans="1:13" x14ac:dyDescent="0.25">
      <c r="B18" s="13"/>
      <c r="C18" s="13"/>
      <c r="D18" s="13"/>
      <c r="E18" s="13"/>
      <c r="F18" s="13"/>
      <c r="H18" s="14"/>
      <c r="I18" s="14"/>
      <c r="J18" s="15" t="s">
        <v>29</v>
      </c>
      <c r="K18" s="14">
        <f>SUM(K5:K17)</f>
        <v>3349.9999999999932</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05ABA-F5E6-450D-B8E9-2CADBAF40D00}">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8" width="7.109375" style="7" bestFit="1" customWidth="1"/>
    <col min="9" max="9" width="4.44140625" style="7" bestFit="1" customWidth="1"/>
    <col min="10" max="10" width="6.6640625" style="7" bestFit="1" customWidth="1"/>
    <col min="11" max="11" width="5.5546875" style="7" bestFit="1" customWidth="1"/>
    <col min="12" max="12" width="4.44140625" style="7" bestFit="1" customWidth="1"/>
    <col min="13" max="16384" width="8.6640625" style="7"/>
  </cols>
  <sheetData>
    <row r="1" spans="1:12" ht="45" customHeight="1" x14ac:dyDescent="0.25">
      <c r="A1" s="333" t="s">
        <v>1579</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4.1770603450372699</v>
      </c>
      <c r="C5" s="13">
        <v>1.8255069318295201</v>
      </c>
      <c r="D5" s="13">
        <v>7.9088747420929799</v>
      </c>
      <c r="E5" s="13">
        <v>4.4225847708622803</v>
      </c>
      <c r="F5" s="13">
        <v>1.8815687918637101</v>
      </c>
      <c r="G5" s="7" t="s">
        <v>41</v>
      </c>
      <c r="H5" s="14">
        <v>11.6122277592036</v>
      </c>
      <c r="I5" s="14">
        <v>5.0749092704860699</v>
      </c>
      <c r="J5" s="14">
        <v>21.986671783018402</v>
      </c>
      <c r="K5" s="14">
        <v>12.2947856629971</v>
      </c>
      <c r="L5" s="14">
        <v>5.2307612413811198</v>
      </c>
    </row>
    <row r="6" spans="1:12" x14ac:dyDescent="0.25">
      <c r="A6" s="7" t="s">
        <v>172</v>
      </c>
      <c r="B6" s="13">
        <v>10.193498457969801</v>
      </c>
      <c r="C6" s="13">
        <v>6.0752758311580601</v>
      </c>
      <c r="D6" s="13">
        <v>15.298291453065101</v>
      </c>
      <c r="E6" s="13">
        <v>10.352621787522599</v>
      </c>
      <c r="F6" s="13">
        <v>2.7747317710745598</v>
      </c>
      <c r="G6" s="7" t="s">
        <v>41</v>
      </c>
      <c r="H6" s="14">
        <v>28.3379257131561</v>
      </c>
      <c r="I6" s="14">
        <v>16.8892668106194</v>
      </c>
      <c r="J6" s="14">
        <v>42.529250239521097</v>
      </c>
      <c r="K6" s="14">
        <v>28.780288569312901</v>
      </c>
      <c r="L6" s="14">
        <v>7.7137543235872803</v>
      </c>
    </row>
    <row r="7" spans="1:12" x14ac:dyDescent="0.25">
      <c r="A7" s="7" t="s">
        <v>42</v>
      </c>
      <c r="B7" s="13">
        <v>1.6637562090862201E-4</v>
      </c>
      <c r="C7" s="13">
        <v>9.6001285857413405E-18</v>
      </c>
      <c r="D7" s="13">
        <v>0.87482506076664901</v>
      </c>
      <c r="E7" s="13">
        <v>0.15701039411445</v>
      </c>
      <c r="F7" s="13">
        <v>0.54479190610063899</v>
      </c>
      <c r="G7" s="7" t="s">
        <v>41</v>
      </c>
      <c r="H7" s="14">
        <v>4.6252422612596899E-4</v>
      </c>
      <c r="I7" s="14">
        <v>2.6688357468360899E-17</v>
      </c>
      <c r="J7" s="14">
        <v>2.4320136689312801</v>
      </c>
      <c r="K7" s="14">
        <v>0.436488895638172</v>
      </c>
      <c r="L7" s="14">
        <v>1.51452149895977</v>
      </c>
    </row>
    <row r="8" spans="1:12" x14ac:dyDescent="0.25">
      <c r="A8" s="7" t="s">
        <v>173</v>
      </c>
      <c r="B8" s="13">
        <v>14.553957709145401</v>
      </c>
      <c r="C8" s="13">
        <v>9.2159552545660599</v>
      </c>
      <c r="D8" s="13">
        <v>20.996426555152102</v>
      </c>
      <c r="E8" s="13">
        <v>14.8383646006255</v>
      </c>
      <c r="F8" s="13">
        <v>3.6375711684866401</v>
      </c>
      <c r="G8" s="7" t="s">
        <v>41</v>
      </c>
      <c r="H8" s="14">
        <v>40.460002431424201</v>
      </c>
      <c r="I8" s="14">
        <v>25.6203556076936</v>
      </c>
      <c r="J8" s="14">
        <v>58.370065823323003</v>
      </c>
      <c r="K8" s="14">
        <v>41.250653589739002</v>
      </c>
      <c r="L8" s="14">
        <v>10.112447848392801</v>
      </c>
    </row>
    <row r="9" spans="1:12" x14ac:dyDescent="0.25">
      <c r="A9" s="7" t="s">
        <v>90</v>
      </c>
      <c r="B9" s="13">
        <v>3.8390303831732697E-2</v>
      </c>
      <c r="C9" s="13">
        <v>1.4916453888323401E-15</v>
      </c>
      <c r="D9" s="13">
        <v>3.02277422157854</v>
      </c>
      <c r="E9" s="13">
        <v>0.66859535514245305</v>
      </c>
      <c r="F9" s="13">
        <v>1.09907679568447</v>
      </c>
      <c r="G9" s="7" t="s">
        <v>41</v>
      </c>
      <c r="H9" s="14">
        <v>0.10672504465221699</v>
      </c>
      <c r="I9" s="14">
        <v>4.14677418095392E-15</v>
      </c>
      <c r="J9" s="14">
        <v>8.4033123359883604</v>
      </c>
      <c r="K9" s="14">
        <v>1.85869508729602</v>
      </c>
      <c r="L9" s="14">
        <v>3.0554334920028299</v>
      </c>
    </row>
    <row r="10" spans="1:12" x14ac:dyDescent="0.25">
      <c r="A10" s="7" t="s">
        <v>174</v>
      </c>
      <c r="B10" s="13">
        <v>5.1468661355670404</v>
      </c>
      <c r="C10" s="13">
        <v>2.3230556911728001E-3</v>
      </c>
      <c r="D10" s="13">
        <v>12.934567634808401</v>
      </c>
      <c r="E10" s="13">
        <v>5.54840325776832</v>
      </c>
      <c r="F10" s="13">
        <v>3.9248488234573</v>
      </c>
      <c r="G10" s="7" t="s">
        <v>41</v>
      </c>
      <c r="H10" s="14">
        <v>14.3082878568763</v>
      </c>
      <c r="I10" s="14">
        <v>6.4580948214603903E-3</v>
      </c>
      <c r="J10" s="14">
        <v>35.958098024767402</v>
      </c>
      <c r="K10" s="14">
        <v>15.4245610565959</v>
      </c>
      <c r="L10" s="14">
        <v>10.9110797292113</v>
      </c>
    </row>
    <row r="11" spans="1:12" x14ac:dyDescent="0.25">
      <c r="A11" s="7" t="s">
        <v>175</v>
      </c>
      <c r="B11" s="13">
        <v>3.4208696001708501</v>
      </c>
      <c r="C11" s="13">
        <v>1.1949464958492899E-5</v>
      </c>
      <c r="D11" s="13">
        <v>8.7360584535349997</v>
      </c>
      <c r="E11" s="13">
        <v>3.7387644874183699</v>
      </c>
      <c r="F11" s="13">
        <v>2.76855088862489</v>
      </c>
      <c r="G11" s="7" t="s">
        <v>41</v>
      </c>
      <c r="H11" s="14">
        <v>9.5100174884749809</v>
      </c>
      <c r="I11" s="14">
        <v>3.3219512584610297E-5</v>
      </c>
      <c r="J11" s="14">
        <v>24.286242500827299</v>
      </c>
      <c r="K11" s="14">
        <v>10.393765275023</v>
      </c>
      <c r="L11" s="14">
        <v>7.6965714703771999</v>
      </c>
    </row>
    <row r="12" spans="1:12" x14ac:dyDescent="0.25">
      <c r="A12" s="7" t="s">
        <v>176</v>
      </c>
      <c r="B12" s="13">
        <v>42.068044869704998</v>
      </c>
      <c r="C12" s="13">
        <v>27.618744316900798</v>
      </c>
      <c r="D12" s="13">
        <v>55.181935286998403</v>
      </c>
      <c r="E12" s="13">
        <v>41.833508204358701</v>
      </c>
      <c r="F12" s="13">
        <v>8.3359477794175305</v>
      </c>
      <c r="G12" s="7" t="s">
        <v>41</v>
      </c>
      <c r="H12" s="14">
        <v>116.949164737779</v>
      </c>
      <c r="I12" s="14">
        <v>76.780109200984299</v>
      </c>
      <c r="J12" s="14">
        <v>153.405780097855</v>
      </c>
      <c r="K12" s="14">
        <v>116.297152808117</v>
      </c>
      <c r="L12" s="14">
        <v>23.173934826780702</v>
      </c>
    </row>
    <row r="13" spans="1:12" x14ac:dyDescent="0.25">
      <c r="A13" s="7" t="s">
        <v>177</v>
      </c>
      <c r="B13" s="13">
        <v>9.2675495521683597</v>
      </c>
      <c r="C13" s="13">
        <v>0.73863943805134602</v>
      </c>
      <c r="D13" s="13">
        <v>23.0595810809433</v>
      </c>
      <c r="E13" s="13">
        <v>9.9497423115073698</v>
      </c>
      <c r="F13" s="13">
        <v>7.1540941821007298</v>
      </c>
      <c r="G13" s="7" t="s">
        <v>41</v>
      </c>
      <c r="H13" s="14">
        <v>25.763787755028002</v>
      </c>
      <c r="I13" s="14">
        <v>2.05341763778274</v>
      </c>
      <c r="J13" s="14">
        <v>64.105635405022397</v>
      </c>
      <c r="K13" s="14">
        <v>27.660283625990498</v>
      </c>
      <c r="L13" s="14">
        <v>19.88838182624</v>
      </c>
    </row>
    <row r="14" spans="1:12" x14ac:dyDescent="0.25">
      <c r="A14" s="7" t="s">
        <v>178</v>
      </c>
      <c r="B14" s="13">
        <v>0.54354607626739104</v>
      </c>
      <c r="C14" s="13">
        <v>5.11179357023471E-2</v>
      </c>
      <c r="D14" s="13">
        <v>2.3160757429300198</v>
      </c>
      <c r="E14" s="13">
        <v>0.78132205681807598</v>
      </c>
      <c r="F14" s="13">
        <v>0.78144179752961396</v>
      </c>
      <c r="G14" s="7" t="s">
        <v>41</v>
      </c>
      <c r="H14" s="14">
        <v>1.5110580920233401</v>
      </c>
      <c r="I14" s="14">
        <v>0.142107861252525</v>
      </c>
      <c r="J14" s="14">
        <v>6.4386905653454596</v>
      </c>
      <c r="K14" s="14">
        <v>2.17207531795425</v>
      </c>
      <c r="L14" s="14">
        <v>2.1724081971323201</v>
      </c>
    </row>
    <row r="15" spans="1:12" x14ac:dyDescent="0.25">
      <c r="A15" s="7" t="s">
        <v>179</v>
      </c>
      <c r="B15" s="13">
        <v>5.1742978397771805E-4</v>
      </c>
      <c r="C15" s="13">
        <v>1.05031409744018E-17</v>
      </c>
      <c r="D15" s="13">
        <v>1.38128970749823</v>
      </c>
      <c r="E15" s="13">
        <v>0.220784361823504</v>
      </c>
      <c r="F15" s="13">
        <v>0.57689344752264304</v>
      </c>
      <c r="G15" s="7" t="s">
        <v>41</v>
      </c>
      <c r="H15" s="14">
        <v>1.4384547994580499E-3</v>
      </c>
      <c r="I15" s="14">
        <v>2.9198731908836998E-17</v>
      </c>
      <c r="J15" s="14">
        <v>3.83998538684508</v>
      </c>
      <c r="K15" s="14">
        <v>0.61378052586934195</v>
      </c>
      <c r="L15" s="14">
        <v>1.60376378411294</v>
      </c>
    </row>
    <row r="16" spans="1:12" x14ac:dyDescent="0.25">
      <c r="A16" s="7" t="s">
        <v>180</v>
      </c>
      <c r="B16" s="13">
        <v>1.2607861414700201E-4</v>
      </c>
      <c r="C16" s="13">
        <v>6.1083496310833499E-17</v>
      </c>
      <c r="D16" s="13">
        <v>0.81172621719503901</v>
      </c>
      <c r="E16" s="13">
        <v>0.12126121704213599</v>
      </c>
      <c r="F16" s="13">
        <v>0.39552358413828398</v>
      </c>
      <c r="G16" s="7" t="s">
        <v>41</v>
      </c>
      <c r="H16" s="14">
        <v>3.5049854732866799E-4</v>
      </c>
      <c r="I16" s="14">
        <v>1.69812119744117E-16</v>
      </c>
      <c r="J16" s="14">
        <v>2.2565988838022002</v>
      </c>
      <c r="K16" s="14">
        <v>0.33710618337713899</v>
      </c>
      <c r="L16" s="14">
        <v>1.0995555639044201</v>
      </c>
    </row>
    <row r="17" spans="1:13" x14ac:dyDescent="0.25">
      <c r="A17" s="7" t="s">
        <v>181</v>
      </c>
      <c r="B17" s="13">
        <v>7.0973668516888102</v>
      </c>
      <c r="C17" s="13">
        <v>4.0617532970234196</v>
      </c>
      <c r="D17" s="13">
        <v>11.3977968264228</v>
      </c>
      <c r="E17" s="13">
        <v>7.3670371949960796</v>
      </c>
      <c r="F17" s="13">
        <v>2.2253239524009398</v>
      </c>
      <c r="G17" s="7" t="s">
        <v>41</v>
      </c>
      <c r="H17" s="14">
        <v>19.730679847694802</v>
      </c>
      <c r="I17" s="14">
        <v>11.2916741657251</v>
      </c>
      <c r="J17" s="14">
        <v>31.685875177455401</v>
      </c>
      <c r="K17" s="14">
        <v>20.4803634020891</v>
      </c>
      <c r="L17" s="14">
        <v>6.18640058767462</v>
      </c>
    </row>
    <row r="18" spans="1:13" x14ac:dyDescent="0.25">
      <c r="B18" s="13"/>
      <c r="C18" s="13"/>
      <c r="D18" s="13"/>
      <c r="E18" s="13"/>
      <c r="F18" s="13"/>
      <c r="H18" s="14"/>
      <c r="I18" s="14"/>
      <c r="J18" s="15" t="s">
        <v>29</v>
      </c>
      <c r="K18" s="14">
        <f>SUM(K5:K17)</f>
        <v>277.99999999999949</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A4332-B376-4FDD-94C7-8817F4C4CEDD}">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8" width="7.109375" style="7" bestFit="1" customWidth="1"/>
    <col min="9" max="9" width="5.5546875" style="7" bestFit="1" customWidth="1"/>
    <col min="10" max="10" width="6.6640625" style="7" bestFit="1" customWidth="1"/>
    <col min="11" max="11" width="7.33203125" style="7" bestFit="1" customWidth="1"/>
    <col min="12" max="12" width="4.44140625" style="7" bestFit="1" customWidth="1"/>
    <col min="13" max="16384" width="8.6640625" style="7"/>
  </cols>
  <sheetData>
    <row r="1" spans="1:12" ht="45" customHeight="1" x14ac:dyDescent="0.25">
      <c r="A1" s="333" t="s">
        <v>1580</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5.1587370690314698</v>
      </c>
      <c r="C5" s="13">
        <v>3.3566250162429401</v>
      </c>
      <c r="D5" s="13">
        <v>7.3730573873001299</v>
      </c>
      <c r="E5" s="13">
        <v>5.2405346569902598</v>
      </c>
      <c r="F5" s="13">
        <v>1.2460353452687201</v>
      </c>
      <c r="G5" s="7" t="s">
        <v>41</v>
      </c>
      <c r="H5" s="14">
        <v>53.805627629998199</v>
      </c>
      <c r="I5" s="14">
        <v>35.009598919413897</v>
      </c>
      <c r="J5" s="14">
        <v>76.900988549540401</v>
      </c>
      <c r="K5" s="14">
        <v>54.658776472408398</v>
      </c>
      <c r="L5" s="14">
        <v>12.996148651152801</v>
      </c>
    </row>
    <row r="6" spans="1:12" x14ac:dyDescent="0.25">
      <c r="A6" s="7" t="s">
        <v>172</v>
      </c>
      <c r="B6" s="13">
        <v>3.6992373110296701</v>
      </c>
      <c r="C6" s="13">
        <v>2.01900931555334</v>
      </c>
      <c r="D6" s="13">
        <v>6.0951623423959198</v>
      </c>
      <c r="E6" s="13">
        <v>3.8204133271624801</v>
      </c>
      <c r="F6" s="13">
        <v>1.2327786165591901</v>
      </c>
      <c r="G6" s="7" t="s">
        <v>41</v>
      </c>
      <c r="H6" s="14">
        <v>38.583045154039397</v>
      </c>
      <c r="I6" s="14">
        <v>21.058267161221298</v>
      </c>
      <c r="J6" s="14">
        <v>63.572543231189499</v>
      </c>
      <c r="K6" s="14">
        <v>39.846911002304601</v>
      </c>
      <c r="L6" s="14">
        <v>12.8578809707123</v>
      </c>
    </row>
    <row r="7" spans="1:12" x14ac:dyDescent="0.25">
      <c r="A7" s="7" t="s">
        <v>42</v>
      </c>
      <c r="B7" s="13">
        <v>6.7436245033037503E-5</v>
      </c>
      <c r="C7" s="13">
        <v>1.00063281824339E-18</v>
      </c>
      <c r="D7" s="13">
        <v>0.36811705291598101</v>
      </c>
      <c r="E7" s="13">
        <v>5.6970261674875101E-2</v>
      </c>
      <c r="F7" s="13">
        <v>0.179050608266281</v>
      </c>
      <c r="G7" s="7" t="s">
        <v>41</v>
      </c>
      <c r="H7" s="14">
        <v>7.0336003569458096E-4</v>
      </c>
      <c r="I7" s="14">
        <v>1.04366002942786E-17</v>
      </c>
      <c r="J7" s="14">
        <v>3.8394608619136799</v>
      </c>
      <c r="K7" s="14">
        <v>0.59419982926894799</v>
      </c>
      <c r="L7" s="14">
        <v>1.86749784421731</v>
      </c>
    </row>
    <row r="8" spans="1:12" x14ac:dyDescent="0.25">
      <c r="A8" s="7" t="s">
        <v>173</v>
      </c>
      <c r="B8" s="13">
        <v>3.75982767711543</v>
      </c>
      <c r="C8" s="13">
        <v>1.85409622015855</v>
      </c>
      <c r="D8" s="13">
        <v>6.26561688733329</v>
      </c>
      <c r="E8" s="13">
        <v>3.8628787276453802</v>
      </c>
      <c r="F8" s="13">
        <v>1.3299409135926901</v>
      </c>
      <c r="G8" s="7" t="s">
        <v>41</v>
      </c>
      <c r="H8" s="14">
        <v>39.215002672313901</v>
      </c>
      <c r="I8" s="14">
        <v>19.3382235762537</v>
      </c>
      <c r="J8" s="14">
        <v>65.350384134886198</v>
      </c>
      <c r="K8" s="14">
        <v>40.289825129341303</v>
      </c>
      <c r="L8" s="14">
        <v>13.871283728771701</v>
      </c>
    </row>
    <row r="9" spans="1:12" x14ac:dyDescent="0.25">
      <c r="A9" s="7" t="s">
        <v>90</v>
      </c>
      <c r="B9" s="13">
        <v>2.40393283643083E-5</v>
      </c>
      <c r="C9" s="13">
        <v>1.0216987802626999E-18</v>
      </c>
      <c r="D9" s="13">
        <v>0.15309595585206001</v>
      </c>
      <c r="E9" s="13">
        <v>2.7242200276958301E-2</v>
      </c>
      <c r="F9" s="13">
        <v>0.10199442475040101</v>
      </c>
      <c r="G9" s="7" t="s">
        <v>41</v>
      </c>
      <c r="H9" s="14">
        <v>2.5073019483973599E-4</v>
      </c>
      <c r="I9" s="14">
        <v>1.06563182781399E-17</v>
      </c>
      <c r="J9" s="14">
        <v>1.59679081953699</v>
      </c>
      <c r="K9" s="14">
        <v>0.284136148888675</v>
      </c>
      <c r="L9" s="14">
        <v>1.0638018501466799</v>
      </c>
    </row>
    <row r="10" spans="1:12" x14ac:dyDescent="0.25">
      <c r="A10" s="7" t="s">
        <v>174</v>
      </c>
      <c r="B10" s="13">
        <v>5.88013461845647</v>
      </c>
      <c r="C10" s="13">
        <v>1.5599199159611199</v>
      </c>
      <c r="D10" s="13">
        <v>10.784676213950799</v>
      </c>
      <c r="E10" s="13">
        <v>5.8682222919452096</v>
      </c>
      <c r="F10" s="13">
        <v>2.8751854087936901</v>
      </c>
      <c r="G10" s="7" t="s">
        <v>41</v>
      </c>
      <c r="H10" s="14">
        <v>61.329804070500998</v>
      </c>
      <c r="I10" s="14">
        <v>16.269964723474502</v>
      </c>
      <c r="J10" s="14">
        <v>112.484172911507</v>
      </c>
      <c r="K10" s="14">
        <v>61.205558504988502</v>
      </c>
      <c r="L10" s="14">
        <v>29.988183813718202</v>
      </c>
    </row>
    <row r="11" spans="1:12" x14ac:dyDescent="0.25">
      <c r="A11" s="7" t="s">
        <v>175</v>
      </c>
      <c r="B11" s="13">
        <v>18.7938694445319</v>
      </c>
      <c r="C11" s="13">
        <v>12.806984928057201</v>
      </c>
      <c r="D11" s="13">
        <v>24.9250128473908</v>
      </c>
      <c r="E11" s="13">
        <v>18.809372840276399</v>
      </c>
      <c r="F11" s="13">
        <v>3.64039677741936</v>
      </c>
      <c r="G11" s="7" t="s">
        <v>41</v>
      </c>
      <c r="H11" s="14">
        <v>196.02005830646701</v>
      </c>
      <c r="I11" s="14">
        <v>133.57685279963701</v>
      </c>
      <c r="J11" s="14">
        <v>259.96788399828603</v>
      </c>
      <c r="K11" s="14">
        <v>196.18175872408301</v>
      </c>
      <c r="L11" s="14">
        <v>37.969338388483898</v>
      </c>
    </row>
    <row r="12" spans="1:12" x14ac:dyDescent="0.25">
      <c r="A12" s="7" t="s">
        <v>176</v>
      </c>
      <c r="B12" s="13">
        <v>35.68133432858</v>
      </c>
      <c r="C12" s="13">
        <v>28.372015164002399</v>
      </c>
      <c r="D12" s="13">
        <v>43.453861118418502</v>
      </c>
      <c r="E12" s="13">
        <v>35.661195756643899</v>
      </c>
      <c r="F12" s="13">
        <v>4.5154955912088299</v>
      </c>
      <c r="G12" s="7" t="s">
        <v>41</v>
      </c>
      <c r="H12" s="14">
        <v>372.15631704708898</v>
      </c>
      <c r="I12" s="14">
        <v>295.92011816054497</v>
      </c>
      <c r="J12" s="14">
        <v>453.22377146510598</v>
      </c>
      <c r="K12" s="14">
        <v>371.94627174179601</v>
      </c>
      <c r="L12" s="14">
        <v>47.096619016308097</v>
      </c>
    </row>
    <row r="13" spans="1:12" x14ac:dyDescent="0.25">
      <c r="A13" s="7" t="s">
        <v>177</v>
      </c>
      <c r="B13" s="13">
        <v>0.35977699621728398</v>
      </c>
      <c r="C13" s="13">
        <v>1.7062908037962598E-14</v>
      </c>
      <c r="D13" s="13">
        <v>6.4969389335700098</v>
      </c>
      <c r="E13" s="13">
        <v>1.6841652791152699</v>
      </c>
      <c r="F13" s="13">
        <v>2.38244762255336</v>
      </c>
      <c r="G13" s="7" t="s">
        <v>41</v>
      </c>
      <c r="H13" s="14">
        <v>3.75247407054627</v>
      </c>
      <c r="I13" s="14">
        <v>1.7796613083594999E-13</v>
      </c>
      <c r="J13" s="14">
        <v>67.763073077135203</v>
      </c>
      <c r="K13" s="14">
        <v>17.565843861172301</v>
      </c>
      <c r="L13" s="14">
        <v>24.8489287032316</v>
      </c>
    </row>
    <row r="14" spans="1:12" x14ac:dyDescent="0.25">
      <c r="A14" s="7" t="s">
        <v>178</v>
      </c>
      <c r="B14" s="13">
        <v>2.40988996232869E-3</v>
      </c>
      <c r="C14" s="13">
        <v>2.6846732707798199E-16</v>
      </c>
      <c r="D14" s="13">
        <v>0.68296464471378904</v>
      </c>
      <c r="E14" s="13">
        <v>0.13243977161618101</v>
      </c>
      <c r="F14" s="13">
        <v>0.26139241128115198</v>
      </c>
      <c r="G14" s="7" t="s">
        <v>41</v>
      </c>
      <c r="H14" s="14">
        <v>2.51351523070882E-2</v>
      </c>
      <c r="I14" s="14">
        <v>2.8001142214233501E-15</v>
      </c>
      <c r="J14" s="14">
        <v>7.1233212443648197</v>
      </c>
      <c r="K14" s="14">
        <v>1.3813468179567701</v>
      </c>
      <c r="L14" s="14">
        <v>2.7263228496624099</v>
      </c>
    </row>
    <row r="15" spans="1:12" x14ac:dyDescent="0.25">
      <c r="A15" s="7" t="s">
        <v>179</v>
      </c>
      <c r="B15" s="13">
        <v>1.62267376699948</v>
      </c>
      <c r="C15" s="13">
        <v>4.0321951856623198E-10</v>
      </c>
      <c r="D15" s="13">
        <v>4.5580637045013299</v>
      </c>
      <c r="E15" s="13">
        <v>1.7551095032285</v>
      </c>
      <c r="F15" s="13">
        <v>1.5224625280315101</v>
      </c>
      <c r="G15" s="7" t="s">
        <v>41</v>
      </c>
      <c r="H15" s="14">
        <v>16.9244873898046</v>
      </c>
      <c r="I15" s="14">
        <v>4.2055795786458003E-9</v>
      </c>
      <c r="J15" s="14">
        <v>47.540604437948801</v>
      </c>
      <c r="K15" s="14">
        <v>18.305792118673299</v>
      </c>
      <c r="L15" s="14">
        <v>15.879284167368599</v>
      </c>
    </row>
    <row r="16" spans="1:12" x14ac:dyDescent="0.25">
      <c r="A16" s="7" t="s">
        <v>180</v>
      </c>
      <c r="B16" s="13">
        <v>1.30957475756535</v>
      </c>
      <c r="C16" s="13">
        <v>3.0891904013038801E-9</v>
      </c>
      <c r="D16" s="13">
        <v>4.1546496403334601</v>
      </c>
      <c r="E16" s="13">
        <v>1.5780700601187301</v>
      </c>
      <c r="F16" s="13">
        <v>1.3868933671863699</v>
      </c>
      <c r="G16" s="7" t="s">
        <v>41</v>
      </c>
      <c r="H16" s="14">
        <v>13.6588647214066</v>
      </c>
      <c r="I16" s="14">
        <v>3.2220255885599401E-8</v>
      </c>
      <c r="J16" s="14">
        <v>43.332995748678002</v>
      </c>
      <c r="K16" s="14">
        <v>16.459270727038401</v>
      </c>
      <c r="L16" s="14">
        <v>14.4652978197538</v>
      </c>
    </row>
    <row r="17" spans="1:13" x14ac:dyDescent="0.25">
      <c r="A17" s="7" t="s">
        <v>181</v>
      </c>
      <c r="B17" s="13">
        <v>21.414109514069999</v>
      </c>
      <c r="C17" s="13">
        <v>17.632106235176</v>
      </c>
      <c r="D17" s="13">
        <v>25.750265220488899</v>
      </c>
      <c r="E17" s="13">
        <v>21.503385323305601</v>
      </c>
      <c r="F17" s="13">
        <v>2.4585912101513601</v>
      </c>
      <c r="G17" s="7" t="s">
        <v>41</v>
      </c>
      <c r="H17" s="14">
        <v>223.349162231751</v>
      </c>
      <c r="I17" s="14">
        <v>183.902868032886</v>
      </c>
      <c r="J17" s="14">
        <v>268.57526624969898</v>
      </c>
      <c r="K17" s="14">
        <v>224.28030892207801</v>
      </c>
      <c r="L17" s="14">
        <v>25.643106321878701</v>
      </c>
    </row>
    <row r="18" spans="1:13" x14ac:dyDescent="0.25">
      <c r="B18" s="13"/>
      <c r="C18" s="13"/>
      <c r="D18" s="13"/>
      <c r="E18" s="13"/>
      <c r="F18" s="13"/>
      <c r="H18" s="14"/>
      <c r="I18" s="14"/>
      <c r="J18" s="15" t="s">
        <v>29</v>
      </c>
      <c r="K18" s="14">
        <f>SUM(K5:K17)</f>
        <v>1042.9999999999982</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D1149-45CD-4A4D-9AD1-3BCABF3F6866}">
  <sheetPr>
    <tabColor theme="9"/>
  </sheetPr>
  <dimension ref="A1:M22"/>
  <sheetViews>
    <sheetView zoomScale="140" zoomScaleNormal="140" workbookViewId="0">
      <selection activeCell="A2" sqref="A2"/>
    </sheetView>
  </sheetViews>
  <sheetFormatPr defaultColWidth="8.6640625" defaultRowHeight="13.8" x14ac:dyDescent="0.25"/>
  <cols>
    <col min="1" max="1" width="30.8867187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style="7" customWidth="1"/>
    <col min="8" max="11" width="7.33203125" style="7" bestFit="1" customWidth="1"/>
    <col min="12" max="12" width="5.5546875" style="7" bestFit="1" customWidth="1"/>
    <col min="13" max="16384" width="8.6640625" style="7"/>
  </cols>
  <sheetData>
    <row r="1" spans="1:12" ht="45" customHeight="1" x14ac:dyDescent="0.25">
      <c r="A1" s="333" t="s">
        <v>1581</v>
      </c>
      <c r="B1" s="334"/>
      <c r="C1" s="334"/>
      <c r="D1" s="334"/>
      <c r="E1" s="334"/>
      <c r="F1" s="334"/>
      <c r="G1" s="334"/>
      <c r="H1" s="334"/>
      <c r="I1" s="334"/>
      <c r="J1" s="334"/>
      <c r="K1" s="334"/>
      <c r="L1" s="334"/>
    </row>
    <row r="2" spans="1:12" x14ac:dyDescent="0.25">
      <c r="A2" s="8"/>
      <c r="B2" s="335" t="s">
        <v>30</v>
      </c>
      <c r="C2" s="335"/>
      <c r="D2" s="335"/>
      <c r="E2" s="335"/>
      <c r="F2" s="335"/>
      <c r="G2" s="8" t="s">
        <v>31</v>
      </c>
      <c r="H2" s="335" t="s">
        <v>32</v>
      </c>
      <c r="I2" s="335"/>
      <c r="J2" s="335"/>
      <c r="K2" s="335"/>
      <c r="L2" s="335"/>
    </row>
    <row r="3" spans="1:12" x14ac:dyDescent="0.25">
      <c r="A3" s="9" t="s">
        <v>31</v>
      </c>
      <c r="B3" s="9" t="s">
        <v>31</v>
      </c>
      <c r="C3" s="335" t="s">
        <v>33</v>
      </c>
      <c r="D3" s="335"/>
      <c r="E3" s="9" t="s">
        <v>31</v>
      </c>
      <c r="F3" s="9" t="s">
        <v>31</v>
      </c>
      <c r="G3" s="9" t="s">
        <v>31</v>
      </c>
      <c r="H3" s="9" t="s">
        <v>31</v>
      </c>
      <c r="I3" s="335" t="s">
        <v>33</v>
      </c>
      <c r="J3" s="335"/>
      <c r="K3" s="9" t="s">
        <v>31</v>
      </c>
      <c r="L3" s="9" t="s">
        <v>31</v>
      </c>
    </row>
    <row r="4" spans="1:12" x14ac:dyDescent="0.25">
      <c r="A4" s="10" t="s">
        <v>34</v>
      </c>
      <c r="B4" s="11" t="s">
        <v>35</v>
      </c>
      <c r="C4" s="11" t="s">
        <v>36</v>
      </c>
      <c r="D4" s="11" t="s">
        <v>37</v>
      </c>
      <c r="E4" s="11" t="s">
        <v>38</v>
      </c>
      <c r="F4" s="11" t="s">
        <v>39</v>
      </c>
      <c r="G4" s="12" t="s">
        <v>31</v>
      </c>
      <c r="H4" s="11" t="s">
        <v>35</v>
      </c>
      <c r="I4" s="11" t="s">
        <v>36</v>
      </c>
      <c r="J4" s="11" t="s">
        <v>37</v>
      </c>
      <c r="K4" s="11" t="s">
        <v>38</v>
      </c>
      <c r="L4" s="11" t="s">
        <v>39</v>
      </c>
    </row>
    <row r="5" spans="1:12" x14ac:dyDescent="0.25">
      <c r="A5" s="7" t="s">
        <v>171</v>
      </c>
      <c r="B5" s="13">
        <v>1.3256756097825999</v>
      </c>
      <c r="C5" s="13">
        <v>0.58484387245640101</v>
      </c>
      <c r="D5" s="13">
        <v>2.6130307037634699</v>
      </c>
      <c r="E5" s="13">
        <v>1.4278144150393901</v>
      </c>
      <c r="F5" s="13">
        <v>0.62373257917109304</v>
      </c>
      <c r="G5" s="7" t="s">
        <v>41</v>
      </c>
      <c r="H5" s="14">
        <v>106.00102175821699</v>
      </c>
      <c r="I5" s="14">
        <v>46.764116041613804</v>
      </c>
      <c r="J5" s="14">
        <v>208.93793507292699</v>
      </c>
      <c r="K5" s="14">
        <v>114.168040626549</v>
      </c>
      <c r="L5" s="14">
        <v>49.873657030520597</v>
      </c>
    </row>
    <row r="6" spans="1:12" x14ac:dyDescent="0.25">
      <c r="A6" s="7" t="s">
        <v>172</v>
      </c>
      <c r="B6" s="13">
        <v>0.70220049269194695</v>
      </c>
      <c r="C6" s="13">
        <v>0.15539731046402799</v>
      </c>
      <c r="D6" s="13">
        <v>1.87467979840708</v>
      </c>
      <c r="E6" s="13">
        <v>0.81903785315847999</v>
      </c>
      <c r="F6" s="13">
        <v>0.54955909323470997</v>
      </c>
      <c r="G6" s="7" t="s">
        <v>41</v>
      </c>
      <c r="H6" s="14">
        <v>56.1479513956481</v>
      </c>
      <c r="I6" s="14">
        <v>12.425568944703601</v>
      </c>
      <c r="J6" s="14">
        <v>149.89939668062999</v>
      </c>
      <c r="K6" s="14">
        <v>65.490266738552094</v>
      </c>
      <c r="L6" s="14">
        <v>43.9427450950474</v>
      </c>
    </row>
    <row r="7" spans="1:12" x14ac:dyDescent="0.25">
      <c r="A7" s="7" t="s">
        <v>42</v>
      </c>
      <c r="B7" s="13">
        <v>3.1127174884856497E-5</v>
      </c>
      <c r="C7" s="13">
        <v>7.0150832165390101E-18</v>
      </c>
      <c r="D7" s="13">
        <v>0.22112841264563199</v>
      </c>
      <c r="E7" s="13">
        <v>3.4623436002786299E-2</v>
      </c>
      <c r="F7" s="13">
        <v>0.11633282810682601</v>
      </c>
      <c r="G7" s="7" t="s">
        <v>41</v>
      </c>
      <c r="H7" s="14">
        <v>2.4889289037931198E-3</v>
      </c>
      <c r="I7" s="14">
        <v>5.6092605399445897E-16</v>
      </c>
      <c r="J7" s="14">
        <v>17.681427875144699</v>
      </c>
      <c r="K7" s="14">
        <v>2.7684899427827898</v>
      </c>
      <c r="L7" s="14">
        <v>9.3019729354218406</v>
      </c>
    </row>
    <row r="8" spans="1:12" x14ac:dyDescent="0.25">
      <c r="A8" s="7" t="s">
        <v>173</v>
      </c>
      <c r="B8" s="13">
        <v>0.60367126868159904</v>
      </c>
      <c r="C8" s="13">
        <v>9.5359285407168594E-9</v>
      </c>
      <c r="D8" s="13">
        <v>1.7756633321473501</v>
      </c>
      <c r="E8" s="13">
        <v>0.67523103672481699</v>
      </c>
      <c r="F8" s="13">
        <v>0.60100816763961695</v>
      </c>
      <c r="G8" s="7" t="s">
        <v>41</v>
      </c>
      <c r="H8" s="14">
        <v>48.269554643780602</v>
      </c>
      <c r="I8" s="14">
        <v>7.6249284611572005E-7</v>
      </c>
      <c r="J8" s="14">
        <v>141.98204003850199</v>
      </c>
      <c r="K8" s="14">
        <v>53.991473696516401</v>
      </c>
      <c r="L8" s="14">
        <v>48.056613084463699</v>
      </c>
    </row>
    <row r="9" spans="1:12" x14ac:dyDescent="0.25">
      <c r="A9" s="7" t="s">
        <v>90</v>
      </c>
      <c r="B9" s="13">
        <v>1.8374920196625299E-5</v>
      </c>
      <c r="C9" s="13">
        <v>4.2441670360627401E-18</v>
      </c>
      <c r="D9" s="13">
        <v>0.109746314896339</v>
      </c>
      <c r="E9" s="13">
        <v>2.0718440538663199E-2</v>
      </c>
      <c r="F9" s="13">
        <v>7.3518092742843905E-2</v>
      </c>
      <c r="G9" s="7" t="s">
        <v>41</v>
      </c>
      <c r="H9" s="14">
        <v>1.46925861892216E-3</v>
      </c>
      <c r="I9" s="14">
        <v>3.3936359620357701E-16</v>
      </c>
      <c r="J9" s="14">
        <v>8.7753153391112892</v>
      </c>
      <c r="K9" s="14">
        <v>1.65664650547151</v>
      </c>
      <c r="L9" s="14">
        <v>5.8785066957177898</v>
      </c>
    </row>
    <row r="10" spans="1:12" x14ac:dyDescent="0.25">
      <c r="A10" s="7" t="s">
        <v>174</v>
      </c>
      <c r="B10" s="13">
        <v>1.06013973646249</v>
      </c>
      <c r="C10" s="13">
        <v>2.23982906999421E-4</v>
      </c>
      <c r="D10" s="13">
        <v>3.3459215045528099</v>
      </c>
      <c r="E10" s="13">
        <v>1.2841812997215301</v>
      </c>
      <c r="F10" s="13">
        <v>1.10659781634377</v>
      </c>
      <c r="G10" s="7" t="s">
        <v>41</v>
      </c>
      <c r="H10" s="14">
        <v>84.768773327540799</v>
      </c>
      <c r="I10" s="14">
        <v>1.79096732436737E-2</v>
      </c>
      <c r="J10" s="14">
        <v>267.539883504042</v>
      </c>
      <c r="K10" s="14">
        <v>102.683136725734</v>
      </c>
      <c r="L10" s="14">
        <v>88.483561394848294</v>
      </c>
    </row>
    <row r="11" spans="1:12" x14ac:dyDescent="0.25">
      <c r="A11" s="7" t="s">
        <v>175</v>
      </c>
      <c r="B11" s="13">
        <v>9.9204811256743302</v>
      </c>
      <c r="C11" s="13">
        <v>6.6710776880073599</v>
      </c>
      <c r="D11" s="13">
        <v>13.892530865806499</v>
      </c>
      <c r="E11" s="13">
        <v>10.056193957114999</v>
      </c>
      <c r="F11" s="13">
        <v>2.2077438259165199</v>
      </c>
      <c r="G11" s="7" t="s">
        <v>41</v>
      </c>
      <c r="H11" s="14">
        <v>793.24167080892005</v>
      </c>
      <c r="I11" s="14">
        <v>533.41937193306796</v>
      </c>
      <c r="J11" s="14">
        <v>1110.84676802988</v>
      </c>
      <c r="K11" s="14">
        <v>804.09326881091795</v>
      </c>
      <c r="L11" s="14">
        <v>176.53119632028501</v>
      </c>
    </row>
    <row r="12" spans="1:12" x14ac:dyDescent="0.25">
      <c r="A12" s="7" t="s">
        <v>176</v>
      </c>
      <c r="B12" s="13">
        <v>61.571150671514701</v>
      </c>
      <c r="C12" s="13">
        <v>52.091949778807702</v>
      </c>
      <c r="D12" s="13">
        <v>67.600552077513001</v>
      </c>
      <c r="E12" s="13">
        <v>60.949153249245398</v>
      </c>
      <c r="F12" s="13">
        <v>4.6860608872114797</v>
      </c>
      <c r="G12" s="7" t="s">
        <v>41</v>
      </c>
      <c r="H12" s="14">
        <v>4923.2292076943204</v>
      </c>
      <c r="I12" s="14">
        <v>4165.2723043134602</v>
      </c>
      <c r="J12" s="14">
        <v>5405.3401441179403</v>
      </c>
      <c r="K12" s="14">
        <v>4873.4942938096601</v>
      </c>
      <c r="L12" s="14">
        <v>374.69742854142999</v>
      </c>
    </row>
    <row r="13" spans="1:12" x14ac:dyDescent="0.25">
      <c r="A13" s="7" t="s">
        <v>177</v>
      </c>
      <c r="B13" s="13">
        <v>0.51548485424740798</v>
      </c>
      <c r="C13" s="13">
        <v>3.18513474415648E-13</v>
      </c>
      <c r="D13" s="13">
        <v>10.603046646077299</v>
      </c>
      <c r="E13" s="13">
        <v>2.7489327234993901</v>
      </c>
      <c r="F13" s="13">
        <v>3.672310651239</v>
      </c>
      <c r="G13" s="7" t="s">
        <v>41</v>
      </c>
      <c r="H13" s="14">
        <v>41.218168945622701</v>
      </c>
      <c r="I13" s="14">
        <v>2.5468337414275199E-11</v>
      </c>
      <c r="J13" s="14">
        <v>847.81960982034298</v>
      </c>
      <c r="K13" s="14">
        <v>219.804660571011</v>
      </c>
      <c r="L13" s="14">
        <v>293.63795967307101</v>
      </c>
    </row>
    <row r="14" spans="1:12" x14ac:dyDescent="0.25">
      <c r="A14" s="7" t="s">
        <v>178</v>
      </c>
      <c r="B14" s="13">
        <v>0.51632510987772795</v>
      </c>
      <c r="C14" s="13">
        <v>9.2968339584812806E-2</v>
      </c>
      <c r="D14" s="13">
        <v>1.4192890547592001</v>
      </c>
      <c r="E14" s="13">
        <v>0.60256018990672799</v>
      </c>
      <c r="F14" s="13">
        <v>0.42034884442753701</v>
      </c>
      <c r="G14" s="7" t="s">
        <v>41</v>
      </c>
      <c r="H14" s="14">
        <v>41.2853557858231</v>
      </c>
      <c r="I14" s="14">
        <v>7.4337484332016297</v>
      </c>
      <c r="J14" s="14">
        <v>113.486352818545</v>
      </c>
      <c r="K14" s="14">
        <v>48.180712784942003</v>
      </c>
      <c r="L14" s="14">
        <v>33.611093600425903</v>
      </c>
    </row>
    <row r="15" spans="1:12" x14ac:dyDescent="0.25">
      <c r="A15" s="7" t="s">
        <v>179</v>
      </c>
      <c r="B15" s="13">
        <v>2.4983212182378198E-4</v>
      </c>
      <c r="C15" s="13">
        <v>7.47825563635383E-19</v>
      </c>
      <c r="D15" s="13">
        <v>0.88299778561864894</v>
      </c>
      <c r="E15" s="13">
        <v>0.13885137158643299</v>
      </c>
      <c r="F15" s="13">
        <v>0.38900315945902603</v>
      </c>
      <c r="G15" s="7" t="s">
        <v>41</v>
      </c>
      <c r="H15" s="14">
        <v>1.9976576461029599E-2</v>
      </c>
      <c r="I15" s="14">
        <v>5.9796132068285194E-17</v>
      </c>
      <c r="J15" s="14">
        <v>70.604502938067199</v>
      </c>
      <c r="K15" s="14">
        <v>11.102555672051199</v>
      </c>
      <c r="L15" s="14">
        <v>31.104692630343699</v>
      </c>
    </row>
    <row r="16" spans="1:12" x14ac:dyDescent="0.25">
      <c r="A16" s="7" t="s">
        <v>180</v>
      </c>
      <c r="B16" s="13">
        <v>7.62333331392845</v>
      </c>
      <c r="C16" s="13">
        <v>5.0184571809065996</v>
      </c>
      <c r="D16" s="13">
        <v>10.791635090344</v>
      </c>
      <c r="E16" s="13">
        <v>7.7566418956501701</v>
      </c>
      <c r="F16" s="13">
        <v>1.7999728643205499</v>
      </c>
      <c r="G16" s="7" t="s">
        <v>41</v>
      </c>
      <c r="H16" s="14">
        <v>609.561731781719</v>
      </c>
      <c r="I16" s="14">
        <v>401.27583618529098</v>
      </c>
      <c r="J16" s="14">
        <v>862.89914182391101</v>
      </c>
      <c r="K16" s="14">
        <v>620.22108597618706</v>
      </c>
      <c r="L16" s="14">
        <v>143.92583023107099</v>
      </c>
    </row>
    <row r="17" spans="1:13" x14ac:dyDescent="0.25">
      <c r="A17" s="7" t="s">
        <v>181</v>
      </c>
      <c r="B17" s="13">
        <v>13.407891206089401</v>
      </c>
      <c r="C17" s="13">
        <v>10.423674844128501</v>
      </c>
      <c r="D17" s="13">
        <v>16.6565592175942</v>
      </c>
      <c r="E17" s="13">
        <v>13.486060131811</v>
      </c>
      <c r="F17" s="13">
        <v>1.88646585995102</v>
      </c>
      <c r="G17" s="7" t="s">
        <v>41</v>
      </c>
      <c r="H17" s="14">
        <v>1072.09498083891</v>
      </c>
      <c r="I17" s="14">
        <v>833.47704053652001</v>
      </c>
      <c r="J17" s="14">
        <v>1331.85847503883</v>
      </c>
      <c r="K17" s="14">
        <v>1078.3453681396099</v>
      </c>
      <c r="L17" s="14">
        <v>150.84181016168401</v>
      </c>
    </row>
    <row r="18" spans="1:13" x14ac:dyDescent="0.25">
      <c r="B18" s="13"/>
      <c r="C18" s="13"/>
      <c r="D18" s="13"/>
      <c r="E18" s="13"/>
      <c r="F18" s="13"/>
      <c r="H18" s="14"/>
      <c r="I18" s="14"/>
      <c r="J18" s="15" t="s">
        <v>29</v>
      </c>
      <c r="K18" s="14">
        <f>SUM(K5:K17)</f>
        <v>7995.9999999999854</v>
      </c>
      <c r="L18" s="14"/>
    </row>
    <row r="19" spans="1:13" s="9" customFormat="1" ht="15" customHeight="1" x14ac:dyDescent="0.25">
      <c r="A19" s="332" t="s">
        <v>46</v>
      </c>
      <c r="B19" s="332"/>
      <c r="C19" s="332"/>
      <c r="D19" s="332"/>
      <c r="E19" s="332"/>
      <c r="F19" s="332"/>
      <c r="G19" s="332"/>
      <c r="H19" s="332"/>
      <c r="I19" s="332"/>
      <c r="J19" s="332"/>
      <c r="K19" s="332"/>
      <c r="L19" s="332"/>
    </row>
    <row r="21" spans="1:13" ht="14.4" x14ac:dyDescent="0.3">
      <c r="B21"/>
      <c r="C21" s="23"/>
      <c r="D21" s="23"/>
      <c r="E21"/>
      <c r="F21"/>
      <c r="G21"/>
      <c r="H21"/>
      <c r="I21"/>
      <c r="J21"/>
      <c r="K21"/>
      <c r="L21"/>
      <c r="M21"/>
    </row>
    <row r="22" spans="1:13" x14ac:dyDescent="0.25">
      <c r="B22" s="12"/>
      <c r="C22" s="12"/>
      <c r="D22" s="12"/>
      <c r="E22" s="12"/>
      <c r="F22" s="12"/>
      <c r="G22" s="12"/>
      <c r="H22" s="12"/>
      <c r="I22" s="12"/>
      <c r="J22" s="12"/>
      <c r="K22" s="12"/>
      <c r="L22" s="12"/>
    </row>
  </sheetData>
  <mergeCells count="6">
    <mergeCell ref="A19:L19"/>
    <mergeCell ref="A1:L1"/>
    <mergeCell ref="B2:F2"/>
    <mergeCell ref="H2:L2"/>
    <mergeCell ref="C3:D3"/>
    <mergeCell ref="I3:J3"/>
  </mergeCells>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5D151-CE3D-40A2-AA94-5067361E4F57}">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0" width="8.33203125" style="7" bestFit="1" customWidth="1"/>
    <col min="11" max="11" width="9.33203125" style="7" bestFit="1" customWidth="1"/>
    <col min="12" max="12" width="7.33203125" bestFit="1" customWidth="1"/>
  </cols>
  <sheetData>
    <row r="1" spans="1:12" x14ac:dyDescent="0.3">
      <c r="A1" s="7" t="s">
        <v>1582</v>
      </c>
    </row>
    <row r="2" spans="1:12" x14ac:dyDescent="0.3">
      <c r="A2" s="16"/>
      <c r="B2" s="317" t="s">
        <v>47</v>
      </c>
      <c r="C2" s="317"/>
      <c r="D2" s="317"/>
      <c r="E2" s="317"/>
      <c r="F2" s="317"/>
      <c r="G2" s="17"/>
      <c r="H2" s="317" t="s">
        <v>285</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31.98930106692</v>
      </c>
      <c r="C5" s="13">
        <v>29.6156588167626</v>
      </c>
      <c r="D5" s="13">
        <v>34.235125911793602</v>
      </c>
      <c r="E5" s="13">
        <v>31.960561999224499</v>
      </c>
      <c r="F5" s="13">
        <v>1.4077160440269201</v>
      </c>
      <c r="G5" t="s">
        <v>41</v>
      </c>
      <c r="H5" s="14">
        <v>53448.605020125302</v>
      </c>
      <c r="I5" s="14">
        <v>48797.379115322197</v>
      </c>
      <c r="J5" s="14">
        <v>58385.5807970854</v>
      </c>
      <c r="K5" s="14">
        <v>53506.853893379201</v>
      </c>
      <c r="L5" s="14">
        <v>2885.9624537063701</v>
      </c>
    </row>
    <row r="6" spans="1:12" x14ac:dyDescent="0.3">
      <c r="A6" s="7" t="s">
        <v>172</v>
      </c>
      <c r="B6" s="13">
        <v>25.756316493979799</v>
      </c>
      <c r="C6" s="13">
        <v>23.6669979268943</v>
      </c>
      <c r="D6" s="13">
        <v>27.952194525393299</v>
      </c>
      <c r="E6" s="13">
        <v>25.771676635218501</v>
      </c>
      <c r="F6" s="13">
        <v>1.3066957119639699</v>
      </c>
      <c r="G6" t="s">
        <v>41</v>
      </c>
      <c r="H6" s="14">
        <v>43127.501983780698</v>
      </c>
      <c r="I6" s="14">
        <v>39096.7069086064</v>
      </c>
      <c r="J6" s="14">
        <v>47421.1861255072</v>
      </c>
      <c r="K6" s="14">
        <v>43141.387076101302</v>
      </c>
      <c r="L6" s="14">
        <v>2492.2055595450802</v>
      </c>
    </row>
    <row r="7" spans="1:12" x14ac:dyDescent="0.3">
      <c r="A7" s="7" t="s">
        <v>42</v>
      </c>
      <c r="B7" s="13">
        <v>4.3139494909586</v>
      </c>
      <c r="C7" s="13">
        <v>3.11460132327707</v>
      </c>
      <c r="D7" s="13">
        <v>5.75903599519651</v>
      </c>
      <c r="E7" s="13">
        <v>4.3746952007282998</v>
      </c>
      <c r="F7" s="13">
        <v>0.81395773381677605</v>
      </c>
      <c r="G7" t="s">
        <v>41</v>
      </c>
      <c r="H7" s="14">
        <v>7232.4033989909403</v>
      </c>
      <c r="I7" s="14">
        <v>5224.5047946546201</v>
      </c>
      <c r="J7" s="14">
        <v>9750.6816057149099</v>
      </c>
      <c r="K7" s="14">
        <v>7323.7143481406501</v>
      </c>
      <c r="L7" s="14">
        <v>1381.3012299392799</v>
      </c>
    </row>
    <row r="8" spans="1:12" x14ac:dyDescent="0.3">
      <c r="A8" s="7" t="s">
        <v>173</v>
      </c>
      <c r="B8" s="13">
        <v>13.3364004808373</v>
      </c>
      <c r="C8" s="13">
        <v>11.506613239583601</v>
      </c>
      <c r="D8" s="13">
        <v>15.331043529301599</v>
      </c>
      <c r="E8" s="13">
        <v>13.364795092006</v>
      </c>
      <c r="F8" s="13">
        <v>1.13824485887754</v>
      </c>
      <c r="G8" t="s">
        <v>41</v>
      </c>
      <c r="H8" s="14">
        <v>22341.333239666601</v>
      </c>
      <c r="I8" s="14">
        <v>19229.5066381176</v>
      </c>
      <c r="J8" s="14">
        <v>25775.3807478825</v>
      </c>
      <c r="K8" s="14">
        <v>22370.989107999401</v>
      </c>
      <c r="L8" s="14">
        <v>1988.42077420139</v>
      </c>
    </row>
    <row r="9" spans="1:12" x14ac:dyDescent="0.3">
      <c r="A9" s="7" t="s">
        <v>90</v>
      </c>
      <c r="B9" s="13">
        <v>7.0436493958333901E-2</v>
      </c>
      <c r="C9" s="13">
        <v>3.9778821048128497E-3</v>
      </c>
      <c r="D9" s="13">
        <v>0.255939207539855</v>
      </c>
      <c r="E9" s="13">
        <v>9.4495738023160802E-2</v>
      </c>
      <c r="F9" s="13">
        <v>8.7677832234201003E-2</v>
      </c>
      <c r="G9" t="s">
        <v>41</v>
      </c>
      <c r="H9" s="14">
        <v>118.438159106339</v>
      </c>
      <c r="I9" s="14">
        <v>6.6560731262397699</v>
      </c>
      <c r="J9" s="14">
        <v>429.68525059885798</v>
      </c>
      <c r="K9" s="14">
        <v>158.339918805308</v>
      </c>
      <c r="L9" s="14">
        <v>147.27459033786801</v>
      </c>
    </row>
    <row r="10" spans="1:12" x14ac:dyDescent="0.3">
      <c r="A10" s="7" t="s">
        <v>174</v>
      </c>
      <c r="B10" s="13">
        <v>0.12896518594071499</v>
      </c>
      <c r="C10" s="13">
        <v>1.8978361058612499E-4</v>
      </c>
      <c r="D10" s="13">
        <v>0.63421119754691002</v>
      </c>
      <c r="E10" s="13">
        <v>0.19622099457704001</v>
      </c>
      <c r="F10" s="13">
        <v>0.225209719206522</v>
      </c>
      <c r="G10" t="s">
        <v>41</v>
      </c>
      <c r="H10" s="14">
        <v>213.91594388706301</v>
      </c>
      <c r="I10" s="14">
        <v>0.30769047379415199</v>
      </c>
      <c r="J10" s="14">
        <v>1063.9285224520399</v>
      </c>
      <c r="K10" s="14">
        <v>328.54339853833699</v>
      </c>
      <c r="L10" s="14">
        <v>377.15637278383298</v>
      </c>
    </row>
    <row r="11" spans="1:12" x14ac:dyDescent="0.3">
      <c r="A11" s="7" t="s">
        <v>175</v>
      </c>
      <c r="B11" s="13">
        <v>0.41181913862807401</v>
      </c>
      <c r="C11" s="13">
        <v>0.10689339901490701</v>
      </c>
      <c r="D11" s="13">
        <v>0.92358252692084297</v>
      </c>
      <c r="E11" s="13">
        <v>0.45561802569785897</v>
      </c>
      <c r="F11" s="13">
        <v>0.261133423822831</v>
      </c>
      <c r="G11" t="s">
        <v>41</v>
      </c>
      <c r="H11" s="14">
        <v>689.33339240126998</v>
      </c>
      <c r="I11" s="14">
        <v>178.73955642628999</v>
      </c>
      <c r="J11" s="14">
        <v>1551.89515196912</v>
      </c>
      <c r="K11" s="14">
        <v>762.518492214096</v>
      </c>
      <c r="L11" s="14">
        <v>437.214316835332</v>
      </c>
    </row>
    <row r="12" spans="1:12" x14ac:dyDescent="0.3">
      <c r="A12" s="7" t="s">
        <v>176</v>
      </c>
      <c r="B12" s="13">
        <v>1.40113610645821</v>
      </c>
      <c r="C12" s="13">
        <v>0.37444174596908703</v>
      </c>
      <c r="D12" s="13">
        <v>3.0847399312654802</v>
      </c>
      <c r="E12" s="13">
        <v>1.5200088496473301</v>
      </c>
      <c r="F12" s="13">
        <v>0.841670607413464</v>
      </c>
      <c r="G12" t="s">
        <v>41</v>
      </c>
      <c r="H12" s="14">
        <v>2343.1029181470699</v>
      </c>
      <c r="I12" s="14">
        <v>628.47219049576699</v>
      </c>
      <c r="J12" s="14">
        <v>5213.0142510183596</v>
      </c>
      <c r="K12" s="14">
        <v>2544.59012684035</v>
      </c>
      <c r="L12" s="14">
        <v>1412.1671485842501</v>
      </c>
    </row>
    <row r="13" spans="1:12" x14ac:dyDescent="0.3">
      <c r="A13" s="7" t="s">
        <v>177</v>
      </c>
      <c r="B13" s="13">
        <v>3.7806027847293602</v>
      </c>
      <c r="C13" s="13">
        <v>2.0851124424344101</v>
      </c>
      <c r="D13" s="13">
        <v>5.5462534483266897</v>
      </c>
      <c r="E13" s="13">
        <v>3.7819738447774802</v>
      </c>
      <c r="F13" s="13">
        <v>1.0523975269857799</v>
      </c>
      <c r="G13" t="s">
        <v>41</v>
      </c>
      <c r="H13" s="14">
        <v>6340.1395065993001</v>
      </c>
      <c r="I13" s="14">
        <v>3501.3676983421401</v>
      </c>
      <c r="J13" s="14">
        <v>9320.3601742220799</v>
      </c>
      <c r="K13" s="14">
        <v>6330.9110800537101</v>
      </c>
      <c r="L13" s="14">
        <v>1771.48731373227</v>
      </c>
    </row>
    <row r="14" spans="1:12" x14ac:dyDescent="0.3">
      <c r="A14" s="7" t="s">
        <v>178</v>
      </c>
      <c r="B14" s="13">
        <v>6.4035340435772095E-2</v>
      </c>
      <c r="C14" s="13">
        <v>8.4555379496860008E-3</v>
      </c>
      <c r="D14" s="13">
        <v>0.23754502809337899</v>
      </c>
      <c r="E14" s="13">
        <v>8.6840491395353603E-2</v>
      </c>
      <c r="F14" s="13">
        <v>8.0940306038970594E-2</v>
      </c>
      <c r="G14" t="s">
        <v>41</v>
      </c>
      <c r="H14" s="14">
        <v>107.157848404654</v>
      </c>
      <c r="I14" s="14">
        <v>13.884622546115001</v>
      </c>
      <c r="J14" s="14">
        <v>394.48384790284803</v>
      </c>
      <c r="K14" s="14">
        <v>145.437511767903</v>
      </c>
      <c r="L14" s="14">
        <v>136.056196267334</v>
      </c>
    </row>
    <row r="15" spans="1:12" x14ac:dyDescent="0.3">
      <c r="A15" s="7" t="s">
        <v>179</v>
      </c>
      <c r="B15" s="13">
        <v>4.29620300938989</v>
      </c>
      <c r="C15" s="13">
        <v>3.31118168303116</v>
      </c>
      <c r="D15" s="13">
        <v>5.5198775837768901</v>
      </c>
      <c r="E15" s="13">
        <v>4.3336359717908097</v>
      </c>
      <c r="F15" s="13">
        <v>0.67487610671075804</v>
      </c>
      <c r="G15" t="s">
        <v>41</v>
      </c>
      <c r="H15" s="14">
        <v>7187.7503754255904</v>
      </c>
      <c r="I15" s="14">
        <v>5518.8817004031198</v>
      </c>
      <c r="J15" s="14">
        <v>9220.1545078692707</v>
      </c>
      <c r="K15" s="14">
        <v>7254.4401156719896</v>
      </c>
      <c r="L15" s="14">
        <v>1147.8383190316799</v>
      </c>
    </row>
    <row r="16" spans="1:12" x14ac:dyDescent="0.3">
      <c r="A16" s="7" t="s">
        <v>180</v>
      </c>
      <c r="B16" s="13">
        <v>0.89514135737030898</v>
      </c>
      <c r="C16" s="13">
        <v>0.36058437214290801</v>
      </c>
      <c r="D16" s="13">
        <v>1.8287211520828699</v>
      </c>
      <c r="E16" s="13">
        <v>0.97168581135537602</v>
      </c>
      <c r="F16" s="13">
        <v>0.45685804737461</v>
      </c>
      <c r="G16" t="s">
        <v>41</v>
      </c>
      <c r="H16" s="14">
        <v>1503.9749824042001</v>
      </c>
      <c r="I16" s="14">
        <v>597.65686258327798</v>
      </c>
      <c r="J16" s="14">
        <v>3091.4064127602301</v>
      </c>
      <c r="K16" s="14">
        <v>1627.0007535038501</v>
      </c>
      <c r="L16" s="14">
        <v>768.597220703223</v>
      </c>
    </row>
    <row r="17" spans="1:12" x14ac:dyDescent="0.3">
      <c r="A17" s="7" t="s">
        <v>181</v>
      </c>
      <c r="B17" s="13">
        <v>13.0867489213826</v>
      </c>
      <c r="C17" s="13">
        <v>11.4800662894431</v>
      </c>
      <c r="D17" s="13">
        <v>14.7192929632721</v>
      </c>
      <c r="E17" s="13">
        <v>13.087791345557999</v>
      </c>
      <c r="F17" s="13">
        <v>0.98909566987710396</v>
      </c>
      <c r="G17" t="s">
        <v>41</v>
      </c>
      <c r="H17" s="21">
        <v>21812.940906022199</v>
      </c>
      <c r="I17" s="21">
        <v>19050.772523799398</v>
      </c>
      <c r="J17" s="21">
        <v>24850.721415401898</v>
      </c>
      <c r="K17" s="21">
        <v>21908.683675484499</v>
      </c>
      <c r="L17" s="21">
        <v>1764.07388270869</v>
      </c>
    </row>
    <row r="18" spans="1:12" x14ac:dyDescent="0.3">
      <c r="A18" s="18"/>
      <c r="B18" s="18"/>
      <c r="C18" s="18"/>
      <c r="D18" s="18"/>
      <c r="E18" s="18"/>
      <c r="F18" s="1"/>
      <c r="G18" s="22"/>
      <c r="H18" s="22"/>
      <c r="I18" s="22"/>
      <c r="J18" s="19" t="s">
        <v>29</v>
      </c>
      <c r="K18" s="22">
        <f>SUM(K5:K17)</f>
        <v>167403.40949850058</v>
      </c>
      <c r="L18" s="1"/>
    </row>
    <row r="19" spans="1:12" x14ac:dyDescent="0.3">
      <c r="A19" s="7" t="s">
        <v>81</v>
      </c>
    </row>
    <row r="24" spans="1:12" x14ac:dyDescent="0.3">
      <c r="A24"/>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7FFB3-DC4E-47AF-B8D1-5396A7F6F20F}">
  <sheetPr>
    <tabColor rgb="FF0070C0"/>
  </sheetPr>
  <dimension ref="A1:L24"/>
  <sheetViews>
    <sheetView zoomScale="140" zoomScaleNormal="140" workbookViewId="0">
      <selection activeCell="A19" sqref="A19"/>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0" width="8.33203125" style="7" bestFit="1" customWidth="1"/>
    <col min="11" max="11" width="9.33203125" style="7" bestFit="1" customWidth="1"/>
    <col min="12" max="12" width="6.88671875" bestFit="1" customWidth="1"/>
  </cols>
  <sheetData>
    <row r="1" spans="1:12" x14ac:dyDescent="0.3">
      <c r="A1" s="7" t="s">
        <v>1583</v>
      </c>
    </row>
    <row r="2" spans="1:12" x14ac:dyDescent="0.3">
      <c r="A2" s="16"/>
      <c r="B2" s="317" t="s">
        <v>47</v>
      </c>
      <c r="C2" s="317"/>
      <c r="D2" s="317"/>
      <c r="E2" s="317"/>
      <c r="F2" s="317"/>
      <c r="G2" s="17"/>
      <c r="H2" s="317" t="s">
        <v>286</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30.1837269392101</v>
      </c>
      <c r="C5" s="13">
        <v>28.0140732368098</v>
      </c>
      <c r="D5" s="13">
        <v>32.3144364434037</v>
      </c>
      <c r="E5" s="13">
        <v>30.196187952115899</v>
      </c>
      <c r="F5" s="13">
        <v>1.32173471433055</v>
      </c>
      <c r="G5" t="s">
        <v>41</v>
      </c>
      <c r="H5" s="14">
        <v>53684.434488666797</v>
      </c>
      <c r="I5" s="14">
        <v>49191.562627228697</v>
      </c>
      <c r="J5" s="14">
        <v>58389.692566502301</v>
      </c>
      <c r="K5" s="14">
        <v>53742.020982029499</v>
      </c>
      <c r="L5" s="13">
        <v>2830.5199095152502</v>
      </c>
    </row>
    <row r="6" spans="1:12" x14ac:dyDescent="0.3">
      <c r="A6" s="7" t="s">
        <v>172</v>
      </c>
      <c r="B6" s="13">
        <v>25.440729269294501</v>
      </c>
      <c r="C6" s="13">
        <v>23.432222983804898</v>
      </c>
      <c r="D6" s="13">
        <v>27.456373269483102</v>
      </c>
      <c r="E6" s="13">
        <v>25.451114828882901</v>
      </c>
      <c r="F6" s="13">
        <v>1.2323611556218701</v>
      </c>
      <c r="G6" t="s">
        <v>41</v>
      </c>
      <c r="H6" s="14">
        <v>45206.012087174</v>
      </c>
      <c r="I6" s="14">
        <v>41404.8801087381</v>
      </c>
      <c r="J6" s="14">
        <v>49476.942331455401</v>
      </c>
      <c r="K6" s="14">
        <v>45291.264252154098</v>
      </c>
      <c r="L6" s="13">
        <v>2459.2481933682302</v>
      </c>
    </row>
    <row r="7" spans="1:12" x14ac:dyDescent="0.3">
      <c r="A7" s="7" t="s">
        <v>42</v>
      </c>
      <c r="B7" s="13">
        <v>4.1384447066058598</v>
      </c>
      <c r="C7" s="13">
        <v>3.01596328096175</v>
      </c>
      <c r="D7" s="13">
        <v>5.5309924931604701</v>
      </c>
      <c r="E7" s="13">
        <v>4.2029182325384999</v>
      </c>
      <c r="F7" s="13">
        <v>0.76984168669075204</v>
      </c>
      <c r="G7" t="s">
        <v>41</v>
      </c>
      <c r="H7" s="14">
        <v>7356.3542489131996</v>
      </c>
      <c r="I7" s="14">
        <v>5370.8673828978399</v>
      </c>
      <c r="J7" s="14">
        <v>9947.8749354980591</v>
      </c>
      <c r="K7" s="14">
        <v>7480.4041014950499</v>
      </c>
      <c r="L7" s="13">
        <v>1388.5486906117901</v>
      </c>
    </row>
    <row r="8" spans="1:12" x14ac:dyDescent="0.3">
      <c r="A8" s="7" t="s">
        <v>173</v>
      </c>
      <c r="B8" s="13">
        <v>13.4108977733872</v>
      </c>
      <c r="C8" s="13">
        <v>11.719139674423699</v>
      </c>
      <c r="D8" s="13">
        <v>15.2594990524086</v>
      </c>
      <c r="E8" s="13">
        <v>13.453996994808501</v>
      </c>
      <c r="F8" s="13">
        <v>1.0718054373010899</v>
      </c>
      <c r="G8" t="s">
        <v>41</v>
      </c>
      <c r="H8" s="14">
        <v>23865.747357969001</v>
      </c>
      <c r="I8" s="14">
        <v>20763.8661392799</v>
      </c>
      <c r="J8" s="14">
        <v>27409.7664175026</v>
      </c>
      <c r="K8" s="14">
        <v>23941.685857574099</v>
      </c>
      <c r="L8" s="13">
        <v>1996.2076805955001</v>
      </c>
    </row>
    <row r="9" spans="1:12" x14ac:dyDescent="0.3">
      <c r="A9" s="7" t="s">
        <v>90</v>
      </c>
      <c r="B9" s="13">
        <v>6.7755750519907204E-2</v>
      </c>
      <c r="C9" s="13">
        <v>5.0698143900029602E-3</v>
      </c>
      <c r="D9" s="13">
        <v>0.23981111142092101</v>
      </c>
      <c r="E9" s="13">
        <v>9.0461887974777902E-2</v>
      </c>
      <c r="F9" s="13">
        <v>8.2416275503741906E-2</v>
      </c>
      <c r="G9" t="s">
        <v>41</v>
      </c>
      <c r="H9" s="14">
        <v>120.700974813877</v>
      </c>
      <c r="I9" s="14">
        <v>8.9652486193139502</v>
      </c>
      <c r="J9" s="14">
        <v>425.94411820453001</v>
      </c>
      <c r="K9" s="14">
        <v>161.017093172796</v>
      </c>
      <c r="L9" s="13">
        <v>147.040885282202</v>
      </c>
    </row>
    <row r="10" spans="1:12" x14ac:dyDescent="0.3">
      <c r="A10" s="7" t="s">
        <v>174</v>
      </c>
      <c r="B10" s="13">
        <v>0.124012419281049</v>
      </c>
      <c r="C10" s="13">
        <v>8.4767671869005301E-4</v>
      </c>
      <c r="D10" s="13">
        <v>0.60487783477525403</v>
      </c>
      <c r="E10" s="13">
        <v>0.18855454524228399</v>
      </c>
      <c r="F10" s="13">
        <v>0.21242530029747</v>
      </c>
      <c r="G10" t="s">
        <v>41</v>
      </c>
      <c r="H10" s="14">
        <v>222.665965081286</v>
      </c>
      <c r="I10" s="14">
        <v>1.53770330236381</v>
      </c>
      <c r="J10" s="14">
        <v>1058.14240561113</v>
      </c>
      <c r="K10" s="14">
        <v>335.17549170244098</v>
      </c>
      <c r="L10" s="13">
        <v>377.73935213478899</v>
      </c>
    </row>
    <row r="11" spans="1:12" x14ac:dyDescent="0.3">
      <c r="A11" s="7" t="s">
        <v>175</v>
      </c>
      <c r="B11" s="13">
        <v>0.39034148780849998</v>
      </c>
      <c r="C11" s="13">
        <v>0.10188669167247701</v>
      </c>
      <c r="D11" s="13">
        <v>0.87996398746140103</v>
      </c>
      <c r="E11" s="13">
        <v>0.43065402415550902</v>
      </c>
      <c r="F11" s="13">
        <v>0.24661837250952401</v>
      </c>
      <c r="G11" t="s">
        <v>41</v>
      </c>
      <c r="H11" s="14">
        <v>693.00357997766901</v>
      </c>
      <c r="I11" s="14">
        <v>180.27230355716</v>
      </c>
      <c r="J11" s="14">
        <v>1562.91190601788</v>
      </c>
      <c r="K11" s="14">
        <v>766.43053371829399</v>
      </c>
      <c r="L11" s="13">
        <v>439.51338126280098</v>
      </c>
    </row>
    <row r="12" spans="1:12" x14ac:dyDescent="0.3">
      <c r="A12" s="7" t="s">
        <v>176</v>
      </c>
      <c r="B12" s="13">
        <v>2.8165896076564398</v>
      </c>
      <c r="C12" s="13">
        <v>1.7616566488735601</v>
      </c>
      <c r="D12" s="13">
        <v>4.4757421009259097</v>
      </c>
      <c r="E12" s="13">
        <v>2.9226735754606801</v>
      </c>
      <c r="F12" s="13">
        <v>0.83784101267036204</v>
      </c>
      <c r="G12" t="s">
        <v>41</v>
      </c>
      <c r="H12" s="14">
        <v>5036.3591145911396</v>
      </c>
      <c r="I12" s="14">
        <v>3114.0399470877401</v>
      </c>
      <c r="J12" s="14">
        <v>8016.3673824432099</v>
      </c>
      <c r="K12" s="14">
        <v>5201.6023606919998</v>
      </c>
      <c r="L12" s="13">
        <v>1499.7057181704399</v>
      </c>
    </row>
    <row r="13" spans="1:12" x14ac:dyDescent="0.3">
      <c r="A13" s="7" t="s">
        <v>177</v>
      </c>
      <c r="B13" s="13">
        <v>3.7253214134880799</v>
      </c>
      <c r="C13" s="13">
        <v>2.1123604406774699</v>
      </c>
      <c r="D13" s="13">
        <v>5.4414015788349204</v>
      </c>
      <c r="E13" s="13">
        <v>3.7377369188774701</v>
      </c>
      <c r="F13" s="13">
        <v>1.0163422464527001</v>
      </c>
      <c r="G13" t="s">
        <v>41</v>
      </c>
      <c r="H13" s="14">
        <v>6650.6289535112401</v>
      </c>
      <c r="I13" s="14">
        <v>3742.1536597968302</v>
      </c>
      <c r="J13" s="14">
        <v>9643.16707321592</v>
      </c>
      <c r="K13" s="14">
        <v>6652.4120155044202</v>
      </c>
      <c r="L13" s="13">
        <v>1822.31670517359</v>
      </c>
    </row>
    <row r="14" spans="1:12" x14ac:dyDescent="0.3">
      <c r="A14" s="7" t="s">
        <v>178</v>
      </c>
      <c r="B14" s="13">
        <v>7.96229266216852E-2</v>
      </c>
      <c r="C14" s="13">
        <v>2.01542026387047E-2</v>
      </c>
      <c r="D14" s="13">
        <v>0.245421421574641</v>
      </c>
      <c r="E14" s="13">
        <v>9.9889476307699093E-2</v>
      </c>
      <c r="F14" s="13">
        <v>7.8081486812906498E-2</v>
      </c>
      <c r="G14" t="s">
        <v>41</v>
      </c>
      <c r="H14" s="14">
        <v>142.215452934892</v>
      </c>
      <c r="I14" s="14">
        <v>35.579434321317997</v>
      </c>
      <c r="J14" s="14">
        <v>433.799541297019</v>
      </c>
      <c r="K14" s="14">
        <v>177.864181612811</v>
      </c>
      <c r="L14" s="13">
        <v>139.43693525734</v>
      </c>
    </row>
    <row r="15" spans="1:12" x14ac:dyDescent="0.3">
      <c r="A15" s="7" t="s">
        <v>179</v>
      </c>
      <c r="B15" s="13">
        <v>5.7675588651848804</v>
      </c>
      <c r="C15" s="13">
        <v>4.7726592353097397</v>
      </c>
      <c r="D15" s="13">
        <v>6.91726598732828</v>
      </c>
      <c r="E15" s="13">
        <v>5.8097161401044204</v>
      </c>
      <c r="F15" s="13">
        <v>0.65983780938828795</v>
      </c>
      <c r="G15" t="s">
        <v>41</v>
      </c>
      <c r="H15" s="14">
        <v>10263.929904845199</v>
      </c>
      <c r="I15" s="14">
        <v>8472.2318728849405</v>
      </c>
      <c r="J15" s="14">
        <v>12345.524175652599</v>
      </c>
      <c r="K15" s="14">
        <v>10336.652959896201</v>
      </c>
      <c r="L15" s="13">
        <v>1183.9614909201</v>
      </c>
    </row>
    <row r="16" spans="1:12" x14ac:dyDescent="0.3">
      <c r="A16" s="7" t="s">
        <v>180</v>
      </c>
      <c r="B16" s="13">
        <v>0.93163295941166402</v>
      </c>
      <c r="C16" s="13">
        <v>0.41693169962418702</v>
      </c>
      <c r="D16" s="13">
        <v>1.80183863030025</v>
      </c>
      <c r="E16" s="13">
        <v>1.00205646831524</v>
      </c>
      <c r="F16" s="13">
        <v>0.43054674851578001</v>
      </c>
      <c r="G16" t="s">
        <v>41</v>
      </c>
      <c r="H16" s="14">
        <v>1660.6779254181599</v>
      </c>
      <c r="I16" s="14">
        <v>740.97749029770705</v>
      </c>
      <c r="J16" s="14">
        <v>3261.0885010848901</v>
      </c>
      <c r="K16" s="14">
        <v>1782.5441285146901</v>
      </c>
      <c r="L16" s="13">
        <v>765.40187117163498</v>
      </c>
    </row>
    <row r="17" spans="1:12" x14ac:dyDescent="0.3">
      <c r="A17" s="7" t="s">
        <v>181</v>
      </c>
      <c r="B17" s="13">
        <v>12.3900444937461</v>
      </c>
      <c r="C17" s="13">
        <v>10.9246856426936</v>
      </c>
      <c r="D17" s="13">
        <v>13.939025644727099</v>
      </c>
      <c r="E17" s="13">
        <v>12.414038955215901</v>
      </c>
      <c r="F17" s="13">
        <v>0.92867705536155798</v>
      </c>
      <c r="G17" t="s">
        <v>41</v>
      </c>
      <c r="H17" s="14">
        <v>22089.941235479801</v>
      </c>
      <c r="I17" s="14">
        <v>19291.7094880031</v>
      </c>
      <c r="J17" s="14">
        <v>25078.827270175902</v>
      </c>
      <c r="K17" s="14">
        <v>22094.677879349802</v>
      </c>
      <c r="L17" s="13">
        <v>1783.442944099</v>
      </c>
    </row>
    <row r="18" spans="1:12" x14ac:dyDescent="0.3">
      <c r="A18" s="18"/>
      <c r="B18" s="18"/>
      <c r="C18" s="18"/>
      <c r="D18" s="18"/>
      <c r="E18" s="18"/>
      <c r="F18" s="1"/>
      <c r="G18" s="22"/>
      <c r="H18" s="22"/>
      <c r="I18" s="22"/>
      <c r="J18" s="19" t="s">
        <v>29</v>
      </c>
      <c r="K18" s="22">
        <f>SUM(K5:K17)</f>
        <v>177963.75183741617</v>
      </c>
      <c r="L18" s="1"/>
    </row>
    <row r="19" spans="1:12" x14ac:dyDescent="0.3">
      <c r="A19" s="7" t="s">
        <v>82</v>
      </c>
    </row>
    <row r="24" spans="1:12" x14ac:dyDescent="0.3">
      <c r="B24"/>
      <c r="C24" s="23"/>
      <c r="D24" s="23"/>
      <c r="E24"/>
      <c r="G24"/>
      <c r="H24"/>
      <c r="I24"/>
      <c r="J24"/>
      <c r="K24"/>
    </row>
  </sheetData>
  <mergeCells count="4">
    <mergeCell ref="C3:D3"/>
    <mergeCell ref="B2:F2"/>
    <mergeCell ref="H2:L2"/>
    <mergeCell ref="I3:J3"/>
  </mergeCells>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68D2A-6C00-4C87-A760-BB42CEC31FE2}">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8" width="9.33203125" style="7" bestFit="1" customWidth="1"/>
    <col min="9" max="9" width="8.33203125" style="7" bestFit="1" customWidth="1"/>
    <col min="10" max="11" width="9.33203125" style="7" bestFit="1" customWidth="1"/>
    <col min="12" max="12" width="7.33203125" bestFit="1" customWidth="1"/>
  </cols>
  <sheetData>
    <row r="1" spans="1:12" x14ac:dyDescent="0.3">
      <c r="A1" s="7" t="s">
        <v>1584</v>
      </c>
    </row>
    <row r="2" spans="1:12" x14ac:dyDescent="0.3">
      <c r="A2" s="16"/>
      <c r="B2" s="317" t="s">
        <v>47</v>
      </c>
      <c r="C2" s="317"/>
      <c r="D2" s="317"/>
      <c r="E2" s="317"/>
      <c r="F2" s="317"/>
      <c r="G2" s="17"/>
      <c r="H2" s="317" t="s">
        <v>287</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32.6123724849461</v>
      </c>
      <c r="C5" s="13">
        <v>30.073252807659699</v>
      </c>
      <c r="D5" s="13">
        <v>35.080525083070903</v>
      </c>
      <c r="E5" s="13">
        <v>32.607550407593699</v>
      </c>
      <c r="F5" s="13">
        <v>1.4981756551491101</v>
      </c>
      <c r="G5" t="s">
        <v>41</v>
      </c>
      <c r="H5" s="14">
        <v>104867.849026909</v>
      </c>
      <c r="I5" s="14">
        <v>95611.384109667793</v>
      </c>
      <c r="J5" s="14">
        <v>114709.47743805</v>
      </c>
      <c r="K5" s="14">
        <v>104985.664305381</v>
      </c>
      <c r="L5" s="14">
        <v>5815.8135020453701</v>
      </c>
    </row>
    <row r="6" spans="1:12" x14ac:dyDescent="0.3">
      <c r="A6" s="7" t="s">
        <v>172</v>
      </c>
      <c r="B6" s="13">
        <v>29.336983772703501</v>
      </c>
      <c r="C6" s="13">
        <v>26.987329829116099</v>
      </c>
      <c r="D6" s="13">
        <v>31.8932023464099</v>
      </c>
      <c r="E6" s="13">
        <v>29.353132239983001</v>
      </c>
      <c r="F6" s="13">
        <v>1.49028662943597</v>
      </c>
      <c r="G6" t="s">
        <v>41</v>
      </c>
      <c r="H6" s="14">
        <v>94423.228713991499</v>
      </c>
      <c r="I6" s="14">
        <v>85586.939103395795</v>
      </c>
      <c r="J6" s="14">
        <v>104085.585243846</v>
      </c>
      <c r="K6" s="14">
        <v>94498.783062935006</v>
      </c>
      <c r="L6" s="14">
        <v>5461.9361242997502</v>
      </c>
    </row>
    <row r="7" spans="1:12" x14ac:dyDescent="0.3">
      <c r="A7" s="7" t="s">
        <v>42</v>
      </c>
      <c r="B7" s="13">
        <v>3.1579162649855799</v>
      </c>
      <c r="C7" s="13">
        <v>1.62443831977119</v>
      </c>
      <c r="D7" s="13">
        <v>5.0357163174266404</v>
      </c>
      <c r="E7" s="13">
        <v>3.19804362065251</v>
      </c>
      <c r="F7" s="13">
        <v>1.02909735853624</v>
      </c>
      <c r="G7" t="s">
        <v>41</v>
      </c>
      <c r="H7" s="14">
        <v>10160.2925177578</v>
      </c>
      <c r="I7" s="14">
        <v>5209.24782212644</v>
      </c>
      <c r="J7" s="14">
        <v>16210.7467342081</v>
      </c>
      <c r="K7" s="14">
        <v>10296.5729480193</v>
      </c>
      <c r="L7" s="14">
        <v>3336.7618191105798</v>
      </c>
    </row>
    <row r="8" spans="1:12" x14ac:dyDescent="0.3">
      <c r="A8" s="7" t="s">
        <v>173</v>
      </c>
      <c r="B8" s="13">
        <v>17.231630651432699</v>
      </c>
      <c r="C8" s="13">
        <v>14.9736833168116</v>
      </c>
      <c r="D8" s="13">
        <v>19.724290154844802</v>
      </c>
      <c r="E8" s="13">
        <v>17.292972854790801</v>
      </c>
      <c r="F8" s="13">
        <v>1.4597225455292899</v>
      </c>
      <c r="G8" t="s">
        <v>41</v>
      </c>
      <c r="H8" s="14">
        <v>55455.474244807301</v>
      </c>
      <c r="I8" s="14">
        <v>48035.214217464098</v>
      </c>
      <c r="J8" s="14">
        <v>64047.771769931896</v>
      </c>
      <c r="K8" s="14">
        <v>55671.395633902401</v>
      </c>
      <c r="L8" s="14">
        <v>4948.1313194410504</v>
      </c>
    </row>
    <row r="9" spans="1:12" x14ac:dyDescent="0.3">
      <c r="A9" s="7" t="s">
        <v>90</v>
      </c>
      <c r="B9" s="13">
        <v>8.4752519940983595E-2</v>
      </c>
      <c r="C9" s="13">
        <v>3.2384665986762299E-3</v>
      </c>
      <c r="D9" s="13">
        <v>0.437111893589892</v>
      </c>
      <c r="E9" s="13">
        <v>0.13641440318273301</v>
      </c>
      <c r="F9" s="13">
        <v>0.149283482632315</v>
      </c>
      <c r="G9" t="s">
        <v>41</v>
      </c>
      <c r="H9" s="14">
        <v>268.52457201649901</v>
      </c>
      <c r="I9" s="14">
        <v>10.206628191980499</v>
      </c>
      <c r="J9" s="14">
        <v>1406.38481870086</v>
      </c>
      <c r="K9" s="14">
        <v>439.59821507341201</v>
      </c>
      <c r="L9" s="14">
        <v>482.82873013509698</v>
      </c>
    </row>
    <row r="10" spans="1:12" x14ac:dyDescent="0.3">
      <c r="A10" s="7" t="s">
        <v>174</v>
      </c>
      <c r="B10" s="13">
        <v>1.4901081016878901</v>
      </c>
      <c r="C10" s="13">
        <v>0.79626704547810401</v>
      </c>
      <c r="D10" s="13">
        <v>2.5815816322648</v>
      </c>
      <c r="E10" s="13">
        <v>1.5533446985528301</v>
      </c>
      <c r="F10" s="13">
        <v>0.54254006765023799</v>
      </c>
      <c r="G10" t="s">
        <v>41</v>
      </c>
      <c r="H10" s="14">
        <v>4770.7353390534199</v>
      </c>
      <c r="I10" s="14">
        <v>2578.6607859391802</v>
      </c>
      <c r="J10" s="14">
        <v>8350.3809740262095</v>
      </c>
      <c r="K10" s="14">
        <v>5000.6859914960796</v>
      </c>
      <c r="L10" s="14">
        <v>1754.29012847526</v>
      </c>
    </row>
    <row r="11" spans="1:12" x14ac:dyDescent="0.3">
      <c r="A11" s="7" t="s">
        <v>175</v>
      </c>
      <c r="B11" s="13">
        <v>2.4019617259350099</v>
      </c>
      <c r="C11" s="13">
        <v>1.4774885785865901</v>
      </c>
      <c r="D11" s="13">
        <v>3.48754479288402</v>
      </c>
      <c r="E11" s="13">
        <v>2.4367800523055299</v>
      </c>
      <c r="F11" s="13">
        <v>0.62427566086737596</v>
      </c>
      <c r="G11" t="s">
        <v>41</v>
      </c>
      <c r="H11" s="14">
        <v>7711.8365541848898</v>
      </c>
      <c r="I11" s="14">
        <v>4746.2716229594398</v>
      </c>
      <c r="J11" s="14">
        <v>11248.9461639569</v>
      </c>
      <c r="K11" s="14">
        <v>7844.0634006635701</v>
      </c>
      <c r="L11" s="14">
        <v>2022.74238936761</v>
      </c>
    </row>
    <row r="12" spans="1:12" x14ac:dyDescent="0.3">
      <c r="A12" s="7" t="s">
        <v>176</v>
      </c>
      <c r="B12" s="13">
        <v>2.0972050169466199</v>
      </c>
      <c r="C12" s="13">
        <v>0.91450644428998196</v>
      </c>
      <c r="D12" s="13">
        <v>3.6525368659207502</v>
      </c>
      <c r="E12" s="13">
        <v>2.1972795112407799</v>
      </c>
      <c r="F12" s="13">
        <v>0.843718261256303</v>
      </c>
      <c r="G12" t="s">
        <v>41</v>
      </c>
      <c r="H12" s="14">
        <v>6786.8569034319598</v>
      </c>
      <c r="I12" s="14">
        <v>2924.8875541206598</v>
      </c>
      <c r="J12" s="14">
        <v>11759.1679121453</v>
      </c>
      <c r="K12" s="14">
        <v>7074.1642944732503</v>
      </c>
      <c r="L12" s="14">
        <v>2719.27507720013</v>
      </c>
    </row>
    <row r="13" spans="1:12" x14ac:dyDescent="0.3">
      <c r="A13" s="7" t="s">
        <v>177</v>
      </c>
      <c r="B13" s="13">
        <v>0.75317477347323503</v>
      </c>
      <c r="C13" s="13">
        <v>8.3465282329184404E-2</v>
      </c>
      <c r="D13" s="13">
        <v>1.7563383278298701</v>
      </c>
      <c r="E13" s="13">
        <v>0.80656967543373603</v>
      </c>
      <c r="F13" s="13">
        <v>0.54503576674184195</v>
      </c>
      <c r="G13" t="s">
        <v>41</v>
      </c>
      <c r="H13" s="14">
        <v>2424.5593053006301</v>
      </c>
      <c r="I13" s="14">
        <v>274.36121837603503</v>
      </c>
      <c r="J13" s="14">
        <v>5676.8005699615296</v>
      </c>
      <c r="K13" s="14">
        <v>2595.18726342841</v>
      </c>
      <c r="L13" s="14">
        <v>1755.0762975063701</v>
      </c>
    </row>
    <row r="14" spans="1:12" x14ac:dyDescent="0.3">
      <c r="A14" s="7" t="s">
        <v>178</v>
      </c>
      <c r="B14" s="13">
        <v>5.2569634308265799E-2</v>
      </c>
      <c r="C14" s="13">
        <v>1.1836168916903899E-2</v>
      </c>
      <c r="D14" s="13">
        <v>0.163142297854528</v>
      </c>
      <c r="E14" s="13">
        <v>6.5937590838294105E-2</v>
      </c>
      <c r="F14" s="13">
        <v>5.2379307669461202E-2</v>
      </c>
      <c r="G14" t="s">
        <v>41</v>
      </c>
      <c r="H14" s="14">
        <v>170.11753273865699</v>
      </c>
      <c r="I14" s="14">
        <v>37.545309231642101</v>
      </c>
      <c r="J14" s="14">
        <v>521.44936539927198</v>
      </c>
      <c r="K14" s="14">
        <v>212.17646853337899</v>
      </c>
      <c r="L14" s="14">
        <v>168.46178947736499</v>
      </c>
    </row>
    <row r="15" spans="1:12" x14ac:dyDescent="0.3">
      <c r="A15" s="7" t="s">
        <v>179</v>
      </c>
      <c r="B15" s="13">
        <v>3.1200213071238601</v>
      </c>
      <c r="C15" s="13">
        <v>2.2719260587449801</v>
      </c>
      <c r="D15" s="13">
        <v>4.1301816707850696</v>
      </c>
      <c r="E15" s="13">
        <v>3.1462988512991901</v>
      </c>
      <c r="F15" s="13">
        <v>0.55625354265684601</v>
      </c>
      <c r="G15" t="s">
        <v>41</v>
      </c>
      <c r="H15" s="14">
        <v>10023.0126839037</v>
      </c>
      <c r="I15" s="14">
        <v>7294.5790462594896</v>
      </c>
      <c r="J15" s="14">
        <v>13242.532244771801</v>
      </c>
      <c r="K15" s="14">
        <v>10127.1885601289</v>
      </c>
      <c r="L15" s="14">
        <v>1804.6169135375601</v>
      </c>
    </row>
    <row r="16" spans="1:12" x14ac:dyDescent="0.3">
      <c r="A16" s="7" t="s">
        <v>180</v>
      </c>
      <c r="B16" s="13">
        <v>2.05980571871169</v>
      </c>
      <c r="C16" s="13">
        <v>1.33614849294121</v>
      </c>
      <c r="D16" s="13">
        <v>2.9412280394394799</v>
      </c>
      <c r="E16" s="13">
        <v>2.0863898886258201</v>
      </c>
      <c r="F16" s="13">
        <v>0.49332649688503599</v>
      </c>
      <c r="G16" t="s">
        <v>41</v>
      </c>
      <c r="H16" s="14">
        <v>6625.4634639128999</v>
      </c>
      <c r="I16" s="14">
        <v>4339.8023345182701</v>
      </c>
      <c r="J16" s="14">
        <v>9517.9599796966304</v>
      </c>
      <c r="K16" s="14">
        <v>6716.6250913474796</v>
      </c>
      <c r="L16" s="14">
        <v>1598.58622807302</v>
      </c>
    </row>
    <row r="17" spans="1:12" x14ac:dyDescent="0.3">
      <c r="A17" s="7" t="s">
        <v>181</v>
      </c>
      <c r="B17" s="13">
        <v>5.0902398397578601</v>
      </c>
      <c r="C17" s="13">
        <v>4.0196546705562097</v>
      </c>
      <c r="D17" s="13">
        <v>6.3129505408560904</v>
      </c>
      <c r="E17" s="13">
        <v>5.1192862055008801</v>
      </c>
      <c r="F17" s="13">
        <v>0.71350936952322597</v>
      </c>
      <c r="G17" t="s">
        <v>41</v>
      </c>
      <c r="H17" s="21">
        <v>16337.757094152999</v>
      </c>
      <c r="I17" s="21">
        <v>12858.064145787501</v>
      </c>
      <c r="J17" s="21">
        <v>20395.106280557899</v>
      </c>
      <c r="K17" s="21">
        <v>16484.271517543399</v>
      </c>
      <c r="L17" s="21">
        <v>2367.27342230263</v>
      </c>
    </row>
    <row r="18" spans="1:12" x14ac:dyDescent="0.3">
      <c r="A18" s="18"/>
      <c r="B18" s="18"/>
      <c r="C18" s="18"/>
      <c r="D18" s="18"/>
      <c r="E18" s="18"/>
      <c r="F18" s="1"/>
      <c r="G18" s="22"/>
      <c r="H18" s="22"/>
      <c r="I18" s="22"/>
      <c r="J18" s="19" t="s">
        <v>29</v>
      </c>
      <c r="K18" s="22">
        <f>SUM(K5:K17)</f>
        <v>321946.37675292563</v>
      </c>
      <c r="L18" s="1"/>
    </row>
    <row r="19" spans="1:12" x14ac:dyDescent="0.3">
      <c r="A19" s="7" t="s">
        <v>128</v>
      </c>
    </row>
    <row r="24" spans="1:12" x14ac:dyDescent="0.3">
      <c r="A24"/>
      <c r="B24"/>
      <c r="C24" s="23"/>
      <c r="D24" s="23"/>
      <c r="E24"/>
      <c r="G24"/>
      <c r="H24"/>
      <c r="I24"/>
      <c r="J24"/>
      <c r="K24"/>
    </row>
  </sheetData>
  <mergeCells count="4">
    <mergeCell ref="C3:D3"/>
    <mergeCell ref="B2:F2"/>
    <mergeCell ref="H2:L2"/>
    <mergeCell ref="I3:J3"/>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D5CCF-2E9E-4968-B460-F236DFE63550}">
  <dimension ref="A1:L24"/>
  <sheetViews>
    <sheetView zoomScale="140" zoomScaleNormal="140" workbookViewId="0">
      <selection activeCell="A19" sqref="A19"/>
    </sheetView>
  </sheetViews>
  <sheetFormatPr defaultRowHeight="14.4" x14ac:dyDescent="0.3"/>
  <cols>
    <col min="1" max="1" width="29.66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11" width="9.33203125" style="7" bestFit="1" customWidth="1"/>
    <col min="12" max="12" width="8.33203125" style="7" bestFit="1" customWidth="1"/>
  </cols>
  <sheetData>
    <row r="1" spans="1:12" x14ac:dyDescent="0.3">
      <c r="A1" s="7" t="s">
        <v>1399</v>
      </c>
    </row>
    <row r="2" spans="1:12" x14ac:dyDescent="0.3">
      <c r="A2" s="16"/>
      <c r="B2" s="317" t="s">
        <v>47</v>
      </c>
      <c r="C2" s="317"/>
      <c r="D2" s="317"/>
      <c r="E2" s="317"/>
      <c r="F2" s="317"/>
      <c r="G2" s="17"/>
      <c r="H2" s="317" t="s">
        <v>280</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6.8040052320239797</v>
      </c>
      <c r="C5" s="13">
        <v>6.1592942753131199</v>
      </c>
      <c r="D5" s="13">
        <v>7.4884019656876397</v>
      </c>
      <c r="E5" s="13">
        <v>6.8139153427465997</v>
      </c>
      <c r="F5" s="13">
        <v>0.41487939495276099</v>
      </c>
      <c r="G5" t="s">
        <v>41</v>
      </c>
      <c r="H5" s="14">
        <v>62386.762330702797</v>
      </c>
      <c r="I5" s="14">
        <v>56276.261164661097</v>
      </c>
      <c r="J5" s="14">
        <v>68698.071085033996</v>
      </c>
      <c r="K5" s="14">
        <v>62407.6658017843</v>
      </c>
      <c r="L5" s="14">
        <v>3836.0761897521702</v>
      </c>
    </row>
    <row r="6" spans="1:12" x14ac:dyDescent="0.3">
      <c r="A6" s="7" t="s">
        <v>172</v>
      </c>
      <c r="B6" s="13">
        <v>4.7404889784346</v>
      </c>
      <c r="C6" s="13">
        <v>4.2227863078657801</v>
      </c>
      <c r="D6" s="13">
        <v>5.3140395222569401</v>
      </c>
      <c r="E6" s="13">
        <v>4.7464265657496698</v>
      </c>
      <c r="F6" s="13">
        <v>0.334562667450856</v>
      </c>
      <c r="G6" t="s">
        <v>41</v>
      </c>
      <c r="H6" s="14">
        <v>43348.096074501897</v>
      </c>
      <c r="I6" s="14">
        <v>38651.504105923799</v>
      </c>
      <c r="J6" s="14">
        <v>48808.459095645201</v>
      </c>
      <c r="K6" s="14">
        <v>43474.523580503199</v>
      </c>
      <c r="L6" s="14">
        <v>3126.60677128609</v>
      </c>
    </row>
    <row r="7" spans="1:12" x14ac:dyDescent="0.3">
      <c r="A7" s="7" t="s">
        <v>42</v>
      </c>
      <c r="B7" s="13">
        <v>0.158697543288151</v>
      </c>
      <c r="C7" s="13">
        <v>3.1707059621818599E-2</v>
      </c>
      <c r="D7" s="13">
        <v>0.35047186364698701</v>
      </c>
      <c r="E7" s="13">
        <v>0.170313438637505</v>
      </c>
      <c r="F7" s="13">
        <v>9.7660134425262696E-2</v>
      </c>
      <c r="G7" t="s">
        <v>41</v>
      </c>
      <c r="H7" s="14">
        <v>1447.7972833426099</v>
      </c>
      <c r="I7" s="14">
        <v>293.159300263994</v>
      </c>
      <c r="J7" s="14">
        <v>3192.4845874548</v>
      </c>
      <c r="K7" s="14">
        <v>1559.5164192003799</v>
      </c>
      <c r="L7" s="14">
        <v>893.55603472249595</v>
      </c>
    </row>
    <row r="8" spans="1:12" x14ac:dyDescent="0.3">
      <c r="A8" s="7" t="s">
        <v>173</v>
      </c>
      <c r="B8" s="13">
        <v>2.54342159879111</v>
      </c>
      <c r="C8" s="13">
        <v>2.1125562806108</v>
      </c>
      <c r="D8" s="13">
        <v>2.9789064363586402</v>
      </c>
      <c r="E8" s="13">
        <v>2.5388286934095099</v>
      </c>
      <c r="F8" s="13">
        <v>0.25929885965097998</v>
      </c>
      <c r="G8" t="s">
        <v>41</v>
      </c>
      <c r="H8" s="14">
        <v>23265.605283678098</v>
      </c>
      <c r="I8" s="14">
        <v>19273.681715570001</v>
      </c>
      <c r="J8" s="14">
        <v>27395.420331192399</v>
      </c>
      <c r="K8" s="14">
        <v>23252.583408957398</v>
      </c>
      <c r="L8" s="14">
        <v>2383.44661104633</v>
      </c>
    </row>
    <row r="9" spans="1:12" x14ac:dyDescent="0.3">
      <c r="A9" s="7" t="s">
        <v>90</v>
      </c>
      <c r="B9" s="13">
        <v>0.217752866855835</v>
      </c>
      <c r="C9" s="13">
        <v>0.111866052949586</v>
      </c>
      <c r="D9" s="13">
        <v>0.37619874401218101</v>
      </c>
      <c r="E9" s="13">
        <v>0.227863267828043</v>
      </c>
      <c r="F9" s="13">
        <v>8.1235049056721603E-2</v>
      </c>
      <c r="G9" t="s">
        <v>41</v>
      </c>
      <c r="H9" s="14">
        <v>1987.77233739177</v>
      </c>
      <c r="I9" s="14">
        <v>1031.3678069381799</v>
      </c>
      <c r="J9" s="14">
        <v>3446.91138123058</v>
      </c>
      <c r="K9" s="14">
        <v>2086.77716870925</v>
      </c>
      <c r="L9" s="14">
        <v>743.91275178906994</v>
      </c>
    </row>
    <row r="10" spans="1:12" x14ac:dyDescent="0.3">
      <c r="A10" s="7" t="s">
        <v>174</v>
      </c>
      <c r="B10" s="13">
        <v>0.79146219316321198</v>
      </c>
      <c r="C10" s="13">
        <v>0.50610793951315702</v>
      </c>
      <c r="D10" s="13">
        <v>1.2083698703349901</v>
      </c>
      <c r="E10" s="13">
        <v>0.81207671049387098</v>
      </c>
      <c r="F10" s="13">
        <v>0.219607922596912</v>
      </c>
      <c r="G10" t="s">
        <v>41</v>
      </c>
      <c r="H10" s="14">
        <v>7239.1281769501502</v>
      </c>
      <c r="I10" s="14">
        <v>4634.5128889723601</v>
      </c>
      <c r="J10" s="14">
        <v>11109.576087732299</v>
      </c>
      <c r="K10" s="14">
        <v>7437.9693778344899</v>
      </c>
      <c r="L10" s="14">
        <v>2015.8496323623201</v>
      </c>
    </row>
    <row r="11" spans="1:12" x14ac:dyDescent="0.3">
      <c r="A11" s="7" t="s">
        <v>175</v>
      </c>
      <c r="B11" s="13">
        <v>2.2713717693989302</v>
      </c>
      <c r="C11" s="13">
        <v>1.8114176260467001</v>
      </c>
      <c r="D11" s="13">
        <v>2.87915341136793</v>
      </c>
      <c r="E11" s="13">
        <v>2.2976493520929799</v>
      </c>
      <c r="F11" s="13">
        <v>0.33420502381161399</v>
      </c>
      <c r="G11" t="s">
        <v>41</v>
      </c>
      <c r="H11" s="14">
        <v>20773.284356972701</v>
      </c>
      <c r="I11" s="14">
        <v>16602.475579471899</v>
      </c>
      <c r="J11" s="14">
        <v>26417.226860536299</v>
      </c>
      <c r="K11" s="14">
        <v>21043.814109990901</v>
      </c>
      <c r="L11" s="14">
        <v>3069.8784827498298</v>
      </c>
    </row>
    <row r="12" spans="1:12" x14ac:dyDescent="0.3">
      <c r="A12" s="7" t="s">
        <v>176</v>
      </c>
      <c r="B12" s="13">
        <v>63.2891485405693</v>
      </c>
      <c r="C12" s="13">
        <v>60.438453111674001</v>
      </c>
      <c r="D12" s="13">
        <v>66.2947984036376</v>
      </c>
      <c r="E12" s="13">
        <v>63.332968619398599</v>
      </c>
      <c r="F12" s="13">
        <v>1.7840474383579601</v>
      </c>
      <c r="G12" t="s">
        <v>41</v>
      </c>
      <c r="H12" s="14">
        <v>579923.499972258</v>
      </c>
      <c r="I12" s="14">
        <v>549596.70359896705</v>
      </c>
      <c r="J12" s="14">
        <v>612878.246691518</v>
      </c>
      <c r="K12" s="14">
        <v>580127.98946477298</v>
      </c>
      <c r="L12" s="14">
        <v>19370.994647245399</v>
      </c>
    </row>
    <row r="13" spans="1:12" x14ac:dyDescent="0.3">
      <c r="A13" s="7" t="s">
        <v>177</v>
      </c>
      <c r="B13" s="13">
        <v>13.356022436066199</v>
      </c>
      <c r="C13" s="13">
        <v>10.602180707846699</v>
      </c>
      <c r="D13" s="13">
        <v>16.107587213782001</v>
      </c>
      <c r="E13" s="13">
        <v>13.362000271737299</v>
      </c>
      <c r="F13" s="13">
        <v>1.67573164015106</v>
      </c>
      <c r="G13" t="s">
        <v>41</v>
      </c>
      <c r="H13" s="14">
        <v>122379.08506016999</v>
      </c>
      <c r="I13" s="14">
        <v>96996.825801985702</v>
      </c>
      <c r="J13" s="14">
        <v>148503.66973358599</v>
      </c>
      <c r="K13" s="14">
        <v>122396.55533588699</v>
      </c>
      <c r="L13" s="14">
        <v>15512.6483826811</v>
      </c>
    </row>
    <row r="14" spans="1:12" x14ac:dyDescent="0.3">
      <c r="A14" s="7" t="s">
        <v>178</v>
      </c>
      <c r="B14" s="13">
        <v>0.69539186702714095</v>
      </c>
      <c r="C14" s="13">
        <v>0.492272856370715</v>
      </c>
      <c r="D14" s="13">
        <v>0.97660484602750197</v>
      </c>
      <c r="E14" s="13">
        <v>0.70797223102576701</v>
      </c>
      <c r="F14" s="13">
        <v>0.14971073237034199</v>
      </c>
      <c r="G14" t="s">
        <v>41</v>
      </c>
      <c r="H14" s="14">
        <v>6339.2363276869801</v>
      </c>
      <c r="I14" s="14">
        <v>4494.7955377248099</v>
      </c>
      <c r="J14" s="14">
        <v>8891.4239260781305</v>
      </c>
      <c r="K14" s="14">
        <v>6484.7498872678798</v>
      </c>
      <c r="L14" s="14">
        <v>1373.1797045763201</v>
      </c>
    </row>
    <row r="15" spans="1:12" x14ac:dyDescent="0.3">
      <c r="A15" s="7" t="s">
        <v>179</v>
      </c>
      <c r="B15" s="13">
        <v>2.3400479848114202</v>
      </c>
      <c r="C15" s="13">
        <v>1.6584879288127099</v>
      </c>
      <c r="D15" s="13">
        <v>3.1310884658446501</v>
      </c>
      <c r="E15" s="13">
        <v>2.3548384285105399</v>
      </c>
      <c r="F15" s="13">
        <v>0.447566512613083</v>
      </c>
      <c r="G15" t="s">
        <v>41</v>
      </c>
      <c r="H15" s="14">
        <v>21391.642549192798</v>
      </c>
      <c r="I15" s="14">
        <v>15178.9520629614</v>
      </c>
      <c r="J15" s="14">
        <v>28711.134311956401</v>
      </c>
      <c r="K15" s="14">
        <v>21567.785649900499</v>
      </c>
      <c r="L15" s="14">
        <v>4104.5362826418504</v>
      </c>
    </row>
    <row r="16" spans="1:12" x14ac:dyDescent="0.3">
      <c r="A16" s="7" t="s">
        <v>180</v>
      </c>
      <c r="B16" s="13">
        <v>0.90364790007514995</v>
      </c>
      <c r="C16" s="13">
        <v>0.54749532179258398</v>
      </c>
      <c r="D16" s="13">
        <v>1.36259653472047</v>
      </c>
      <c r="E16" s="13">
        <v>0.91894294510763996</v>
      </c>
      <c r="F16" s="13">
        <v>0.246136474586268</v>
      </c>
      <c r="G16" t="s">
        <v>41</v>
      </c>
      <c r="H16" s="14">
        <v>8251.6831496652703</v>
      </c>
      <c r="I16" s="14">
        <v>5039.5921620642703</v>
      </c>
      <c r="J16" s="14">
        <v>12461.695849259901</v>
      </c>
      <c r="K16" s="14">
        <v>8417.1087248402491</v>
      </c>
      <c r="L16" s="14">
        <v>2258.5906316894002</v>
      </c>
    </row>
    <row r="17" spans="1:12" x14ac:dyDescent="0.3">
      <c r="A17" s="7" t="s">
        <v>181</v>
      </c>
      <c r="B17" s="13">
        <v>1.69984044074403</v>
      </c>
      <c r="C17" s="13">
        <v>1.36832533121184</v>
      </c>
      <c r="D17" s="13">
        <v>2.1315037633889902</v>
      </c>
      <c r="E17" s="13">
        <v>1.7162041332618401</v>
      </c>
      <c r="F17" s="13">
        <v>0.232730331039775</v>
      </c>
      <c r="G17" t="s">
        <v>41</v>
      </c>
      <c r="H17" s="21">
        <v>15535.264197265</v>
      </c>
      <c r="I17" s="21">
        <v>12529.3853062732</v>
      </c>
      <c r="J17" s="21">
        <v>19512.732631022802</v>
      </c>
      <c r="K17" s="21">
        <v>15719.939476384799</v>
      </c>
      <c r="L17" s="21">
        <v>2148.6083068511898</v>
      </c>
    </row>
    <row r="18" spans="1:12" x14ac:dyDescent="0.3">
      <c r="A18" s="18" t="s">
        <v>29</v>
      </c>
      <c r="B18" s="18"/>
      <c r="C18" s="18"/>
      <c r="D18" s="18"/>
      <c r="E18" s="18"/>
      <c r="F18" s="18"/>
      <c r="G18" s="1"/>
      <c r="H18" s="22"/>
      <c r="I18" s="22"/>
      <c r="J18" s="22"/>
      <c r="K18" s="22">
        <f>SUM(K5:K17)</f>
        <v>915976.97840603325</v>
      </c>
      <c r="L18" s="18"/>
    </row>
    <row r="19" spans="1:12" x14ac:dyDescent="0.3">
      <c r="A19" s="7" t="s">
        <v>1401</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9624C-DA46-4AF4-8D6F-9FA575F287FC}">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11" width="8.33203125" style="7" bestFit="1" customWidth="1"/>
    <col min="12" max="12" width="5.5546875" style="7" bestFit="1" customWidth="1"/>
  </cols>
  <sheetData>
    <row r="1" spans="1:12" x14ac:dyDescent="0.3">
      <c r="A1" s="7" t="s">
        <v>1585</v>
      </c>
    </row>
    <row r="2" spans="1:12" x14ac:dyDescent="0.3">
      <c r="A2" s="16"/>
      <c r="B2" s="317" t="s">
        <v>47</v>
      </c>
      <c r="C2" s="317"/>
      <c r="D2" s="317"/>
      <c r="E2" s="317"/>
      <c r="F2" s="317"/>
      <c r="G2" s="17"/>
      <c r="H2" s="317" t="s">
        <v>288</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9.7172266974324302</v>
      </c>
      <c r="C5" s="13">
        <v>8.2583400062367307</v>
      </c>
      <c r="D5" s="13">
        <v>11.3916343562561</v>
      </c>
      <c r="E5" s="13">
        <v>9.7593986245199194</v>
      </c>
      <c r="F5" s="13">
        <v>0.94151154541800997</v>
      </c>
      <c r="G5" t="s">
        <v>41</v>
      </c>
      <c r="H5" s="14">
        <v>4304.4395050171797</v>
      </c>
      <c r="I5" s="14">
        <v>3655.9054901611598</v>
      </c>
      <c r="J5" s="14">
        <v>5062.1921339068103</v>
      </c>
      <c r="K5" s="14">
        <v>4321.50385323522</v>
      </c>
      <c r="L5" s="14">
        <v>435.31315701322802</v>
      </c>
    </row>
    <row r="6" spans="1:12" x14ac:dyDescent="0.3">
      <c r="A6" s="7" t="s">
        <v>172</v>
      </c>
      <c r="B6" s="13">
        <v>28.6530771087338</v>
      </c>
      <c r="C6" s="13">
        <v>26.252943382258099</v>
      </c>
      <c r="D6" s="13">
        <v>31.131999595118</v>
      </c>
      <c r="E6" s="13">
        <v>28.680709390443401</v>
      </c>
      <c r="F6" s="13">
        <v>1.47774666245412</v>
      </c>
      <c r="G6" t="s">
        <v>41</v>
      </c>
      <c r="H6" s="14">
        <v>12682.8074198916</v>
      </c>
      <c r="I6" s="14">
        <v>11505.929799989701</v>
      </c>
      <c r="J6" s="14">
        <v>13961.5240790059</v>
      </c>
      <c r="K6" s="14">
        <v>12699.946661886501</v>
      </c>
      <c r="L6" s="14">
        <v>749.90915889894495</v>
      </c>
    </row>
    <row r="7" spans="1:12" x14ac:dyDescent="0.3">
      <c r="A7" s="7" t="s">
        <v>42</v>
      </c>
      <c r="B7" s="13">
        <v>5.4023883937114698</v>
      </c>
      <c r="C7" s="13">
        <v>3.5809152877847499</v>
      </c>
      <c r="D7" s="13">
        <v>7.7275624538977796</v>
      </c>
      <c r="E7" s="13">
        <v>5.4949279860707696</v>
      </c>
      <c r="F7" s="13">
        <v>1.2890113300546699</v>
      </c>
      <c r="G7" t="s">
        <v>41</v>
      </c>
      <c r="H7" s="14">
        <v>2389.8420831990802</v>
      </c>
      <c r="I7" s="14">
        <v>1585.94536802057</v>
      </c>
      <c r="J7" s="14">
        <v>3422.9242310919999</v>
      </c>
      <c r="K7" s="14">
        <v>2433.0557248627701</v>
      </c>
      <c r="L7" s="14">
        <v>575.08465739671499</v>
      </c>
    </row>
    <row r="8" spans="1:12" x14ac:dyDescent="0.3">
      <c r="A8" s="7" t="s">
        <v>173</v>
      </c>
      <c r="B8" s="13">
        <v>35.9196174702981</v>
      </c>
      <c r="C8" s="13">
        <v>32.9512886024946</v>
      </c>
      <c r="D8" s="13">
        <v>39.0897031226366</v>
      </c>
      <c r="E8" s="13">
        <v>35.935114393591398</v>
      </c>
      <c r="F8" s="13">
        <v>1.8583263564059</v>
      </c>
      <c r="G8" t="s">
        <v>41</v>
      </c>
      <c r="H8" s="14">
        <v>15880.019985651799</v>
      </c>
      <c r="I8" s="14">
        <v>14373.5535188104</v>
      </c>
      <c r="J8" s="14">
        <v>17421.6807442112</v>
      </c>
      <c r="K8" s="14">
        <v>15912.0165402613</v>
      </c>
      <c r="L8" s="14">
        <v>938.25425180654702</v>
      </c>
    </row>
    <row r="9" spans="1:12" x14ac:dyDescent="0.3">
      <c r="A9" s="7" t="s">
        <v>90</v>
      </c>
      <c r="B9" s="13">
        <v>0.331256418386352</v>
      </c>
      <c r="C9" s="13">
        <v>4.15764071039866E-2</v>
      </c>
      <c r="D9" s="13">
        <v>0.90491412897583101</v>
      </c>
      <c r="E9" s="13">
        <v>0.38240956171791302</v>
      </c>
      <c r="F9" s="13">
        <v>0.27194810704088601</v>
      </c>
      <c r="G9" t="s">
        <v>41</v>
      </c>
      <c r="H9" s="14">
        <v>147.06408512700199</v>
      </c>
      <c r="I9" s="14">
        <v>18.4511468312311</v>
      </c>
      <c r="J9" s="14">
        <v>398.779843877779</v>
      </c>
      <c r="K9" s="14">
        <v>169.29019025825701</v>
      </c>
      <c r="L9" s="14">
        <v>120.39529915452999</v>
      </c>
    </row>
    <row r="10" spans="1:12" x14ac:dyDescent="0.3">
      <c r="A10" s="7" t="s">
        <v>174</v>
      </c>
      <c r="B10" s="13">
        <v>2.5427109786786399</v>
      </c>
      <c r="C10" s="13">
        <v>1.64103957469856</v>
      </c>
      <c r="D10" s="13">
        <v>3.6540737392445202</v>
      </c>
      <c r="E10" s="13">
        <v>2.5868755972092998</v>
      </c>
      <c r="F10" s="13">
        <v>0.61041446772141095</v>
      </c>
      <c r="G10" t="s">
        <v>41</v>
      </c>
      <c r="H10" s="14">
        <v>1127.69455549024</v>
      </c>
      <c r="I10" s="14">
        <v>725.81849787321903</v>
      </c>
      <c r="J10" s="14">
        <v>1616.8302781789801</v>
      </c>
      <c r="K10" s="14">
        <v>1145.44464100806</v>
      </c>
      <c r="L10" s="14">
        <v>272.029553681751</v>
      </c>
    </row>
    <row r="11" spans="1:12" x14ac:dyDescent="0.3">
      <c r="A11" s="7" t="s">
        <v>175</v>
      </c>
      <c r="B11" s="13">
        <v>0.87569625061700995</v>
      </c>
      <c r="C11" s="13">
        <v>0.44859349556698302</v>
      </c>
      <c r="D11" s="13">
        <v>1.5086798988060099</v>
      </c>
      <c r="E11" s="13">
        <v>0.91147818942484204</v>
      </c>
      <c r="F11" s="13">
        <v>0.33278059303754898</v>
      </c>
      <c r="G11" t="s">
        <v>41</v>
      </c>
      <c r="H11" s="14">
        <v>387.90065990446999</v>
      </c>
      <c r="I11" s="14">
        <v>197.646420673504</v>
      </c>
      <c r="J11" s="14">
        <v>665.90019062915496</v>
      </c>
      <c r="K11" s="14">
        <v>403.68868360803702</v>
      </c>
      <c r="L11" s="14">
        <v>148.15011678938899</v>
      </c>
    </row>
    <row r="12" spans="1:12" x14ac:dyDescent="0.3">
      <c r="A12" s="7" t="s">
        <v>176</v>
      </c>
      <c r="B12" s="13">
        <v>3.5832815890210501</v>
      </c>
      <c r="C12" s="13">
        <v>2.3112431140774299</v>
      </c>
      <c r="D12" s="13">
        <v>5.0270849775476796</v>
      </c>
      <c r="E12" s="13">
        <v>3.6119417405925001</v>
      </c>
      <c r="F12" s="13">
        <v>0.81932182463744696</v>
      </c>
      <c r="G12" t="s">
        <v>41</v>
      </c>
      <c r="H12" s="14">
        <v>1582.3866245163899</v>
      </c>
      <c r="I12" s="14">
        <v>1022.53970966969</v>
      </c>
      <c r="J12" s="14">
        <v>2231.9895236764801</v>
      </c>
      <c r="K12" s="14">
        <v>1598.9916760134699</v>
      </c>
      <c r="L12" s="14">
        <v>364.15653014712598</v>
      </c>
    </row>
    <row r="13" spans="1:12" x14ac:dyDescent="0.3">
      <c r="A13" s="7" t="s">
        <v>177</v>
      </c>
      <c r="B13" s="13">
        <v>0.808618159321426</v>
      </c>
      <c r="C13" s="13">
        <v>2.9089863204445E-2</v>
      </c>
      <c r="D13" s="13">
        <v>2.02049551710921</v>
      </c>
      <c r="E13" s="13">
        <v>0.87363373910995101</v>
      </c>
      <c r="F13" s="13">
        <v>0.62223737470909302</v>
      </c>
      <c r="G13" t="s">
        <v>41</v>
      </c>
      <c r="H13" s="14">
        <v>353.36390984186198</v>
      </c>
      <c r="I13" s="14">
        <v>13.559381367798</v>
      </c>
      <c r="J13" s="14">
        <v>894.68259381339499</v>
      </c>
      <c r="K13" s="14">
        <v>386.663751148144</v>
      </c>
      <c r="L13" s="14">
        <v>275.70951391607599</v>
      </c>
    </row>
    <row r="14" spans="1:12" x14ac:dyDescent="0.3">
      <c r="A14" s="7" t="s">
        <v>178</v>
      </c>
      <c r="B14" s="13">
        <v>9.95864605194373E-2</v>
      </c>
      <c r="C14" s="13">
        <v>1.21407253169217E-2</v>
      </c>
      <c r="D14" s="13">
        <v>0.36191206166045897</v>
      </c>
      <c r="E14" s="13">
        <v>0.132190060201933</v>
      </c>
      <c r="F14" s="13">
        <v>0.120749497677134</v>
      </c>
      <c r="G14" t="s">
        <v>41</v>
      </c>
      <c r="H14" s="14">
        <v>44.095755706799601</v>
      </c>
      <c r="I14" s="14">
        <v>5.4045635747390603</v>
      </c>
      <c r="J14" s="14">
        <v>162.07823368012299</v>
      </c>
      <c r="K14" s="14">
        <v>58.530769575718502</v>
      </c>
      <c r="L14" s="14">
        <v>53.458691351817201</v>
      </c>
    </row>
    <row r="15" spans="1:12" x14ac:dyDescent="0.3">
      <c r="A15" s="7" t="s">
        <v>179</v>
      </c>
      <c r="B15" s="13">
        <v>5.23982707875013</v>
      </c>
      <c r="C15" s="13">
        <v>3.9962882387784702</v>
      </c>
      <c r="D15" s="13">
        <v>6.5677658700572303</v>
      </c>
      <c r="E15" s="13">
        <v>5.2482258322236</v>
      </c>
      <c r="F15" s="13">
        <v>0.77394298887430901</v>
      </c>
      <c r="G15" t="s">
        <v>41</v>
      </c>
      <c r="H15" s="14">
        <v>2311.14332806215</v>
      </c>
      <c r="I15" s="14">
        <v>1757.08694418961</v>
      </c>
      <c r="J15" s="14">
        <v>2924.3848529626898</v>
      </c>
      <c r="K15" s="14">
        <v>2323.8381827314402</v>
      </c>
      <c r="L15" s="14">
        <v>348.93286845197599</v>
      </c>
    </row>
    <row r="16" spans="1:12" x14ac:dyDescent="0.3">
      <c r="A16" s="7" t="s">
        <v>180</v>
      </c>
      <c r="B16" s="13">
        <v>3.0894424901922899</v>
      </c>
      <c r="C16" s="13">
        <v>2.1450538808130899</v>
      </c>
      <c r="D16" s="13">
        <v>4.3079144822198003</v>
      </c>
      <c r="E16" s="13">
        <v>3.1306345457127298</v>
      </c>
      <c r="F16" s="13">
        <v>0.65480010202195604</v>
      </c>
      <c r="G16" t="s">
        <v>41</v>
      </c>
      <c r="H16" s="14">
        <v>1366.83158882721</v>
      </c>
      <c r="I16" s="14">
        <v>946.97522369931505</v>
      </c>
      <c r="J16" s="14">
        <v>1911.40135597121</v>
      </c>
      <c r="K16" s="14">
        <v>1386.5277916995301</v>
      </c>
      <c r="L16" s="14">
        <v>294.31552570620602</v>
      </c>
    </row>
    <row r="17" spans="1:12" x14ac:dyDescent="0.3">
      <c r="A17" s="7" t="s">
        <v>181</v>
      </c>
      <c r="B17" s="13">
        <v>3.22273707614452</v>
      </c>
      <c r="C17" s="13">
        <v>2.42449684501358</v>
      </c>
      <c r="D17" s="13">
        <v>4.1906386849543198</v>
      </c>
      <c r="E17" s="13">
        <v>3.2524603391816198</v>
      </c>
      <c r="F17" s="13">
        <v>0.53647689859018499</v>
      </c>
      <c r="G17" t="s">
        <v>41</v>
      </c>
      <c r="H17" s="21">
        <v>1427.6643940286599</v>
      </c>
      <c r="I17" s="21">
        <v>1073.29752883591</v>
      </c>
      <c r="J17" s="21">
        <v>1858.70267240416</v>
      </c>
      <c r="K17" s="21">
        <v>1440.19229755933</v>
      </c>
      <c r="L17" s="21">
        <v>241.03671494039401</v>
      </c>
    </row>
    <row r="18" spans="1:12" x14ac:dyDescent="0.3">
      <c r="A18" s="18"/>
      <c r="B18" s="18"/>
      <c r="C18" s="18"/>
      <c r="D18" s="18"/>
      <c r="E18" s="18"/>
      <c r="F18" s="18"/>
      <c r="G18" s="1"/>
      <c r="H18" s="22"/>
      <c r="I18" s="22"/>
      <c r="J18" s="19" t="s">
        <v>29</v>
      </c>
      <c r="K18" s="22">
        <f>SUM(K5:K17)</f>
        <v>44279.690763847786</v>
      </c>
      <c r="L18" s="18"/>
    </row>
    <row r="19" spans="1:12" x14ac:dyDescent="0.3">
      <c r="A19" s="7" t="s">
        <v>129</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AEFA1-91C9-45FE-B2D0-D0433CB38476}">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11" width="9.33203125" style="7" bestFit="1" customWidth="1"/>
    <col min="12" max="12" width="7.33203125" style="7" bestFit="1" customWidth="1"/>
  </cols>
  <sheetData>
    <row r="1" spans="1:12" x14ac:dyDescent="0.3">
      <c r="A1" s="7" t="s">
        <v>1586</v>
      </c>
    </row>
    <row r="2" spans="1:12" x14ac:dyDescent="0.3">
      <c r="A2" s="16"/>
      <c r="B2" s="317" t="s">
        <v>47</v>
      </c>
      <c r="C2" s="317"/>
      <c r="D2" s="317"/>
      <c r="E2" s="317"/>
      <c r="F2" s="317"/>
      <c r="G2" s="17"/>
      <c r="H2" s="317" t="s">
        <v>289</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29.861127365589802</v>
      </c>
      <c r="C5" s="13">
        <v>27.645769115573898</v>
      </c>
      <c r="D5" s="13">
        <v>32.098721318866701</v>
      </c>
      <c r="E5" s="13">
        <v>29.8475715615157</v>
      </c>
      <c r="F5" s="13">
        <v>1.32811786383215</v>
      </c>
      <c r="G5" t="s">
        <v>41</v>
      </c>
      <c r="H5" s="14">
        <v>109298.794523909</v>
      </c>
      <c r="I5" s="14">
        <v>100215.0849685</v>
      </c>
      <c r="J5" s="14">
        <v>118768.264598287</v>
      </c>
      <c r="K5" s="14">
        <v>109389.045487503</v>
      </c>
      <c r="L5" s="14">
        <v>5696.3942242487501</v>
      </c>
    </row>
    <row r="6" spans="1:12" x14ac:dyDescent="0.3">
      <c r="A6" s="7" t="s">
        <v>172</v>
      </c>
      <c r="B6" s="13">
        <v>29.268496572100901</v>
      </c>
      <c r="C6" s="13">
        <v>27.180795505871298</v>
      </c>
      <c r="D6" s="13">
        <v>31.5245082835171</v>
      </c>
      <c r="E6" s="13">
        <v>29.2730147422843</v>
      </c>
      <c r="F6" s="13">
        <v>1.3221182914322001</v>
      </c>
      <c r="G6" t="s">
        <v>41</v>
      </c>
      <c r="H6" s="14">
        <v>107265.192652338</v>
      </c>
      <c r="I6" s="14">
        <v>98429.402954201301</v>
      </c>
      <c r="J6" s="14">
        <v>116869.210823548</v>
      </c>
      <c r="K6" s="14">
        <v>107277.59679364901</v>
      </c>
      <c r="L6" s="14">
        <v>5536.6298827782502</v>
      </c>
    </row>
    <row r="7" spans="1:12" x14ac:dyDescent="0.3">
      <c r="A7" s="7" t="s">
        <v>42</v>
      </c>
      <c r="B7" s="13">
        <v>3.4405992528314799</v>
      </c>
      <c r="C7" s="13">
        <v>2.0702220792271202</v>
      </c>
      <c r="D7" s="13">
        <v>5.0902455424575397</v>
      </c>
      <c r="E7" s="13">
        <v>3.4755816490723799</v>
      </c>
      <c r="F7" s="13">
        <v>0.90584759597876696</v>
      </c>
      <c r="G7" t="s">
        <v>41</v>
      </c>
      <c r="H7" s="14">
        <v>12551.084255423801</v>
      </c>
      <c r="I7" s="14">
        <v>7533.6903262933301</v>
      </c>
      <c r="J7" s="14">
        <v>18733.909873537399</v>
      </c>
      <c r="K7" s="14">
        <v>12739.513583775801</v>
      </c>
      <c r="L7" s="14">
        <v>3348.88465872189</v>
      </c>
    </row>
    <row r="8" spans="1:12" x14ac:dyDescent="0.3">
      <c r="A8" s="7" t="s">
        <v>173</v>
      </c>
      <c r="B8" s="13">
        <v>19.512247241653501</v>
      </c>
      <c r="C8" s="13">
        <v>17.466015564806501</v>
      </c>
      <c r="D8" s="13">
        <v>21.662819054252498</v>
      </c>
      <c r="E8" s="13">
        <v>19.5419487251222</v>
      </c>
      <c r="F8" s="13">
        <v>1.2965013152488301</v>
      </c>
      <c r="G8" t="s">
        <v>41</v>
      </c>
      <c r="H8" s="14">
        <v>71404.964837009204</v>
      </c>
      <c r="I8" s="14">
        <v>63773.246560592299</v>
      </c>
      <c r="J8" s="14">
        <v>79994.755322108002</v>
      </c>
      <c r="K8" s="14">
        <v>71608.588691283396</v>
      </c>
      <c r="L8" s="14">
        <v>4975.1445303529799</v>
      </c>
    </row>
    <row r="9" spans="1:12" x14ac:dyDescent="0.3">
      <c r="A9" s="7" t="s">
        <v>90</v>
      </c>
      <c r="B9" s="13">
        <v>0.127607314418892</v>
      </c>
      <c r="C9" s="13">
        <v>2.83405975068215E-2</v>
      </c>
      <c r="D9" s="13">
        <v>0.44013030750180498</v>
      </c>
      <c r="E9" s="13">
        <v>0.166176525210911</v>
      </c>
      <c r="F9" s="13">
        <v>0.13491771115543</v>
      </c>
      <c r="G9" t="s">
        <v>41</v>
      </c>
      <c r="H9" s="14">
        <v>467.80685366639</v>
      </c>
      <c r="I9" s="14">
        <v>102.101336577802</v>
      </c>
      <c r="J9" s="14">
        <v>1616.57056624452</v>
      </c>
      <c r="K9" s="14">
        <v>609.15560385413801</v>
      </c>
      <c r="L9" s="14">
        <v>494.98246805811402</v>
      </c>
    </row>
    <row r="10" spans="1:12" x14ac:dyDescent="0.3">
      <c r="A10" s="7" t="s">
        <v>174</v>
      </c>
      <c r="B10" s="13">
        <v>1.6247966569663299</v>
      </c>
      <c r="C10" s="13">
        <v>1.00015725521135</v>
      </c>
      <c r="D10" s="13">
        <v>2.5951359190902399</v>
      </c>
      <c r="E10" s="13">
        <v>1.67890736806019</v>
      </c>
      <c r="F10" s="13">
        <v>0.480705704184759</v>
      </c>
      <c r="G10" t="s">
        <v>41</v>
      </c>
      <c r="H10" s="14">
        <v>5964.0181297340396</v>
      </c>
      <c r="I10" s="14">
        <v>3652.28957167818</v>
      </c>
      <c r="J10" s="14">
        <v>9541.1188117129095</v>
      </c>
      <c r="K10" s="14">
        <v>6151.5021788559798</v>
      </c>
      <c r="L10" s="14">
        <v>1764.26116717124</v>
      </c>
    </row>
    <row r="11" spans="1:12" x14ac:dyDescent="0.3">
      <c r="A11" s="7" t="s">
        <v>175</v>
      </c>
      <c r="B11" s="13">
        <v>2.2392166055291902</v>
      </c>
      <c r="C11" s="13">
        <v>1.40255940423359</v>
      </c>
      <c r="D11" s="13">
        <v>3.1949676705258301</v>
      </c>
      <c r="E11" s="13">
        <v>2.2535293610106901</v>
      </c>
      <c r="F11" s="13">
        <v>0.55299483734606802</v>
      </c>
      <c r="G11" t="s">
        <v>41</v>
      </c>
      <c r="H11" s="14">
        <v>8178.2754978673702</v>
      </c>
      <c r="I11" s="14">
        <v>5150.0568695031798</v>
      </c>
      <c r="J11" s="14">
        <v>11731.3118134705</v>
      </c>
      <c r="K11" s="14">
        <v>8259.6392095220399</v>
      </c>
      <c r="L11" s="14">
        <v>2045.2948623038901</v>
      </c>
    </row>
    <row r="12" spans="1:12" x14ac:dyDescent="0.3">
      <c r="A12" s="7" t="s">
        <v>176</v>
      </c>
      <c r="B12" s="13">
        <v>2.2920126968528698</v>
      </c>
      <c r="C12" s="13">
        <v>1.2011244140745001</v>
      </c>
      <c r="D12" s="13">
        <v>3.6618613227608998</v>
      </c>
      <c r="E12" s="13">
        <v>2.3686537465745401</v>
      </c>
      <c r="F12" s="13">
        <v>0.75345374197886095</v>
      </c>
      <c r="G12" t="s">
        <v>41</v>
      </c>
      <c r="H12" s="14">
        <v>8394.8662326645608</v>
      </c>
      <c r="I12" s="14">
        <v>4382.3476530671496</v>
      </c>
      <c r="J12" s="14">
        <v>13488.159075486201</v>
      </c>
      <c r="K12" s="14">
        <v>8678.7869307183591</v>
      </c>
      <c r="L12" s="14">
        <v>2765.4415910130401</v>
      </c>
    </row>
    <row r="13" spans="1:12" x14ac:dyDescent="0.3">
      <c r="A13" s="7" t="s">
        <v>177</v>
      </c>
      <c r="B13" s="13">
        <v>0.77185880378348304</v>
      </c>
      <c r="C13" s="13">
        <v>0.15822286788284101</v>
      </c>
      <c r="D13" s="13">
        <v>1.65269589207826</v>
      </c>
      <c r="E13" s="13">
        <v>0.81441374041801795</v>
      </c>
      <c r="F13" s="13">
        <v>0.484422520617874</v>
      </c>
      <c r="G13" t="s">
        <v>41</v>
      </c>
      <c r="H13" s="14">
        <v>2824.45855896696</v>
      </c>
      <c r="I13" s="14">
        <v>572.57047834549996</v>
      </c>
      <c r="J13" s="14">
        <v>6057.20051929088</v>
      </c>
      <c r="K13" s="14">
        <v>2985.4388751338201</v>
      </c>
      <c r="L13" s="14">
        <v>1780.58000954202</v>
      </c>
    </row>
    <row r="14" spans="1:12" x14ac:dyDescent="0.3">
      <c r="A14" s="7" t="s">
        <v>178</v>
      </c>
      <c r="B14" s="13">
        <v>6.2145508864604598E-2</v>
      </c>
      <c r="C14" s="13">
        <v>2.10352617349376E-2</v>
      </c>
      <c r="D14" s="13">
        <v>0.16648931899876099</v>
      </c>
      <c r="E14" s="13">
        <v>7.3943760979964496E-2</v>
      </c>
      <c r="F14" s="13">
        <v>4.8541814292321898E-2</v>
      </c>
      <c r="G14" t="s">
        <v>41</v>
      </c>
      <c r="H14" s="14">
        <v>227.15395698316999</v>
      </c>
      <c r="I14" s="14">
        <v>77.453182387936593</v>
      </c>
      <c r="J14" s="14">
        <v>605.90829278592503</v>
      </c>
      <c r="K14" s="14">
        <v>270.79285654009999</v>
      </c>
      <c r="L14" s="14">
        <v>177.50461517775599</v>
      </c>
    </row>
    <row r="15" spans="1:12" x14ac:dyDescent="0.3">
      <c r="A15" s="7" t="s">
        <v>179</v>
      </c>
      <c r="B15" s="13">
        <v>3.3866840066328301</v>
      </c>
      <c r="C15" s="13">
        <v>2.62688701675842</v>
      </c>
      <c r="D15" s="13">
        <v>4.2625230331973896</v>
      </c>
      <c r="E15" s="13">
        <v>3.4011349109033202</v>
      </c>
      <c r="F15" s="13">
        <v>0.50056220001672602</v>
      </c>
      <c r="G15" t="s">
        <v>41</v>
      </c>
      <c r="H15" s="14">
        <v>12352.4271302079</v>
      </c>
      <c r="I15" s="14">
        <v>9612.53849456844</v>
      </c>
      <c r="J15" s="14">
        <v>15730.528100969799</v>
      </c>
      <c r="K15" s="14">
        <v>12462.801905714199</v>
      </c>
      <c r="L15" s="14">
        <v>1853.25412206224</v>
      </c>
    </row>
    <row r="16" spans="1:12" x14ac:dyDescent="0.3">
      <c r="A16" s="7" t="s">
        <v>180</v>
      </c>
      <c r="B16" s="13">
        <v>2.1885861481682301</v>
      </c>
      <c r="C16" s="13">
        <v>1.5272590061667299</v>
      </c>
      <c r="D16" s="13">
        <v>2.9456666484156</v>
      </c>
      <c r="E16" s="13">
        <v>2.2122127431609502</v>
      </c>
      <c r="F16" s="13">
        <v>0.43903365149083501</v>
      </c>
      <c r="G16" t="s">
        <v>41</v>
      </c>
      <c r="H16" s="14">
        <v>8032.5080031158004</v>
      </c>
      <c r="I16" s="14">
        <v>5653.94262042027</v>
      </c>
      <c r="J16" s="14">
        <v>10761.910248829599</v>
      </c>
      <c r="K16" s="14">
        <v>8106.2666579424804</v>
      </c>
      <c r="L16" s="14">
        <v>1617.67553660929</v>
      </c>
    </row>
    <row r="17" spans="1:12" x14ac:dyDescent="0.3">
      <c r="A17" s="7" t="s">
        <v>181</v>
      </c>
      <c r="B17" s="13">
        <v>4.8709228427132301</v>
      </c>
      <c r="C17" s="13">
        <v>3.9111341645508499</v>
      </c>
      <c r="D17" s="13">
        <v>5.9460994834866003</v>
      </c>
      <c r="E17" s="13">
        <v>4.8929111656867503</v>
      </c>
      <c r="F17" s="13">
        <v>0.63318485246327305</v>
      </c>
      <c r="G17" t="s">
        <v>41</v>
      </c>
      <c r="H17" s="21">
        <v>17855.755907835999</v>
      </c>
      <c r="I17" s="21">
        <v>14240.306933047599</v>
      </c>
      <c r="J17" s="21">
        <v>21864.509291493399</v>
      </c>
      <c r="K17" s="21">
        <v>17931.187853803902</v>
      </c>
      <c r="L17" s="21">
        <v>2365.77567203737</v>
      </c>
    </row>
    <row r="18" spans="1:12" x14ac:dyDescent="0.3">
      <c r="A18" s="18"/>
      <c r="B18" s="18"/>
      <c r="C18" s="18"/>
      <c r="D18" s="18"/>
      <c r="E18" s="18"/>
      <c r="F18" s="18"/>
      <c r="G18" s="1"/>
      <c r="H18" s="22"/>
      <c r="I18" s="22"/>
      <c r="J18" s="19" t="s">
        <v>29</v>
      </c>
      <c r="K18" s="22">
        <f>SUM(K5:K17)</f>
        <v>366470.31662829634</v>
      </c>
      <c r="L18" s="18"/>
    </row>
    <row r="19" spans="1:12" x14ac:dyDescent="0.3">
      <c r="A19" s="7" t="s">
        <v>130</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68586-7D47-4320-A366-A1027720B6E0}">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0" width="8.33203125" style="7" bestFit="1" customWidth="1"/>
    <col min="11" max="11" width="9.33203125" style="7" bestFit="1" customWidth="1"/>
    <col min="12" max="12" width="7.33203125" bestFit="1" customWidth="1"/>
  </cols>
  <sheetData>
    <row r="1" spans="1:12" x14ac:dyDescent="0.3">
      <c r="A1" s="7" t="s">
        <v>1587</v>
      </c>
    </row>
    <row r="2" spans="1:12" x14ac:dyDescent="0.3">
      <c r="A2" s="16"/>
      <c r="B2" s="317" t="s">
        <v>47</v>
      </c>
      <c r="C2" s="317"/>
      <c r="D2" s="317"/>
      <c r="E2" s="317"/>
      <c r="F2" s="317"/>
      <c r="G2" s="17"/>
      <c r="H2" s="317" t="s">
        <v>290</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8.2712833146703293</v>
      </c>
      <c r="C5" s="13">
        <v>6.9689885444115998</v>
      </c>
      <c r="D5" s="13">
        <v>9.6442503075666295</v>
      </c>
      <c r="E5" s="13">
        <v>8.27726966058556</v>
      </c>
      <c r="F5" s="13">
        <v>0.80415609140475797</v>
      </c>
      <c r="G5" t="s">
        <v>41</v>
      </c>
      <c r="H5" s="14">
        <v>10396.3536981865</v>
      </c>
      <c r="I5" s="14">
        <v>8749.47289059369</v>
      </c>
      <c r="J5" s="14">
        <v>12230.166711633001</v>
      </c>
      <c r="K5" s="14">
        <v>10439.7004735355</v>
      </c>
      <c r="L5" s="14">
        <v>1052.5196816103401</v>
      </c>
    </row>
    <row r="6" spans="1:12" x14ac:dyDescent="0.3">
      <c r="A6" s="7" t="s">
        <v>172</v>
      </c>
      <c r="B6" s="13">
        <v>4.5162439815645703</v>
      </c>
      <c r="C6" s="13">
        <v>3.5498369413236999</v>
      </c>
      <c r="D6" s="13">
        <v>5.7237640825430098</v>
      </c>
      <c r="E6" s="13">
        <v>4.5626960889064598</v>
      </c>
      <c r="F6" s="13">
        <v>0.65623987517715998</v>
      </c>
      <c r="G6" t="s">
        <v>41</v>
      </c>
      <c r="H6" s="14">
        <v>5692.0755121116099</v>
      </c>
      <c r="I6" s="14">
        <v>4447.6948346265099</v>
      </c>
      <c r="J6" s="14">
        <v>7226.9454887893999</v>
      </c>
      <c r="K6" s="14">
        <v>5754.6071882545402</v>
      </c>
      <c r="L6" s="14">
        <v>840.75267820405202</v>
      </c>
    </row>
    <row r="7" spans="1:12" x14ac:dyDescent="0.3">
      <c r="A7" s="7" t="s">
        <v>42</v>
      </c>
      <c r="B7" s="13">
        <v>6.8933170330925095E-2</v>
      </c>
      <c r="C7" s="13">
        <v>4.8295487180032297E-6</v>
      </c>
      <c r="D7" s="13">
        <v>0.532468948834529</v>
      </c>
      <c r="E7" s="13">
        <v>0.14619186610639001</v>
      </c>
      <c r="F7" s="13">
        <v>0.18812694255985901</v>
      </c>
      <c r="G7" t="s">
        <v>41</v>
      </c>
      <c r="H7" s="14">
        <v>87.849170662550705</v>
      </c>
      <c r="I7" s="14">
        <v>5.9853509339638702E-3</v>
      </c>
      <c r="J7" s="14">
        <v>669.81221375016196</v>
      </c>
      <c r="K7" s="14">
        <v>184.23714337480601</v>
      </c>
      <c r="L7" s="14">
        <v>237.07695052876099</v>
      </c>
    </row>
    <row r="8" spans="1:12" x14ac:dyDescent="0.3">
      <c r="A8" s="7" t="s">
        <v>173</v>
      </c>
      <c r="B8" s="13">
        <v>1.42550053654133</v>
      </c>
      <c r="C8" s="13">
        <v>0.89994949382430001</v>
      </c>
      <c r="D8" s="13">
        <v>2.1405178256290802</v>
      </c>
      <c r="E8" s="13">
        <v>1.46035643207696</v>
      </c>
      <c r="F8" s="13">
        <v>0.37659963011612002</v>
      </c>
      <c r="G8" t="s">
        <v>41</v>
      </c>
      <c r="H8" s="14">
        <v>1795.7240760187401</v>
      </c>
      <c r="I8" s="14">
        <v>1127.72356580059</v>
      </c>
      <c r="J8" s="14">
        <v>2706.9837970236899</v>
      </c>
      <c r="K8" s="14">
        <v>1841.40270507585</v>
      </c>
      <c r="L8" s="14">
        <v>476.73133501841198</v>
      </c>
    </row>
    <row r="9" spans="1:12" x14ac:dyDescent="0.3">
      <c r="A9" s="7" t="s">
        <v>90</v>
      </c>
      <c r="B9" s="13">
        <v>3.25069588627758E-3</v>
      </c>
      <c r="C9" s="13">
        <v>1.3656259024278399E-7</v>
      </c>
      <c r="D9" s="13">
        <v>0.135205692603972</v>
      </c>
      <c r="E9" s="13">
        <v>2.7284718490877002E-2</v>
      </c>
      <c r="F9" s="13">
        <v>5.8170791792432397E-2</v>
      </c>
      <c r="G9" t="s">
        <v>41</v>
      </c>
      <c r="H9" s="14">
        <v>4.0843323668440004</v>
      </c>
      <c r="I9" s="14">
        <v>1.70984566787446E-4</v>
      </c>
      <c r="J9" s="14">
        <v>173.273913787287</v>
      </c>
      <c r="K9" s="14">
        <v>34.413257319780897</v>
      </c>
      <c r="L9" s="14">
        <v>73.288537518153205</v>
      </c>
    </row>
    <row r="10" spans="1:12" x14ac:dyDescent="0.3">
      <c r="A10" s="7" t="s">
        <v>174</v>
      </c>
      <c r="B10" s="13">
        <v>0.31258063974921602</v>
      </c>
      <c r="C10" s="13">
        <v>5.5941492215254802E-2</v>
      </c>
      <c r="D10" s="13">
        <v>1.0801037663167601</v>
      </c>
      <c r="E10" s="13">
        <v>0.40228251097657303</v>
      </c>
      <c r="F10" s="13">
        <v>0.325505180587501</v>
      </c>
      <c r="G10" t="s">
        <v>41</v>
      </c>
      <c r="H10" s="14">
        <v>395.54006787577799</v>
      </c>
      <c r="I10" s="14">
        <v>70.838416788740801</v>
      </c>
      <c r="J10" s="14">
        <v>1345.53807900268</v>
      </c>
      <c r="K10" s="14">
        <v>507.39231844028097</v>
      </c>
      <c r="L10" s="14">
        <v>410.74790724339601</v>
      </c>
    </row>
    <row r="11" spans="1:12" x14ac:dyDescent="0.3">
      <c r="A11" s="7" t="s">
        <v>175</v>
      </c>
      <c r="B11" s="13">
        <v>0.98259619699016099</v>
      </c>
      <c r="C11" s="13">
        <v>0.18555724367558599</v>
      </c>
      <c r="D11" s="13">
        <v>2.4805408340132198</v>
      </c>
      <c r="E11" s="13">
        <v>1.1213254739668099</v>
      </c>
      <c r="F11" s="13">
        <v>0.74118851428924803</v>
      </c>
      <c r="G11" t="s">
        <v>41</v>
      </c>
      <c r="H11" s="14">
        <v>1247.45080437825</v>
      </c>
      <c r="I11" s="14">
        <v>231.66647698761901</v>
      </c>
      <c r="J11" s="14">
        <v>3112.8083959624801</v>
      </c>
      <c r="K11" s="14">
        <v>1415.78989521425</v>
      </c>
      <c r="L11" s="14">
        <v>940.03092523437294</v>
      </c>
    </row>
    <row r="12" spans="1:12" x14ac:dyDescent="0.3">
      <c r="A12" s="7" t="s">
        <v>176</v>
      </c>
      <c r="B12" s="13">
        <v>36.894654028941403</v>
      </c>
      <c r="C12" s="13">
        <v>29.480380697894098</v>
      </c>
      <c r="D12" s="13">
        <v>42.4190935243941</v>
      </c>
      <c r="E12" s="13">
        <v>36.406949907795102</v>
      </c>
      <c r="F12" s="13">
        <v>4.1655539194286</v>
      </c>
      <c r="G12" t="s">
        <v>41</v>
      </c>
      <c r="H12" s="14">
        <v>46478.672362266603</v>
      </c>
      <c r="I12" s="14">
        <v>37067.4960005295</v>
      </c>
      <c r="J12" s="14">
        <v>54099.945749017701</v>
      </c>
      <c r="K12" s="14">
        <v>45915.899278066303</v>
      </c>
      <c r="L12" s="14">
        <v>5389.0085569284902</v>
      </c>
    </row>
    <row r="13" spans="1:12" x14ac:dyDescent="0.3">
      <c r="A13" s="7" t="s">
        <v>177</v>
      </c>
      <c r="B13" s="13">
        <v>6.4563897488935602</v>
      </c>
      <c r="C13" s="13">
        <v>2.56680710689636</v>
      </c>
      <c r="D13" s="13">
        <v>13.6253570544654</v>
      </c>
      <c r="E13" s="13">
        <v>7.2695026379056102</v>
      </c>
      <c r="F13" s="13">
        <v>3.7412751387570999</v>
      </c>
      <c r="G13" t="s">
        <v>41</v>
      </c>
      <c r="H13" s="14">
        <v>8041.5244903637804</v>
      </c>
      <c r="I13" s="14">
        <v>3211.6030867675099</v>
      </c>
      <c r="J13" s="14">
        <v>17342.357703229001</v>
      </c>
      <c r="K13" s="14">
        <v>9177.58488943265</v>
      </c>
      <c r="L13" s="14">
        <v>4752.6136655684604</v>
      </c>
    </row>
    <row r="14" spans="1:12" x14ac:dyDescent="0.3">
      <c r="A14" s="7" t="s">
        <v>178</v>
      </c>
      <c r="B14" s="13">
        <v>2.5617265367313098</v>
      </c>
      <c r="C14" s="13">
        <v>1.80696414253509</v>
      </c>
      <c r="D14" s="13">
        <v>3.5927763380975701</v>
      </c>
      <c r="E14" s="13">
        <v>2.6126656878424299</v>
      </c>
      <c r="F14" s="13">
        <v>0.54211703562344704</v>
      </c>
      <c r="G14" t="s">
        <v>41</v>
      </c>
      <c r="H14" s="14">
        <v>3236.00885654895</v>
      </c>
      <c r="I14" s="14">
        <v>2268.0480388378501</v>
      </c>
      <c r="J14" s="14">
        <v>4509.2540778648099</v>
      </c>
      <c r="K14" s="14">
        <v>3295.8584490817302</v>
      </c>
      <c r="L14" s="14">
        <v>692.98947084016095</v>
      </c>
    </row>
    <row r="15" spans="1:12" x14ac:dyDescent="0.3">
      <c r="A15" s="7" t="s">
        <v>179</v>
      </c>
      <c r="B15" s="13">
        <v>3.91396502466189</v>
      </c>
      <c r="C15" s="13">
        <v>2.6982911509515399</v>
      </c>
      <c r="D15" s="13">
        <v>5.4056243843858001</v>
      </c>
      <c r="E15" s="13">
        <v>3.95608808399875</v>
      </c>
      <c r="F15" s="13">
        <v>0.82219463794692105</v>
      </c>
      <c r="G15" t="s">
        <v>41</v>
      </c>
      <c r="H15" s="14">
        <v>4938.6894272395302</v>
      </c>
      <c r="I15" s="14">
        <v>3402.91205655557</v>
      </c>
      <c r="J15" s="14">
        <v>6814.4614244620298</v>
      </c>
      <c r="K15" s="14">
        <v>4990.30559061641</v>
      </c>
      <c r="L15" s="14">
        <v>1048.80932745974</v>
      </c>
    </row>
    <row r="16" spans="1:12" x14ac:dyDescent="0.3">
      <c r="A16" s="7" t="s">
        <v>180</v>
      </c>
      <c r="B16" s="13">
        <v>0.54383967165157299</v>
      </c>
      <c r="C16" s="13">
        <v>6.8903121842407003E-2</v>
      </c>
      <c r="D16" s="13">
        <v>2.1600722778748098</v>
      </c>
      <c r="E16" s="13">
        <v>0.74740253039938398</v>
      </c>
      <c r="F16" s="13">
        <v>0.65306856959244197</v>
      </c>
      <c r="G16" t="s">
        <v>41</v>
      </c>
      <c r="H16" s="14">
        <v>687.92861370651497</v>
      </c>
      <c r="I16" s="14">
        <v>87.037597589515698</v>
      </c>
      <c r="J16" s="14">
        <v>2712.6426814436099</v>
      </c>
      <c r="K16" s="14">
        <v>942.64978965893499</v>
      </c>
      <c r="L16" s="14">
        <v>823.37461278705598</v>
      </c>
    </row>
    <row r="17" spans="1:12" x14ac:dyDescent="0.3">
      <c r="A17" s="7" t="s">
        <v>181</v>
      </c>
      <c r="B17" s="13">
        <v>33.020477801484297</v>
      </c>
      <c r="C17" s="13">
        <v>30.427089248722101</v>
      </c>
      <c r="D17" s="13">
        <v>35.614846141108899</v>
      </c>
      <c r="E17" s="13">
        <v>33.009984400948902</v>
      </c>
      <c r="F17" s="13">
        <v>1.5910285182959101</v>
      </c>
      <c r="G17" t="s">
        <v>41</v>
      </c>
      <c r="H17" s="21">
        <v>41625.264310022998</v>
      </c>
      <c r="I17" s="21">
        <v>37825.164453561098</v>
      </c>
      <c r="J17" s="21">
        <v>45550.1020768608</v>
      </c>
      <c r="K17" s="21">
        <v>41637.012022618197</v>
      </c>
      <c r="L17" s="21">
        <v>2353.3401215475501</v>
      </c>
    </row>
    <row r="18" spans="1:12" x14ac:dyDescent="0.3">
      <c r="A18" s="18"/>
      <c r="B18" s="18"/>
      <c r="C18" s="18"/>
      <c r="D18" s="18"/>
      <c r="E18" s="18"/>
      <c r="F18" s="1"/>
      <c r="G18" s="22"/>
      <c r="H18" s="22"/>
      <c r="I18" s="22"/>
      <c r="J18" s="19" t="s">
        <v>29</v>
      </c>
      <c r="K18" s="22">
        <f>SUM(K5:K17)</f>
        <v>126136.85300068924</v>
      </c>
      <c r="L18" s="1"/>
    </row>
    <row r="19" spans="1:12" x14ac:dyDescent="0.3">
      <c r="A19" s="7" t="s">
        <v>135</v>
      </c>
    </row>
    <row r="24" spans="1:12" x14ac:dyDescent="0.3">
      <c r="A24"/>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573CA-EBA1-4C49-943A-89C7D89BF481}">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0" width="7.33203125" style="7" bestFit="1" customWidth="1"/>
    <col min="11" max="11" width="8.33203125" style="7" bestFit="1" customWidth="1"/>
    <col min="12" max="12" width="5.5546875" bestFit="1" customWidth="1"/>
  </cols>
  <sheetData>
    <row r="1" spans="1:12" x14ac:dyDescent="0.3">
      <c r="A1" s="7" t="s">
        <v>1588</v>
      </c>
    </row>
    <row r="2" spans="1:12" x14ac:dyDescent="0.3">
      <c r="A2" s="16"/>
      <c r="B2" s="317" t="s">
        <v>47</v>
      </c>
      <c r="C2" s="317"/>
      <c r="D2" s="317"/>
      <c r="E2" s="317"/>
      <c r="F2" s="317"/>
      <c r="G2" s="17"/>
      <c r="H2" s="317" t="s">
        <v>291</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0.46054587282963</v>
      </c>
      <c r="C5" s="13">
        <v>0.20365431546407101</v>
      </c>
      <c r="D5" s="13">
        <v>0.92429652647831995</v>
      </c>
      <c r="E5" s="13">
        <v>0.50315872742030798</v>
      </c>
      <c r="F5" s="13">
        <v>0.22578295133460399</v>
      </c>
      <c r="G5" t="s">
        <v>41</v>
      </c>
      <c r="H5" s="14">
        <v>65.396157941778796</v>
      </c>
      <c r="I5" s="14">
        <v>28.421283529334598</v>
      </c>
      <c r="J5" s="14">
        <v>128.99562735496701</v>
      </c>
      <c r="K5" s="14">
        <v>70.969628537828697</v>
      </c>
      <c r="L5" s="14">
        <v>31.782676669106799</v>
      </c>
    </row>
    <row r="6" spans="1:12" x14ac:dyDescent="0.3">
      <c r="A6" s="7" t="s">
        <v>172</v>
      </c>
      <c r="B6" s="13">
        <v>0.67015051355553801</v>
      </c>
      <c r="C6" s="13">
        <v>0.26267557129726399</v>
      </c>
      <c r="D6" s="13">
        <v>1.2676952159511501</v>
      </c>
      <c r="E6" s="13">
        <v>0.70314741225599497</v>
      </c>
      <c r="F6" s="13">
        <v>0.31294153934901098</v>
      </c>
      <c r="G6" t="s">
        <v>41</v>
      </c>
      <c r="H6" s="14">
        <v>94.345359360658605</v>
      </c>
      <c r="I6" s="14">
        <v>37.170588137613301</v>
      </c>
      <c r="J6" s="14">
        <v>179.501359584368</v>
      </c>
      <c r="K6" s="14">
        <v>99.245411140548001</v>
      </c>
      <c r="L6" s="14">
        <v>44.344029588410699</v>
      </c>
    </row>
    <row r="7" spans="1:12" x14ac:dyDescent="0.3">
      <c r="A7" s="7" t="s">
        <v>42</v>
      </c>
      <c r="B7" s="13">
        <v>0.300797392764316</v>
      </c>
      <c r="C7" s="13">
        <v>7.4579641070983305E-2</v>
      </c>
      <c r="D7" s="13">
        <v>0.68710420598746003</v>
      </c>
      <c r="E7" s="13">
        <v>0.33406278715292498</v>
      </c>
      <c r="F7" s="13">
        <v>0.196250088514097</v>
      </c>
      <c r="G7" t="s">
        <v>41</v>
      </c>
      <c r="H7" s="14">
        <v>42.484945309894798</v>
      </c>
      <c r="I7" s="14">
        <v>10.6357089593198</v>
      </c>
      <c r="J7" s="14">
        <v>97.894991756642895</v>
      </c>
      <c r="K7" s="14">
        <v>47.120444333830498</v>
      </c>
      <c r="L7" s="14">
        <v>27.7375828127646</v>
      </c>
    </row>
    <row r="8" spans="1:12" x14ac:dyDescent="0.3">
      <c r="A8" s="7" t="s">
        <v>173</v>
      </c>
      <c r="B8" s="13">
        <v>0.39020922996878199</v>
      </c>
      <c r="C8" s="13">
        <v>0.11629184424382701</v>
      </c>
      <c r="D8" s="13">
        <v>0.85989301167827803</v>
      </c>
      <c r="E8" s="13">
        <v>0.430115214859561</v>
      </c>
      <c r="F8" s="13">
        <v>0.23338643157511299</v>
      </c>
      <c r="G8" t="s">
        <v>41</v>
      </c>
      <c r="H8" s="14">
        <v>54.691676320116301</v>
      </c>
      <c r="I8" s="14">
        <v>16.5047555339724</v>
      </c>
      <c r="J8" s="14">
        <v>121.00328812870301</v>
      </c>
      <c r="K8" s="14">
        <v>60.661626694335297</v>
      </c>
      <c r="L8" s="14">
        <v>32.973622702660798</v>
      </c>
    </row>
    <row r="9" spans="1:12" x14ac:dyDescent="0.3">
      <c r="A9" s="7" t="s">
        <v>90</v>
      </c>
      <c r="B9" s="13">
        <v>3.1312534627215001E-3</v>
      </c>
      <c r="C9" s="13">
        <v>1.1597845087758801E-7</v>
      </c>
      <c r="D9" s="13">
        <v>0.111290051915514</v>
      </c>
      <c r="E9" s="13">
        <v>2.27321094453674E-2</v>
      </c>
      <c r="F9" s="13">
        <v>5.2387541036620897E-2</v>
      </c>
      <c r="G9" t="s">
        <v>41</v>
      </c>
      <c r="H9" s="14">
        <v>0.444843147353433</v>
      </c>
      <c r="I9" s="14">
        <v>1.65061442134904E-5</v>
      </c>
      <c r="J9" s="14">
        <v>15.7290808069896</v>
      </c>
      <c r="K9" s="14">
        <v>3.21256139074683</v>
      </c>
      <c r="L9" s="14">
        <v>7.4280022530427301</v>
      </c>
    </row>
    <row r="10" spans="1:12" x14ac:dyDescent="0.3">
      <c r="A10" s="7" t="s">
        <v>174</v>
      </c>
      <c r="B10" s="13">
        <v>1.73507325620741E-2</v>
      </c>
      <c r="C10" s="13">
        <v>1.12038541562044E-6</v>
      </c>
      <c r="D10" s="13">
        <v>0.69176153116952099</v>
      </c>
      <c r="E10" s="13">
        <v>0.13403373281842301</v>
      </c>
      <c r="F10" s="13">
        <v>0.26440349554968201</v>
      </c>
      <c r="G10" t="s">
        <v>41</v>
      </c>
      <c r="H10" s="14">
        <v>2.4530531926306298</v>
      </c>
      <c r="I10" s="14">
        <v>1.63595090735452E-4</v>
      </c>
      <c r="J10" s="14">
        <v>98.440113406515806</v>
      </c>
      <c r="K10" s="14">
        <v>18.9094133261368</v>
      </c>
      <c r="L10" s="14">
        <v>37.302419283801797</v>
      </c>
    </row>
    <row r="11" spans="1:12" x14ac:dyDescent="0.3">
      <c r="A11" s="7" t="s">
        <v>175</v>
      </c>
      <c r="B11" s="13">
        <v>0.23193989392995801</v>
      </c>
      <c r="C11" s="13">
        <v>1.06723285998463E-4</v>
      </c>
      <c r="D11" s="13">
        <v>0.918713950895791</v>
      </c>
      <c r="E11" s="13">
        <v>0.31018608408721499</v>
      </c>
      <c r="F11" s="13">
        <v>0.32110790940082701</v>
      </c>
      <c r="G11" t="s">
        <v>41</v>
      </c>
      <c r="H11" s="14">
        <v>32.4403459266818</v>
      </c>
      <c r="I11" s="14">
        <v>1.5187033405962801E-2</v>
      </c>
      <c r="J11" s="14">
        <v>130.813418150909</v>
      </c>
      <c r="K11" s="14">
        <v>43.80399897054</v>
      </c>
      <c r="L11" s="14">
        <v>45.379628497522603</v>
      </c>
    </row>
    <row r="12" spans="1:12" x14ac:dyDescent="0.3">
      <c r="A12" s="7" t="s">
        <v>176</v>
      </c>
      <c r="B12" s="13">
        <v>57.011668179496901</v>
      </c>
      <c r="C12" s="13">
        <v>49.7217817766035</v>
      </c>
      <c r="D12" s="13">
        <v>62.923271070049097</v>
      </c>
      <c r="E12" s="13">
        <v>56.713140349264499</v>
      </c>
      <c r="F12" s="13">
        <v>3.9570446101674999</v>
      </c>
      <c r="G12" t="s">
        <v>41</v>
      </c>
      <c r="H12" s="14">
        <v>8031.3078911221401</v>
      </c>
      <c r="I12" s="14">
        <v>6953.9952251936702</v>
      </c>
      <c r="J12" s="14">
        <v>8968.2203421509294</v>
      </c>
      <c r="K12" s="14">
        <v>8002.75230792198</v>
      </c>
      <c r="L12" s="14">
        <v>611.93316160430402</v>
      </c>
    </row>
    <row r="13" spans="1:12" x14ac:dyDescent="0.3">
      <c r="A13" s="7" t="s">
        <v>177</v>
      </c>
      <c r="B13" s="13">
        <v>19.903867917541501</v>
      </c>
      <c r="C13" s="13">
        <v>14.1223875160261</v>
      </c>
      <c r="D13" s="13">
        <v>27.103794547304599</v>
      </c>
      <c r="E13" s="13">
        <v>20.133653517082799</v>
      </c>
      <c r="F13" s="13">
        <v>3.8918915351806702</v>
      </c>
      <c r="G13" t="s">
        <v>41</v>
      </c>
      <c r="H13" s="14">
        <v>2801.83703224583</v>
      </c>
      <c r="I13" s="14">
        <v>1986.3402380658799</v>
      </c>
      <c r="J13" s="14">
        <v>3847.5214280693599</v>
      </c>
      <c r="K13" s="14">
        <v>2840.5023486329501</v>
      </c>
      <c r="L13" s="14">
        <v>553.32994095387801</v>
      </c>
    </row>
    <row r="14" spans="1:12" x14ac:dyDescent="0.3">
      <c r="A14" s="7" t="s">
        <v>178</v>
      </c>
      <c r="B14" s="13">
        <v>7.7166363110549598</v>
      </c>
      <c r="C14" s="13">
        <v>6.2673299620382501</v>
      </c>
      <c r="D14" s="13">
        <v>9.2409992332056508</v>
      </c>
      <c r="E14" s="13">
        <v>7.7266650638004997</v>
      </c>
      <c r="F14" s="13">
        <v>0.887948217728463</v>
      </c>
      <c r="G14" t="s">
        <v>41</v>
      </c>
      <c r="H14" s="14">
        <v>1089.73626286887</v>
      </c>
      <c r="I14" s="14">
        <v>883.84227533846297</v>
      </c>
      <c r="J14" s="14">
        <v>1304.2979552951399</v>
      </c>
      <c r="K14" s="14">
        <v>1090.18043097139</v>
      </c>
      <c r="L14" s="14">
        <v>128.85252288966399</v>
      </c>
    </row>
    <row r="15" spans="1:12" x14ac:dyDescent="0.3">
      <c r="A15" s="7" t="s">
        <v>179</v>
      </c>
      <c r="B15" s="13">
        <v>10.5333674713818</v>
      </c>
      <c r="C15" s="13">
        <v>8.3560314012887602</v>
      </c>
      <c r="D15" s="13">
        <v>12.881704002651899</v>
      </c>
      <c r="E15" s="13">
        <v>10.572787422140999</v>
      </c>
      <c r="F15" s="13">
        <v>1.3908087256795101</v>
      </c>
      <c r="G15" t="s">
        <v>41</v>
      </c>
      <c r="H15" s="14">
        <v>1488.96691490342</v>
      </c>
      <c r="I15" s="14">
        <v>1178.6161749411201</v>
      </c>
      <c r="J15" s="14">
        <v>1830.3651928571101</v>
      </c>
      <c r="K15" s="14">
        <v>1491.72358576533</v>
      </c>
      <c r="L15" s="14">
        <v>200.23754789106101</v>
      </c>
    </row>
    <row r="16" spans="1:12" x14ac:dyDescent="0.3">
      <c r="A16" s="7" t="s">
        <v>180</v>
      </c>
      <c r="B16" s="13">
        <v>6.0127810615468701E-2</v>
      </c>
      <c r="C16" s="13">
        <v>1.40646679476084E-6</v>
      </c>
      <c r="D16" s="13">
        <v>0.82364438579128096</v>
      </c>
      <c r="E16" s="13">
        <v>0.19450128642877201</v>
      </c>
      <c r="F16" s="13">
        <v>0.28964919650496301</v>
      </c>
      <c r="G16" t="s">
        <v>41</v>
      </c>
      <c r="H16" s="14">
        <v>8.4236064826803894</v>
      </c>
      <c r="I16" s="14">
        <v>1.96486366838235E-4</v>
      </c>
      <c r="J16" s="14">
        <v>116.30364589037301</v>
      </c>
      <c r="K16" s="14">
        <v>27.436779042405799</v>
      </c>
      <c r="L16" s="14">
        <v>40.903785156340099</v>
      </c>
    </row>
    <row r="17" spans="1:12" x14ac:dyDescent="0.3">
      <c r="A17" s="7" t="s">
        <v>181</v>
      </c>
      <c r="B17" s="13">
        <v>2.1760480845572401</v>
      </c>
      <c r="C17" s="13">
        <v>1.5013523403331801</v>
      </c>
      <c r="D17" s="13">
        <v>3.0510873314956002</v>
      </c>
      <c r="E17" s="13">
        <v>2.2218162932424099</v>
      </c>
      <c r="F17" s="13">
        <v>0.47375026851604801</v>
      </c>
      <c r="G17" t="s">
        <v>41</v>
      </c>
      <c r="H17" s="21">
        <v>308.777847139632</v>
      </c>
      <c r="I17" s="21">
        <v>209.952627212685</v>
      </c>
      <c r="J17" s="21">
        <v>432.01792642287302</v>
      </c>
      <c r="K17" s="21">
        <v>313.52313340303903</v>
      </c>
      <c r="L17" s="21">
        <v>67.646452209605698</v>
      </c>
    </row>
    <row r="18" spans="1:12" x14ac:dyDescent="0.3">
      <c r="A18" s="18"/>
      <c r="B18" s="18"/>
      <c r="C18" s="18"/>
      <c r="D18" s="18"/>
      <c r="E18" s="18"/>
      <c r="F18" s="1"/>
      <c r="G18" s="22"/>
      <c r="H18" s="22"/>
      <c r="I18" s="22"/>
      <c r="J18" s="19" t="s">
        <v>29</v>
      </c>
      <c r="K18" s="22">
        <f>SUM(K5:K17)</f>
        <v>14110.041670131062</v>
      </c>
      <c r="L18" s="1"/>
    </row>
    <row r="19" spans="1:12" x14ac:dyDescent="0.3">
      <c r="A19" s="7" t="s">
        <v>136</v>
      </c>
    </row>
    <row r="24" spans="1:12" x14ac:dyDescent="0.3">
      <c r="A24"/>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82C8E-70F6-47F2-BF7A-0EB776A882B1}">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0" width="8.33203125" style="7" bestFit="1" customWidth="1"/>
    <col min="11" max="11" width="9.33203125" style="7" bestFit="1" customWidth="1"/>
    <col min="12" max="12" width="6.88671875" bestFit="1" customWidth="1"/>
  </cols>
  <sheetData>
    <row r="1" spans="1:12" x14ac:dyDescent="0.3">
      <c r="A1" s="7" t="s">
        <v>1589</v>
      </c>
    </row>
    <row r="2" spans="1:12" x14ac:dyDescent="0.3">
      <c r="A2" s="16"/>
      <c r="B2" s="317" t="s">
        <v>47</v>
      </c>
      <c r="C2" s="317"/>
      <c r="D2" s="317"/>
      <c r="E2" s="317"/>
      <c r="F2" s="317"/>
      <c r="G2" s="17"/>
      <c r="H2" s="317" t="s">
        <v>292</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7.4934430154632397</v>
      </c>
      <c r="C5" s="13">
        <v>6.3435806485925799</v>
      </c>
      <c r="D5" s="13">
        <v>8.7019404281685304</v>
      </c>
      <c r="E5" s="13">
        <v>7.4925179374557898</v>
      </c>
      <c r="F5" s="13">
        <v>0.721644561620016</v>
      </c>
      <c r="G5" t="s">
        <v>41</v>
      </c>
      <c r="H5" s="14">
        <v>10492.040940172599</v>
      </c>
      <c r="I5" s="14">
        <v>8839.8337318864196</v>
      </c>
      <c r="J5" s="14">
        <v>12283.425847807701</v>
      </c>
      <c r="K5" s="14">
        <v>10507.5307128966</v>
      </c>
      <c r="L5" s="13">
        <v>1051.6429629971401</v>
      </c>
    </row>
    <row r="6" spans="1:12" x14ac:dyDescent="0.3">
      <c r="A6" s="7" t="s">
        <v>172</v>
      </c>
      <c r="B6" s="13">
        <v>4.1381714758861996</v>
      </c>
      <c r="C6" s="13">
        <v>3.27695445254365</v>
      </c>
      <c r="D6" s="13">
        <v>5.2200489813678299</v>
      </c>
      <c r="E6" s="13">
        <v>4.1722421409487298</v>
      </c>
      <c r="F6" s="13">
        <v>0.59251926287330903</v>
      </c>
      <c r="G6" t="s">
        <v>41</v>
      </c>
      <c r="H6" s="14">
        <v>5808.9888178603396</v>
      </c>
      <c r="I6" s="14">
        <v>4577.8641596588404</v>
      </c>
      <c r="J6" s="14">
        <v>7311.3981565070299</v>
      </c>
      <c r="K6" s="14">
        <v>5850.6711328402698</v>
      </c>
      <c r="L6" s="13">
        <v>842.33054710708905</v>
      </c>
    </row>
    <row r="7" spans="1:12" x14ac:dyDescent="0.3">
      <c r="A7" s="7" t="s">
        <v>42</v>
      </c>
      <c r="B7" s="13">
        <v>0.10010853148162201</v>
      </c>
      <c r="C7" s="13">
        <v>1.6814562141089302E-2</v>
      </c>
      <c r="D7" s="13">
        <v>0.511465782226457</v>
      </c>
      <c r="E7" s="13">
        <v>0.16497981810830001</v>
      </c>
      <c r="F7" s="13">
        <v>0.170842223455859</v>
      </c>
      <c r="G7" t="s">
        <v>41</v>
      </c>
      <c r="H7" s="14">
        <v>139.084093562437</v>
      </c>
      <c r="I7" s="14">
        <v>23.431535455234101</v>
      </c>
      <c r="J7" s="14">
        <v>716.14109312639198</v>
      </c>
      <c r="K7" s="14">
        <v>231.26772502235201</v>
      </c>
      <c r="L7" s="13">
        <v>239.82863796145301</v>
      </c>
    </row>
    <row r="8" spans="1:12" x14ac:dyDescent="0.3">
      <c r="A8" s="7" t="s">
        <v>173</v>
      </c>
      <c r="B8" s="13">
        <v>1.32973286750412</v>
      </c>
      <c r="C8" s="13">
        <v>0.84818645420320304</v>
      </c>
      <c r="D8" s="13">
        <v>1.96696589616347</v>
      </c>
      <c r="E8" s="13">
        <v>1.35595451550021</v>
      </c>
      <c r="F8" s="13">
        <v>0.33835789378088399</v>
      </c>
      <c r="G8" t="s">
        <v>41</v>
      </c>
      <c r="H8" s="14">
        <v>1863.3296796847301</v>
      </c>
      <c r="I8" s="14">
        <v>1184.0432594853801</v>
      </c>
      <c r="J8" s="14">
        <v>2770.580159525</v>
      </c>
      <c r="K8" s="14">
        <v>1902.4822922450801</v>
      </c>
      <c r="L8" s="13">
        <v>481.59330760237299</v>
      </c>
    </row>
    <row r="9" spans="1:12" x14ac:dyDescent="0.3">
      <c r="A9" s="7" t="s">
        <v>90</v>
      </c>
      <c r="B9" s="13">
        <v>6.1898184519663599E-3</v>
      </c>
      <c r="C9" s="13">
        <v>2.7698962865871099E-5</v>
      </c>
      <c r="D9" s="13">
        <v>0.124878619418998</v>
      </c>
      <c r="E9" s="13">
        <v>2.6883959430189199E-2</v>
      </c>
      <c r="F9" s="13">
        <v>5.2846470360129599E-2</v>
      </c>
      <c r="G9" t="s">
        <v>41</v>
      </c>
      <c r="H9" s="14">
        <v>8.6678044699428192</v>
      </c>
      <c r="I9" s="14">
        <v>3.8172162847468202E-2</v>
      </c>
      <c r="J9" s="14">
        <v>175.654331342473</v>
      </c>
      <c r="K9" s="14">
        <v>37.705126232386597</v>
      </c>
      <c r="L9" s="13">
        <v>74.107842642466196</v>
      </c>
    </row>
    <row r="10" spans="1:12" x14ac:dyDescent="0.3">
      <c r="A10" s="7" t="s">
        <v>174</v>
      </c>
      <c r="B10" s="13">
        <v>0.29587887882066</v>
      </c>
      <c r="C10" s="13">
        <v>5.8782547062659798E-2</v>
      </c>
      <c r="D10" s="13">
        <v>0.99369374913040298</v>
      </c>
      <c r="E10" s="13">
        <v>0.37577025156664501</v>
      </c>
      <c r="F10" s="13">
        <v>0.29526438931166699</v>
      </c>
      <c r="G10" t="s">
        <v>41</v>
      </c>
      <c r="H10" s="14">
        <v>413.75915787863897</v>
      </c>
      <c r="I10" s="14">
        <v>82.566855747788594</v>
      </c>
      <c r="J10" s="14">
        <v>1384.7264936883701</v>
      </c>
      <c r="K10" s="14">
        <v>527.05914735962699</v>
      </c>
      <c r="L10" s="13">
        <v>414.78399306959102</v>
      </c>
    </row>
    <row r="11" spans="1:12" x14ac:dyDescent="0.3">
      <c r="A11" s="7" t="s">
        <v>175</v>
      </c>
      <c r="B11" s="13">
        <v>0.91446942534719</v>
      </c>
      <c r="C11" s="13">
        <v>0.19626909089578501</v>
      </c>
      <c r="D11" s="13">
        <v>2.27078349993399</v>
      </c>
      <c r="E11" s="13">
        <v>1.03972277680523</v>
      </c>
      <c r="F11" s="13">
        <v>0.66727372299791998</v>
      </c>
      <c r="G11" t="s">
        <v>41</v>
      </c>
      <c r="H11" s="14">
        <v>1278.3526324272</v>
      </c>
      <c r="I11" s="14">
        <v>272.41465240154099</v>
      </c>
      <c r="J11" s="14">
        <v>3194.5864966849099</v>
      </c>
      <c r="K11" s="14">
        <v>1457.7811439864099</v>
      </c>
      <c r="L11" s="13">
        <v>936.59109552459597</v>
      </c>
    </row>
    <row r="12" spans="1:12" x14ac:dyDescent="0.3">
      <c r="A12" s="7" t="s">
        <v>176</v>
      </c>
      <c r="B12" s="13">
        <v>38.9662622715365</v>
      </c>
      <c r="C12" s="13">
        <v>32.065482112512001</v>
      </c>
      <c r="D12" s="13">
        <v>43.989766032602297</v>
      </c>
      <c r="E12" s="13">
        <v>38.4516224265194</v>
      </c>
      <c r="F12" s="13">
        <v>3.8169954561701598</v>
      </c>
      <c r="G12" t="s">
        <v>41</v>
      </c>
      <c r="H12" s="14">
        <v>54406.814933911002</v>
      </c>
      <c r="I12" s="14">
        <v>44712.281195449999</v>
      </c>
      <c r="J12" s="14">
        <v>62237.651705037497</v>
      </c>
      <c r="K12" s="14">
        <v>53924.515155767498</v>
      </c>
      <c r="L12" s="13">
        <v>5554.8999558159403</v>
      </c>
    </row>
    <row r="13" spans="1:12" x14ac:dyDescent="0.3">
      <c r="A13" s="7" t="s">
        <v>177</v>
      </c>
      <c r="B13" s="13">
        <v>7.7633528384112296</v>
      </c>
      <c r="C13" s="13">
        <v>4.1736768266378999</v>
      </c>
      <c r="D13" s="13">
        <v>14.398646507255901</v>
      </c>
      <c r="E13" s="13">
        <v>8.5616608879048499</v>
      </c>
      <c r="F13" s="13">
        <v>3.4419632385686998</v>
      </c>
      <c r="G13" t="s">
        <v>41</v>
      </c>
      <c r="H13" s="14">
        <v>10888.414735004601</v>
      </c>
      <c r="I13" s="14">
        <v>5828.8429687574899</v>
      </c>
      <c r="J13" s="14">
        <v>20267.890716295398</v>
      </c>
      <c r="K13" s="14">
        <v>12006.5971704516</v>
      </c>
      <c r="L13" s="13">
        <v>4844.5684267812603</v>
      </c>
    </row>
    <row r="14" spans="1:12" x14ac:dyDescent="0.3">
      <c r="A14" s="7" t="s">
        <v>178</v>
      </c>
      <c r="B14" s="13">
        <v>3.0880368657750301</v>
      </c>
      <c r="C14" s="13">
        <v>2.39266690869984</v>
      </c>
      <c r="D14" s="13">
        <v>4.0070363002863401</v>
      </c>
      <c r="E14" s="13">
        <v>3.1280399999920299</v>
      </c>
      <c r="F14" s="13">
        <v>0.49335533639217799</v>
      </c>
      <c r="G14" t="s">
        <v>41</v>
      </c>
      <c r="H14" s="14">
        <v>4336.1821124651697</v>
      </c>
      <c r="I14" s="14">
        <v>3342.5070224680298</v>
      </c>
      <c r="J14" s="14">
        <v>5601.8482704531398</v>
      </c>
      <c r="K14" s="14">
        <v>4385.7506001598604</v>
      </c>
      <c r="L14" s="13">
        <v>695.21693370949799</v>
      </c>
    </row>
    <row r="15" spans="1:12" x14ac:dyDescent="0.3">
      <c r="A15" s="7" t="s">
        <v>179</v>
      </c>
      <c r="B15" s="13">
        <v>4.5925554785479603</v>
      </c>
      <c r="C15" s="13">
        <v>3.4687591533698199</v>
      </c>
      <c r="D15" s="13">
        <v>5.9114759231935601</v>
      </c>
      <c r="E15" s="13">
        <v>4.6236864467689998</v>
      </c>
      <c r="F15" s="13">
        <v>0.75221384586373896</v>
      </c>
      <c r="G15" t="s">
        <v>41</v>
      </c>
      <c r="H15" s="14">
        <v>6428.3958169605003</v>
      </c>
      <c r="I15" s="14">
        <v>4824.4747701132601</v>
      </c>
      <c r="J15" s="14">
        <v>8315.6768173418604</v>
      </c>
      <c r="K15" s="14">
        <v>6483.0221056990304</v>
      </c>
      <c r="L15" s="13">
        <v>1061.3322089657499</v>
      </c>
    </row>
    <row r="16" spans="1:12" x14ac:dyDescent="0.3">
      <c r="A16" s="7" t="s">
        <v>180</v>
      </c>
      <c r="B16" s="13">
        <v>0.50980379843816903</v>
      </c>
      <c r="C16" s="13">
        <v>8.4951054327435396E-2</v>
      </c>
      <c r="D16" s="13">
        <v>1.97605019892707</v>
      </c>
      <c r="E16" s="13">
        <v>0.69237311016721104</v>
      </c>
      <c r="F16" s="13">
        <v>0.59129249500407899</v>
      </c>
      <c r="G16" t="s">
        <v>41</v>
      </c>
      <c r="H16" s="14">
        <v>709.22601240338395</v>
      </c>
      <c r="I16" s="14">
        <v>118.092754623175</v>
      </c>
      <c r="J16" s="14">
        <v>2788.20509402792</v>
      </c>
      <c r="K16" s="14">
        <v>971.22661187473204</v>
      </c>
      <c r="L16" s="13">
        <v>830.76263835330201</v>
      </c>
    </row>
    <row r="17" spans="1:12" x14ac:dyDescent="0.3">
      <c r="A17" s="7" t="s">
        <v>181</v>
      </c>
      <c r="B17" s="13">
        <v>29.919248767448199</v>
      </c>
      <c r="C17" s="13">
        <v>27.575235260850501</v>
      </c>
      <c r="D17" s="13">
        <v>32.221876404385803</v>
      </c>
      <c r="E17" s="13">
        <v>29.914545728832302</v>
      </c>
      <c r="F17" s="13">
        <v>1.43051922499285</v>
      </c>
      <c r="G17" t="s">
        <v>41</v>
      </c>
      <c r="H17" s="14">
        <v>41925.602736525499</v>
      </c>
      <c r="I17" s="14">
        <v>38137.0650721938</v>
      </c>
      <c r="J17" s="14">
        <v>45676.883526308797</v>
      </c>
      <c r="K17" s="14">
        <v>41954.822869551099</v>
      </c>
      <c r="L17" s="13">
        <v>2351.9824256759698</v>
      </c>
    </row>
    <row r="18" spans="1:12" x14ac:dyDescent="0.3">
      <c r="A18" s="18"/>
      <c r="B18" s="18"/>
      <c r="C18" s="18"/>
      <c r="D18" s="18"/>
      <c r="E18" s="18"/>
      <c r="F18" s="1"/>
      <c r="G18" s="22"/>
      <c r="H18" s="22"/>
      <c r="I18" s="22"/>
      <c r="J18" s="19" t="s">
        <v>29</v>
      </c>
      <c r="K18" s="22">
        <f>SUM(K5:K17)</f>
        <v>140240.43179408656</v>
      </c>
      <c r="L18" s="1"/>
    </row>
    <row r="19" spans="1:12" x14ac:dyDescent="0.3">
      <c r="A19" s="7" t="s">
        <v>137</v>
      </c>
    </row>
    <row r="24" spans="1:12" x14ac:dyDescent="0.3">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BB15E-9F06-4A6A-8912-68D790ABC86D}">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0" width="7.33203125" style="7" bestFit="1" customWidth="1"/>
    <col min="11" max="11" width="8.33203125" style="7" bestFit="1" customWidth="1"/>
    <col min="12" max="12" width="7.33203125" bestFit="1" customWidth="1"/>
  </cols>
  <sheetData>
    <row r="1" spans="1:12" x14ac:dyDescent="0.3">
      <c r="A1" s="7" t="s">
        <v>1590</v>
      </c>
    </row>
    <row r="2" spans="1:12" x14ac:dyDescent="0.3">
      <c r="A2" s="16"/>
      <c r="B2" s="317" t="s">
        <v>47</v>
      </c>
      <c r="C2" s="317"/>
      <c r="D2" s="317"/>
      <c r="E2" s="317"/>
      <c r="F2" s="317"/>
      <c r="G2" s="17"/>
      <c r="H2" s="317" t="s">
        <v>293</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15.650263151385801</v>
      </c>
      <c r="C5" s="13">
        <v>12.7898435397363</v>
      </c>
      <c r="D5" s="13">
        <v>18.863724091281298</v>
      </c>
      <c r="E5" s="13">
        <v>15.690952777071701</v>
      </c>
      <c r="F5" s="13">
        <v>1.85389529233146</v>
      </c>
      <c r="G5" t="s">
        <v>41</v>
      </c>
      <c r="H5" s="14">
        <v>6655.0427140451602</v>
      </c>
      <c r="I5" s="14">
        <v>5418.6462291703401</v>
      </c>
      <c r="J5" s="14">
        <v>8168.9608766481297</v>
      </c>
      <c r="K5" s="14">
        <v>6704.1795290474001</v>
      </c>
      <c r="L5" s="14">
        <v>842.72238002341703</v>
      </c>
    </row>
    <row r="6" spans="1:12" x14ac:dyDescent="0.3">
      <c r="A6" s="7" t="s">
        <v>172</v>
      </c>
      <c r="B6" s="13">
        <v>15.315908453638301</v>
      </c>
      <c r="C6" s="13">
        <v>12.380800828062499</v>
      </c>
      <c r="D6" s="13">
        <v>18.9206369184542</v>
      </c>
      <c r="E6" s="13">
        <v>15.449400215492</v>
      </c>
      <c r="F6" s="13">
        <v>1.99910804291348</v>
      </c>
      <c r="G6" t="s">
        <v>41</v>
      </c>
      <c r="H6" s="14">
        <v>6550.7745343325196</v>
      </c>
      <c r="I6" s="14">
        <v>5239.9658801332098</v>
      </c>
      <c r="J6" s="14">
        <v>8167.6045655009302</v>
      </c>
      <c r="K6" s="14">
        <v>6601.92789552058</v>
      </c>
      <c r="L6" s="14">
        <v>905.29257227875098</v>
      </c>
    </row>
    <row r="7" spans="1:12" x14ac:dyDescent="0.3">
      <c r="A7" s="7" t="s">
        <v>42</v>
      </c>
      <c r="B7" s="13">
        <v>4.28942577549505</v>
      </c>
      <c r="C7" s="13">
        <v>2.37499439224705</v>
      </c>
      <c r="D7" s="13">
        <v>7.1977597843055596</v>
      </c>
      <c r="E7" s="13">
        <v>4.4556381388979904</v>
      </c>
      <c r="F7" s="13">
        <v>1.4963548776111599</v>
      </c>
      <c r="G7" t="s">
        <v>41</v>
      </c>
      <c r="H7" s="14">
        <v>1830.34432048538</v>
      </c>
      <c r="I7" s="14">
        <v>1008.9571716322999</v>
      </c>
      <c r="J7" s="14">
        <v>3065.3167995005101</v>
      </c>
      <c r="K7" s="14">
        <v>1903.0388491721601</v>
      </c>
      <c r="L7" s="14">
        <v>643.48611810841498</v>
      </c>
    </row>
    <row r="8" spans="1:12" x14ac:dyDescent="0.3">
      <c r="A8" s="7" t="s">
        <v>173</v>
      </c>
      <c r="B8" s="13">
        <v>11.979250510327599</v>
      </c>
      <c r="C8" s="13">
        <v>8.6242981058795092</v>
      </c>
      <c r="D8" s="13">
        <v>15.571865970790499</v>
      </c>
      <c r="E8" s="13">
        <v>12.002742092166701</v>
      </c>
      <c r="F8" s="13">
        <v>2.1224523646431401</v>
      </c>
      <c r="G8" t="s">
        <v>41</v>
      </c>
      <c r="H8" s="14">
        <v>5111.9846319578701</v>
      </c>
      <c r="I8" s="14">
        <v>3637.2244317453701</v>
      </c>
      <c r="J8" s="14">
        <v>6690.42997280082</v>
      </c>
      <c r="K8" s="14">
        <v>5128.3451396800101</v>
      </c>
      <c r="L8" s="14">
        <v>932.08445987366895</v>
      </c>
    </row>
    <row r="9" spans="1:12" x14ac:dyDescent="0.3">
      <c r="A9" s="7" t="s">
        <v>90</v>
      </c>
      <c r="B9" s="13">
        <v>1.18826878507354E-3</v>
      </c>
      <c r="C9" s="13">
        <v>6.4403450765539205E-10</v>
      </c>
      <c r="D9" s="13">
        <v>0.16135577890726899</v>
      </c>
      <c r="E9" s="13">
        <v>3.2572764686116501E-2</v>
      </c>
      <c r="F9" s="13">
        <v>9.9532675773740698E-2</v>
      </c>
      <c r="G9" t="s">
        <v>41</v>
      </c>
      <c r="H9" s="14">
        <v>0.48996608298095701</v>
      </c>
      <c r="I9" s="14">
        <v>2.7053251080249598E-7</v>
      </c>
      <c r="J9" s="14">
        <v>69.296397930048798</v>
      </c>
      <c r="K9" s="14">
        <v>13.9272320811095</v>
      </c>
      <c r="L9" s="14">
        <v>42.570476873447603</v>
      </c>
    </row>
    <row r="10" spans="1:12" x14ac:dyDescent="0.3">
      <c r="A10" s="7" t="s">
        <v>174</v>
      </c>
      <c r="B10" s="13">
        <v>2.7203241948769801</v>
      </c>
      <c r="C10" s="13">
        <v>0.76875057412816805</v>
      </c>
      <c r="D10" s="13">
        <v>6.2835955495713396</v>
      </c>
      <c r="E10" s="13">
        <v>3.0255817333599002</v>
      </c>
      <c r="F10" s="13">
        <v>1.72622507536187</v>
      </c>
      <c r="G10" t="s">
        <v>41</v>
      </c>
      <c r="H10" s="14">
        <v>1170.24896807852</v>
      </c>
      <c r="I10" s="14">
        <v>321.19280197001501</v>
      </c>
      <c r="J10" s="14">
        <v>2718.4231912158898</v>
      </c>
      <c r="K10" s="14">
        <v>1292.6958738824001</v>
      </c>
      <c r="L10" s="14">
        <v>741.10537615361</v>
      </c>
    </row>
    <row r="11" spans="1:12" x14ac:dyDescent="0.3">
      <c r="A11" s="7" t="s">
        <v>175</v>
      </c>
      <c r="B11" s="13">
        <v>6.4153155836026903</v>
      </c>
      <c r="C11" s="13">
        <v>4.2605693628772396</v>
      </c>
      <c r="D11" s="13">
        <v>8.7716348556884594</v>
      </c>
      <c r="E11" s="13">
        <v>6.4665325809286998</v>
      </c>
      <c r="F11" s="13">
        <v>1.39601210353497</v>
      </c>
      <c r="G11" t="s">
        <v>41</v>
      </c>
      <c r="H11" s="14">
        <v>2741.7821959582302</v>
      </c>
      <c r="I11" s="14">
        <v>1813.85653235734</v>
      </c>
      <c r="J11" s="14">
        <v>3817.2839526451999</v>
      </c>
      <c r="K11" s="14">
        <v>2762.70696055904</v>
      </c>
      <c r="L11" s="14">
        <v>606.56172264212603</v>
      </c>
    </row>
    <row r="12" spans="1:12" x14ac:dyDescent="0.3">
      <c r="A12" s="7" t="s">
        <v>176</v>
      </c>
      <c r="B12" s="13">
        <v>14.499536712861</v>
      </c>
      <c r="C12" s="13">
        <v>10.6329497887301</v>
      </c>
      <c r="D12" s="13">
        <v>18.354401171359001</v>
      </c>
      <c r="E12" s="13">
        <v>14.4740774638215</v>
      </c>
      <c r="F12" s="13">
        <v>2.3739897544035302</v>
      </c>
      <c r="G12" t="s">
        <v>41</v>
      </c>
      <c r="H12" s="14">
        <v>6182.0765303021499</v>
      </c>
      <c r="I12" s="14">
        <v>4525.5495831773296</v>
      </c>
      <c r="J12" s="14">
        <v>7856.3125727023698</v>
      </c>
      <c r="K12" s="14">
        <v>6180.4187653353501</v>
      </c>
      <c r="L12" s="14">
        <v>1023.15883314596</v>
      </c>
    </row>
    <row r="13" spans="1:12" x14ac:dyDescent="0.3">
      <c r="A13" s="7" t="s">
        <v>177</v>
      </c>
      <c r="B13" s="13">
        <v>7.6107146880694296</v>
      </c>
      <c r="C13" s="13">
        <v>4.2837338653640602</v>
      </c>
      <c r="D13" s="13">
        <v>11.3386016065982</v>
      </c>
      <c r="E13" s="13">
        <v>7.6987795402246997</v>
      </c>
      <c r="F13" s="13">
        <v>2.1189135087223598</v>
      </c>
      <c r="G13" t="s">
        <v>41</v>
      </c>
      <c r="H13" s="14">
        <v>3258.71449792985</v>
      </c>
      <c r="I13" s="14">
        <v>1834.2141623638699</v>
      </c>
      <c r="J13" s="14">
        <v>4827.5858532115599</v>
      </c>
      <c r="K13" s="14">
        <v>3288.1922816412098</v>
      </c>
      <c r="L13" s="14">
        <v>910.95953543122903</v>
      </c>
    </row>
    <row r="14" spans="1:12" x14ac:dyDescent="0.3">
      <c r="A14" s="7" t="s">
        <v>178</v>
      </c>
      <c r="B14" s="13">
        <v>6.2069855326868997E-2</v>
      </c>
      <c r="C14" s="13">
        <v>1.95926020326918E-8</v>
      </c>
      <c r="D14" s="13">
        <v>0.74255911185732304</v>
      </c>
      <c r="E14" s="13">
        <v>0.179597693889778</v>
      </c>
      <c r="F14" s="13">
        <v>0.268755145835883</v>
      </c>
      <c r="G14" t="s">
        <v>41</v>
      </c>
      <c r="H14" s="14">
        <v>26.572684071121898</v>
      </c>
      <c r="I14" s="14">
        <v>8.29220428481981E-6</v>
      </c>
      <c r="J14" s="14">
        <v>321.67282206868401</v>
      </c>
      <c r="K14" s="14">
        <v>76.765233915907302</v>
      </c>
      <c r="L14" s="14">
        <v>115.276973023352</v>
      </c>
    </row>
    <row r="15" spans="1:12" x14ac:dyDescent="0.3">
      <c r="A15" s="7" t="s">
        <v>179</v>
      </c>
      <c r="B15" s="13">
        <v>3.60885772386075</v>
      </c>
      <c r="C15" s="13">
        <v>2.09497858694936</v>
      </c>
      <c r="D15" s="13">
        <v>5.7777768684835902</v>
      </c>
      <c r="E15" s="13">
        <v>3.7233500777520501</v>
      </c>
      <c r="F15" s="13">
        <v>1.1306526297094499</v>
      </c>
      <c r="G15" t="s">
        <v>41</v>
      </c>
      <c r="H15" s="14">
        <v>1540.4847337238</v>
      </c>
      <c r="I15" s="14">
        <v>886.03834948147005</v>
      </c>
      <c r="J15" s="14">
        <v>2474.22009684574</v>
      </c>
      <c r="K15" s="14">
        <v>1590.7471429443899</v>
      </c>
      <c r="L15" s="14">
        <v>487.14859715365901</v>
      </c>
    </row>
    <row r="16" spans="1:12" x14ac:dyDescent="0.3">
      <c r="A16" s="7" t="s">
        <v>180</v>
      </c>
      <c r="B16" s="13">
        <v>0.481965480263087</v>
      </c>
      <c r="C16" s="13">
        <v>5.5816808596484802E-2</v>
      </c>
      <c r="D16" s="13">
        <v>1.5885002741356899</v>
      </c>
      <c r="E16" s="13">
        <v>0.60482114485231198</v>
      </c>
      <c r="F16" s="13">
        <v>0.49064780613078701</v>
      </c>
      <c r="G16" t="s">
        <v>41</v>
      </c>
      <c r="H16" s="14">
        <v>205.56784774806599</v>
      </c>
      <c r="I16" s="14">
        <v>23.89347039531</v>
      </c>
      <c r="J16" s="14">
        <v>682.18475684045802</v>
      </c>
      <c r="K16" s="14">
        <v>258.55253753960199</v>
      </c>
      <c r="L16" s="14">
        <v>210.50505087503299</v>
      </c>
    </row>
    <row r="17" spans="1:12" x14ac:dyDescent="0.3">
      <c r="A17" s="7" t="s">
        <v>181</v>
      </c>
      <c r="B17" s="13">
        <v>16.121967076969799</v>
      </c>
      <c r="C17" s="13">
        <v>13.2514946942067</v>
      </c>
      <c r="D17" s="13">
        <v>19.296878573684101</v>
      </c>
      <c r="E17" s="13">
        <v>16.1959537768563</v>
      </c>
      <c r="F17" s="13">
        <v>1.84955818826309</v>
      </c>
      <c r="G17" t="s">
        <v>41</v>
      </c>
      <c r="H17" s="21">
        <v>6867.2853803964899</v>
      </c>
      <c r="I17" s="21">
        <v>5587.6680955661996</v>
      </c>
      <c r="J17" s="21">
        <v>8356.8701184613092</v>
      </c>
      <c r="K17" s="21">
        <v>6919.2815100599801</v>
      </c>
      <c r="L17" s="21">
        <v>836.82642912294295</v>
      </c>
    </row>
    <row r="18" spans="1:12" x14ac:dyDescent="0.3">
      <c r="A18" s="18"/>
      <c r="B18" s="18"/>
      <c r="C18" s="18"/>
      <c r="D18" s="18"/>
      <c r="E18" s="18"/>
      <c r="F18" s="1"/>
      <c r="G18" s="22"/>
      <c r="H18" s="22"/>
      <c r="I18" s="22"/>
      <c r="J18" s="19" t="s">
        <v>29</v>
      </c>
      <c r="K18" s="22">
        <f>SUM(K5:K17)</f>
        <v>42720.77895137915</v>
      </c>
      <c r="L18" s="1"/>
    </row>
    <row r="19" spans="1:12" x14ac:dyDescent="0.3">
      <c r="A19" s="7" t="s">
        <v>131</v>
      </c>
    </row>
    <row r="24" spans="1:12" x14ac:dyDescent="0.3">
      <c r="A24"/>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04E51-C469-4F1D-B8B6-9551621638D2}">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11" width="7.33203125" style="7" bestFit="1" customWidth="1"/>
    <col min="12" max="12" width="5.5546875" style="7" bestFit="1" customWidth="1"/>
  </cols>
  <sheetData>
    <row r="1" spans="1:12" x14ac:dyDescent="0.3">
      <c r="A1" s="7" t="s">
        <v>1591</v>
      </c>
    </row>
    <row r="2" spans="1:12" x14ac:dyDescent="0.3">
      <c r="A2" s="16"/>
      <c r="B2" s="317" t="s">
        <v>47</v>
      </c>
      <c r="C2" s="317"/>
      <c r="D2" s="317"/>
      <c r="E2" s="317"/>
      <c r="F2" s="317"/>
      <c r="G2" s="17"/>
      <c r="H2" s="317" t="s">
        <v>294</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0.87339186580934303</v>
      </c>
      <c r="C5" s="13">
        <v>0.36532614989673401</v>
      </c>
      <c r="D5" s="13">
        <v>1.69352396313571</v>
      </c>
      <c r="E5" s="13">
        <v>0.92233546620866502</v>
      </c>
      <c r="F5" s="13">
        <v>0.41503811758868298</v>
      </c>
      <c r="G5" t="s">
        <v>41</v>
      </c>
      <c r="H5" s="14">
        <v>51.040900525818401</v>
      </c>
      <c r="I5" s="14">
        <v>20.906296159103501</v>
      </c>
      <c r="J5" s="14">
        <v>98.660581159829903</v>
      </c>
      <c r="K5" s="14">
        <v>53.7835095358354</v>
      </c>
      <c r="L5" s="14">
        <v>24.311207628544</v>
      </c>
    </row>
    <row r="6" spans="1:12" x14ac:dyDescent="0.3">
      <c r="A6" s="7" t="s">
        <v>172</v>
      </c>
      <c r="B6" s="13">
        <v>1.5751178731064199</v>
      </c>
      <c r="C6" s="13">
        <v>0.83369130973646699</v>
      </c>
      <c r="D6" s="13">
        <v>2.7176194865232302</v>
      </c>
      <c r="E6" s="13">
        <v>1.6417567949023399</v>
      </c>
      <c r="F6" s="13">
        <v>0.58025426478403697</v>
      </c>
      <c r="G6" t="s">
        <v>41</v>
      </c>
      <c r="H6" s="14">
        <v>91.805212758484799</v>
      </c>
      <c r="I6" s="14">
        <v>48.281767338448603</v>
      </c>
      <c r="J6" s="14">
        <v>158.74191048385501</v>
      </c>
      <c r="K6" s="14">
        <v>95.637141965587901</v>
      </c>
      <c r="L6" s="14">
        <v>33.769892602919597</v>
      </c>
    </row>
    <row r="7" spans="1:12" x14ac:dyDescent="0.3">
      <c r="A7" s="7" t="s">
        <v>42</v>
      </c>
      <c r="B7" s="13">
        <v>2.1271541694918598E-3</v>
      </c>
      <c r="C7" s="13">
        <v>6.1521894902920103E-10</v>
      </c>
      <c r="D7" s="13">
        <v>0.30923284239774301</v>
      </c>
      <c r="E7" s="13">
        <v>5.5292454608596102E-2</v>
      </c>
      <c r="F7" s="13">
        <v>0.13935311758264499</v>
      </c>
      <c r="G7" t="s">
        <v>41</v>
      </c>
      <c r="H7" s="14">
        <v>0.124290697132312</v>
      </c>
      <c r="I7" s="14">
        <v>3.6453598111303803E-8</v>
      </c>
      <c r="J7" s="14">
        <v>17.7590204468728</v>
      </c>
      <c r="K7" s="14">
        <v>3.2264220616274102</v>
      </c>
      <c r="L7" s="14">
        <v>8.1393789938569299</v>
      </c>
    </row>
    <row r="8" spans="1:12" x14ac:dyDescent="0.3">
      <c r="A8" s="7" t="s">
        <v>173</v>
      </c>
      <c r="B8" s="13">
        <v>0.99481813978857203</v>
      </c>
      <c r="C8" s="13">
        <v>0.39192065180173902</v>
      </c>
      <c r="D8" s="13">
        <v>1.89805964924045</v>
      </c>
      <c r="E8" s="13">
        <v>1.0619739902637</v>
      </c>
      <c r="F8" s="13">
        <v>0.47393680323351101</v>
      </c>
      <c r="G8" t="s">
        <v>41</v>
      </c>
      <c r="H8" s="14">
        <v>58.201685936951101</v>
      </c>
      <c r="I8" s="14">
        <v>22.859344185446599</v>
      </c>
      <c r="J8" s="14">
        <v>110.17462551040499</v>
      </c>
      <c r="K8" s="14">
        <v>61.8934785028422</v>
      </c>
      <c r="L8" s="14">
        <v>27.7224735410188</v>
      </c>
    </row>
    <row r="9" spans="1:12" x14ac:dyDescent="0.3">
      <c r="A9" s="7" t="s">
        <v>90</v>
      </c>
      <c r="B9" s="13">
        <v>1.36829124407878E-3</v>
      </c>
      <c r="C9" s="13">
        <v>4.4975866572690699E-10</v>
      </c>
      <c r="D9" s="13">
        <v>0.140014418992402</v>
      </c>
      <c r="E9" s="13">
        <v>2.78025218912097E-2</v>
      </c>
      <c r="F9" s="13">
        <v>7.2428472923662404E-2</v>
      </c>
      <c r="G9" t="s">
        <v>41</v>
      </c>
      <c r="H9" s="14">
        <v>8.0188692264516401E-2</v>
      </c>
      <c r="I9" s="14">
        <v>2.47665799243607E-8</v>
      </c>
      <c r="J9" s="14">
        <v>8.4362017362384201</v>
      </c>
      <c r="K9" s="14">
        <v>1.6237586372216499</v>
      </c>
      <c r="L9" s="14">
        <v>4.2549920672746104</v>
      </c>
    </row>
    <row r="10" spans="1:12" x14ac:dyDescent="0.3">
      <c r="A10" s="7" t="s">
        <v>174</v>
      </c>
      <c r="B10" s="13">
        <v>0.56347839542002498</v>
      </c>
      <c r="C10" s="13">
        <v>5.1477138565230597E-2</v>
      </c>
      <c r="D10" s="13">
        <v>2.31085167632143</v>
      </c>
      <c r="E10" s="13">
        <v>0.78548163048820496</v>
      </c>
      <c r="F10" s="13">
        <v>0.74099330722711199</v>
      </c>
      <c r="G10" t="s">
        <v>41</v>
      </c>
      <c r="H10" s="14">
        <v>32.916389419684101</v>
      </c>
      <c r="I10" s="14">
        <v>2.9764202134358801</v>
      </c>
      <c r="J10" s="14">
        <v>136.410914870901</v>
      </c>
      <c r="K10" s="14">
        <v>45.743686668828701</v>
      </c>
      <c r="L10" s="14">
        <v>43.0919521056259</v>
      </c>
    </row>
    <row r="11" spans="1:12" x14ac:dyDescent="0.3">
      <c r="A11" s="7" t="s">
        <v>175</v>
      </c>
      <c r="B11" s="13">
        <v>8.3494391039068301</v>
      </c>
      <c r="C11" s="13">
        <v>5.0145453980674297</v>
      </c>
      <c r="D11" s="13">
        <v>11.9819494025684</v>
      </c>
      <c r="E11" s="13">
        <v>8.3793976850370999</v>
      </c>
      <c r="F11" s="13">
        <v>2.1018638129652398</v>
      </c>
      <c r="G11" t="s">
        <v>41</v>
      </c>
      <c r="H11" s="14">
        <v>483.70267790517102</v>
      </c>
      <c r="I11" s="14">
        <v>289.35115467995399</v>
      </c>
      <c r="J11" s="14">
        <v>698.93985449464799</v>
      </c>
      <c r="K11" s="14">
        <v>488.39031935209101</v>
      </c>
      <c r="L11" s="14">
        <v>123.926139463654</v>
      </c>
    </row>
    <row r="12" spans="1:12" x14ac:dyDescent="0.3">
      <c r="A12" s="7" t="s">
        <v>176</v>
      </c>
      <c r="B12" s="13">
        <v>58.599309304912701</v>
      </c>
      <c r="C12" s="13">
        <v>51.404456419612501</v>
      </c>
      <c r="D12" s="13">
        <v>65.209954134022894</v>
      </c>
      <c r="E12" s="13">
        <v>58.442539990203102</v>
      </c>
      <c r="F12" s="13">
        <v>4.1643226796346804</v>
      </c>
      <c r="G12" t="s">
        <v>41</v>
      </c>
      <c r="H12" s="14">
        <v>3409.5256691703598</v>
      </c>
      <c r="I12" s="14">
        <v>2959.8135838263902</v>
      </c>
      <c r="J12" s="14">
        <v>3856.4077396474599</v>
      </c>
      <c r="K12" s="14">
        <v>3406.2951758192598</v>
      </c>
      <c r="L12" s="14">
        <v>272.00657634061599</v>
      </c>
    </row>
    <row r="13" spans="1:12" x14ac:dyDescent="0.3">
      <c r="A13" s="7" t="s">
        <v>177</v>
      </c>
      <c r="B13" s="13">
        <v>17.008553642324198</v>
      </c>
      <c r="C13" s="13">
        <v>11.196845596844801</v>
      </c>
      <c r="D13" s="13">
        <v>23.128344629245301</v>
      </c>
      <c r="E13" s="13">
        <v>17.068000933900599</v>
      </c>
      <c r="F13" s="13">
        <v>3.7260035012027299</v>
      </c>
      <c r="G13" t="s">
        <v>41</v>
      </c>
      <c r="H13" s="14">
        <v>991.371477288748</v>
      </c>
      <c r="I13" s="14">
        <v>648.90874794824299</v>
      </c>
      <c r="J13" s="14">
        <v>1366.1739825934401</v>
      </c>
      <c r="K13" s="14">
        <v>995.09700910740605</v>
      </c>
      <c r="L13" s="14">
        <v>221.91287157978601</v>
      </c>
    </row>
    <row r="14" spans="1:12" x14ac:dyDescent="0.3">
      <c r="A14" s="7" t="s">
        <v>178</v>
      </c>
      <c r="B14" s="13">
        <v>1.7419446431816401</v>
      </c>
      <c r="C14" s="13">
        <v>1.0005655775225899</v>
      </c>
      <c r="D14" s="13">
        <v>2.7660554835956601</v>
      </c>
      <c r="E14" s="13">
        <v>1.7884586651830601</v>
      </c>
      <c r="F14" s="13">
        <v>0.53466368603996095</v>
      </c>
      <c r="G14" t="s">
        <v>41</v>
      </c>
      <c r="H14" s="14">
        <v>101.338612943977</v>
      </c>
      <c r="I14" s="14">
        <v>58.660586030397603</v>
      </c>
      <c r="J14" s="14">
        <v>161.74289210170801</v>
      </c>
      <c r="K14" s="14">
        <v>104.200313888709</v>
      </c>
      <c r="L14" s="14">
        <v>31.267074524460199</v>
      </c>
    </row>
    <row r="15" spans="1:12" x14ac:dyDescent="0.3">
      <c r="A15" s="7" t="s">
        <v>179</v>
      </c>
      <c r="B15" s="13">
        <v>7.5517509444147102</v>
      </c>
      <c r="C15" s="13">
        <v>5.3308508169665503</v>
      </c>
      <c r="D15" s="13">
        <v>10.151804402020201</v>
      </c>
      <c r="E15" s="13">
        <v>7.5859088908950199</v>
      </c>
      <c r="F15" s="13">
        <v>1.4789220366490401</v>
      </c>
      <c r="G15" t="s">
        <v>41</v>
      </c>
      <c r="H15" s="14">
        <v>438.52930222094199</v>
      </c>
      <c r="I15" s="14">
        <v>304.99058098074801</v>
      </c>
      <c r="J15" s="14">
        <v>595.70475266031099</v>
      </c>
      <c r="K15" s="14">
        <v>442.09079871880999</v>
      </c>
      <c r="L15" s="14">
        <v>87.487037244417706</v>
      </c>
    </row>
    <row r="16" spans="1:12" x14ac:dyDescent="0.3">
      <c r="A16" s="7" t="s">
        <v>180</v>
      </c>
      <c r="B16" s="13">
        <v>7.75371325916374E-2</v>
      </c>
      <c r="C16" s="13">
        <v>4.1945256775657999E-8</v>
      </c>
      <c r="D16" s="13">
        <v>1.8557731494677101</v>
      </c>
      <c r="E16" s="13">
        <v>0.42065919046059203</v>
      </c>
      <c r="F16" s="13">
        <v>0.645326451905333</v>
      </c>
      <c r="G16" t="s">
        <v>41</v>
      </c>
      <c r="H16" s="14">
        <v>4.4570242524618502</v>
      </c>
      <c r="I16" s="14">
        <v>2.52764493511785E-6</v>
      </c>
      <c r="J16" s="14">
        <v>107.960865905361</v>
      </c>
      <c r="K16" s="14">
        <v>24.5400850215239</v>
      </c>
      <c r="L16" s="14">
        <v>37.710533652437299</v>
      </c>
    </row>
    <row r="17" spans="1:12" x14ac:dyDescent="0.3">
      <c r="A17" s="7" t="s">
        <v>181</v>
      </c>
      <c r="B17" s="13">
        <v>1.74183237055262</v>
      </c>
      <c r="C17" s="13">
        <v>1.00969208934868</v>
      </c>
      <c r="D17" s="13">
        <v>2.8254057936124202</v>
      </c>
      <c r="E17" s="13">
        <v>1.82039178595761</v>
      </c>
      <c r="F17" s="13">
        <v>0.56610088365670497</v>
      </c>
      <c r="G17" t="s">
        <v>41</v>
      </c>
      <c r="H17" s="21">
        <v>101.42831350990799</v>
      </c>
      <c r="I17" s="21">
        <v>58.0512067698469</v>
      </c>
      <c r="J17" s="21">
        <v>165.75823435220499</v>
      </c>
      <c r="K17" s="21">
        <v>106.092378436229</v>
      </c>
      <c r="L17" s="21">
        <v>33.235030579006903</v>
      </c>
    </row>
    <row r="18" spans="1:12" x14ac:dyDescent="0.3">
      <c r="A18" s="18"/>
      <c r="B18" s="18"/>
      <c r="C18" s="18"/>
      <c r="D18" s="18"/>
      <c r="E18" s="18"/>
      <c r="F18" s="18"/>
      <c r="G18" s="1"/>
      <c r="H18" s="22"/>
      <c r="I18" s="22"/>
      <c r="J18" s="19" t="s">
        <v>29</v>
      </c>
      <c r="K18" s="22">
        <f>SUM(K5:K17)</f>
        <v>5828.6140777159726</v>
      </c>
      <c r="L18" s="18"/>
    </row>
    <row r="19" spans="1:12" x14ac:dyDescent="0.3">
      <c r="A19" s="7" t="s">
        <v>132</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C273A-5A45-42D9-BAEA-1E04E9DB91E9}">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9" width="7.33203125" style="7" bestFit="1" customWidth="1"/>
    <col min="10" max="11" width="8.33203125" style="7" bestFit="1" customWidth="1"/>
    <col min="12" max="12" width="7.33203125" style="7" bestFit="1" customWidth="1"/>
  </cols>
  <sheetData>
    <row r="1" spans="1:12" x14ac:dyDescent="0.3">
      <c r="A1" s="7" t="s">
        <v>1592</v>
      </c>
    </row>
    <row r="2" spans="1:12" x14ac:dyDescent="0.3">
      <c r="A2" s="16"/>
      <c r="B2" s="317" t="s">
        <v>47</v>
      </c>
      <c r="C2" s="317"/>
      <c r="D2" s="317"/>
      <c r="E2" s="317"/>
      <c r="F2" s="317"/>
      <c r="G2" s="17"/>
      <c r="H2" s="317" t="s">
        <v>295</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13.859065345223099</v>
      </c>
      <c r="C5" s="13">
        <v>11.386164683980301</v>
      </c>
      <c r="D5" s="13">
        <v>16.655970836607501</v>
      </c>
      <c r="E5" s="13">
        <v>13.9150515969172</v>
      </c>
      <c r="F5" s="13">
        <v>1.63624956885262</v>
      </c>
      <c r="G5" t="s">
        <v>41</v>
      </c>
      <c r="H5" s="14">
        <v>6701.0966211199802</v>
      </c>
      <c r="I5" s="14">
        <v>5451.1221894660403</v>
      </c>
      <c r="J5" s="14">
        <v>8227.4440526727794</v>
      </c>
      <c r="K5" s="14">
        <v>6753.7234329511202</v>
      </c>
      <c r="L5" s="14">
        <v>852.14860266644496</v>
      </c>
    </row>
    <row r="6" spans="1:12" x14ac:dyDescent="0.3">
      <c r="A6" s="7" t="s">
        <v>172</v>
      </c>
      <c r="B6" s="13">
        <v>13.6975322130316</v>
      </c>
      <c r="C6" s="13">
        <v>11.078105829009701</v>
      </c>
      <c r="D6" s="13">
        <v>16.7693424331855</v>
      </c>
      <c r="E6" s="13">
        <v>13.7880051084227</v>
      </c>
      <c r="F6" s="13">
        <v>1.7692116432591201</v>
      </c>
      <c r="G6" t="s">
        <v>41</v>
      </c>
      <c r="H6" s="14">
        <v>6647.3930178223</v>
      </c>
      <c r="I6" s="14">
        <v>5312.2792823258796</v>
      </c>
      <c r="J6" s="14">
        <v>8258.5219829775197</v>
      </c>
      <c r="K6" s="14">
        <v>6691.3612927990498</v>
      </c>
      <c r="L6" s="14">
        <v>905.11993925232503</v>
      </c>
    </row>
    <row r="7" spans="1:12" x14ac:dyDescent="0.3">
      <c r="A7" s="7" t="s">
        <v>42</v>
      </c>
      <c r="B7" s="13">
        <v>3.7684300777536599</v>
      </c>
      <c r="C7" s="13">
        <v>2.08856027695332</v>
      </c>
      <c r="D7" s="13">
        <v>6.3370017502110096</v>
      </c>
      <c r="E7" s="13">
        <v>3.9260972037486801</v>
      </c>
      <c r="F7" s="13">
        <v>1.3182623994009399</v>
      </c>
      <c r="G7" t="s">
        <v>41</v>
      </c>
      <c r="H7" s="14">
        <v>1831.95695802965</v>
      </c>
      <c r="I7" s="14">
        <v>1015.57728859919</v>
      </c>
      <c r="J7" s="14">
        <v>3087.0460332727898</v>
      </c>
      <c r="K7" s="14">
        <v>1904.9617978164399</v>
      </c>
      <c r="L7" s="14">
        <v>644.77890731389505</v>
      </c>
    </row>
    <row r="8" spans="1:12" x14ac:dyDescent="0.3">
      <c r="A8" s="7" t="s">
        <v>173</v>
      </c>
      <c r="B8" s="13">
        <v>10.639610446760001</v>
      </c>
      <c r="C8" s="13">
        <v>7.7078089370253302</v>
      </c>
      <c r="D8" s="13">
        <v>13.807293427738299</v>
      </c>
      <c r="E8" s="13">
        <v>10.6866092847039</v>
      </c>
      <c r="F8" s="13">
        <v>1.87098793913549</v>
      </c>
      <c r="G8" t="s">
        <v>41</v>
      </c>
      <c r="H8" s="14">
        <v>5154.2357107982998</v>
      </c>
      <c r="I8" s="14">
        <v>3699.6832787543299</v>
      </c>
      <c r="J8" s="14">
        <v>6698.1024494026096</v>
      </c>
      <c r="K8" s="14">
        <v>5186.0907247294799</v>
      </c>
      <c r="L8" s="14">
        <v>934.13551931763095</v>
      </c>
    </row>
    <row r="9" spans="1:12" x14ac:dyDescent="0.3">
      <c r="A9" s="7" t="s">
        <v>90</v>
      </c>
      <c r="B9" s="13">
        <v>4.6736789860986096E-3</v>
      </c>
      <c r="C9" s="13">
        <v>2.4893400243439301E-6</v>
      </c>
      <c r="D9" s="13">
        <v>0.14919241551592599</v>
      </c>
      <c r="E9" s="13">
        <v>3.2041275770669203E-2</v>
      </c>
      <c r="F9" s="13">
        <v>8.8480428369531794E-2</v>
      </c>
      <c r="G9" t="s">
        <v>41</v>
      </c>
      <c r="H9" s="14">
        <v>2.2677393842959401</v>
      </c>
      <c r="I9" s="14">
        <v>1.19445825270653E-3</v>
      </c>
      <c r="J9" s="14">
        <v>74.260410280627795</v>
      </c>
      <c r="K9" s="14">
        <v>15.586152711418601</v>
      </c>
      <c r="L9" s="14">
        <v>43.413720310572003</v>
      </c>
    </row>
    <row r="10" spans="1:12" x14ac:dyDescent="0.3">
      <c r="A10" s="7" t="s">
        <v>174</v>
      </c>
      <c r="B10" s="13">
        <v>2.4919766888635002</v>
      </c>
      <c r="C10" s="13">
        <v>0.78061972129136903</v>
      </c>
      <c r="D10" s="13">
        <v>5.6282321436745804</v>
      </c>
      <c r="E10" s="13">
        <v>2.75722930473589</v>
      </c>
      <c r="F10" s="13">
        <v>1.5191442460467399</v>
      </c>
      <c r="G10" t="s">
        <v>41</v>
      </c>
      <c r="H10" s="14">
        <v>1205.7909982262699</v>
      </c>
      <c r="I10" s="14">
        <v>366.78468245716101</v>
      </c>
      <c r="J10" s="14">
        <v>2747.1343174662702</v>
      </c>
      <c r="K10" s="14">
        <v>1337.12696087833</v>
      </c>
      <c r="L10" s="14">
        <v>738.10815462734399</v>
      </c>
    </row>
    <row r="11" spans="1:12" x14ac:dyDescent="0.3">
      <c r="A11" s="7" t="s">
        <v>175</v>
      </c>
      <c r="B11" s="13">
        <v>6.6502352056793699</v>
      </c>
      <c r="C11" s="13">
        <v>4.7602333187771997</v>
      </c>
      <c r="D11" s="13">
        <v>8.8528968078405601</v>
      </c>
      <c r="E11" s="13">
        <v>6.6988082825973301</v>
      </c>
      <c r="F11" s="13">
        <v>1.2594442428579999</v>
      </c>
      <c r="G11" t="s">
        <v>41</v>
      </c>
      <c r="H11" s="14">
        <v>3225.9383259309502</v>
      </c>
      <c r="I11" s="14">
        <v>2274.3483960038502</v>
      </c>
      <c r="J11" s="14">
        <v>4316.98838834052</v>
      </c>
      <c r="K11" s="14">
        <v>3249.6797122786602</v>
      </c>
      <c r="L11" s="14">
        <v>619.14186336028604</v>
      </c>
    </row>
    <row r="12" spans="1:12" x14ac:dyDescent="0.3">
      <c r="A12" s="7" t="s">
        <v>176</v>
      </c>
      <c r="B12" s="13">
        <v>19.766572803522799</v>
      </c>
      <c r="C12" s="13">
        <v>16.1698875889501</v>
      </c>
      <c r="D12" s="13">
        <v>23.2291981034579</v>
      </c>
      <c r="E12" s="13">
        <v>19.764209909165</v>
      </c>
      <c r="F12" s="13">
        <v>2.1661250266663301</v>
      </c>
      <c r="G12" t="s">
        <v>41</v>
      </c>
      <c r="H12" s="14">
        <v>9595.6802841453591</v>
      </c>
      <c r="I12" s="14">
        <v>7886.4053870049202</v>
      </c>
      <c r="J12" s="14">
        <v>11369.9354128998</v>
      </c>
      <c r="K12" s="14">
        <v>9583.4584364454895</v>
      </c>
      <c r="L12" s="14">
        <v>1054.33984555918</v>
      </c>
    </row>
    <row r="13" spans="1:12" x14ac:dyDescent="0.3">
      <c r="A13" s="7" t="s">
        <v>177</v>
      </c>
      <c r="B13" s="13">
        <v>8.8105851534430499</v>
      </c>
      <c r="C13" s="13">
        <v>5.7474765691220098</v>
      </c>
      <c r="D13" s="13">
        <v>12.024100933538801</v>
      </c>
      <c r="E13" s="13">
        <v>8.8230010659287199</v>
      </c>
      <c r="F13" s="13">
        <v>1.9055277874230601</v>
      </c>
      <c r="G13" t="s">
        <v>41</v>
      </c>
      <c r="H13" s="14">
        <v>4271.0677586153697</v>
      </c>
      <c r="I13" s="14">
        <v>2792.8836617387201</v>
      </c>
      <c r="J13" s="14">
        <v>5878.4941778686198</v>
      </c>
      <c r="K13" s="14">
        <v>4279.2930919684904</v>
      </c>
      <c r="L13" s="14">
        <v>932.01816787543805</v>
      </c>
    </row>
    <row r="14" spans="1:12" x14ac:dyDescent="0.3">
      <c r="A14" s="7" t="s">
        <v>178</v>
      </c>
      <c r="B14" s="13">
        <v>0.29069340580405101</v>
      </c>
      <c r="C14" s="13">
        <v>0.14219930898688601</v>
      </c>
      <c r="D14" s="13">
        <v>0.86502180979698096</v>
      </c>
      <c r="E14" s="13">
        <v>0.37359384439816401</v>
      </c>
      <c r="F14" s="13">
        <v>0.241979034344741</v>
      </c>
      <c r="G14" t="s">
        <v>41</v>
      </c>
      <c r="H14" s="14">
        <v>141.56203933905701</v>
      </c>
      <c r="I14" s="14">
        <v>69.131661907052901</v>
      </c>
      <c r="J14" s="14">
        <v>420.08054583200499</v>
      </c>
      <c r="K14" s="14">
        <v>181.21954812784099</v>
      </c>
      <c r="L14" s="14">
        <v>117.936114352413</v>
      </c>
    </row>
    <row r="15" spans="1:12" x14ac:dyDescent="0.3">
      <c r="A15" s="7" t="s">
        <v>179</v>
      </c>
      <c r="B15" s="13">
        <v>4.0964088438095603</v>
      </c>
      <c r="C15" s="13">
        <v>2.7182134254723298</v>
      </c>
      <c r="D15" s="13">
        <v>6.0038846383125604</v>
      </c>
      <c r="E15" s="13">
        <v>4.1875395112278397</v>
      </c>
      <c r="F15" s="13">
        <v>1.0116564757305999</v>
      </c>
      <c r="G15" t="s">
        <v>41</v>
      </c>
      <c r="H15" s="14">
        <v>1978.15137243345</v>
      </c>
      <c r="I15" s="14">
        <v>1304.60478877674</v>
      </c>
      <c r="J15" s="14">
        <v>2899.5012843683198</v>
      </c>
      <c r="K15" s="14">
        <v>2031.1341307314501</v>
      </c>
      <c r="L15" s="14">
        <v>493.79852296408501</v>
      </c>
    </row>
    <row r="16" spans="1:12" x14ac:dyDescent="0.3">
      <c r="A16" s="7" t="s">
        <v>180</v>
      </c>
      <c r="B16" s="13">
        <v>0.48073445422619199</v>
      </c>
      <c r="C16" s="13">
        <v>7.1735520934324906E-2</v>
      </c>
      <c r="D16" s="13">
        <v>1.4537370840261701</v>
      </c>
      <c r="E16" s="13">
        <v>0.58177561548082901</v>
      </c>
      <c r="F16" s="13">
        <v>0.44116059941850799</v>
      </c>
      <c r="G16" t="s">
        <v>41</v>
      </c>
      <c r="H16" s="14">
        <v>232.475442579879</v>
      </c>
      <c r="I16" s="14">
        <v>34.820541026548</v>
      </c>
      <c r="J16" s="14">
        <v>710.115596105745</v>
      </c>
      <c r="K16" s="14">
        <v>282.13369288953601</v>
      </c>
      <c r="L16" s="14">
        <v>214.209240935243</v>
      </c>
    </row>
    <row r="17" spans="1:12" x14ac:dyDescent="0.3">
      <c r="A17" s="7" t="s">
        <v>181</v>
      </c>
      <c r="B17" s="13">
        <v>14.414291568156401</v>
      </c>
      <c r="C17" s="13">
        <v>11.875637787331801</v>
      </c>
      <c r="D17" s="13">
        <v>17.258183355903899</v>
      </c>
      <c r="E17" s="13">
        <v>14.4660379969029</v>
      </c>
      <c r="F17" s="13">
        <v>1.63318505563807</v>
      </c>
      <c r="G17" t="s">
        <v>41</v>
      </c>
      <c r="H17" s="21">
        <v>6982.6511067417696</v>
      </c>
      <c r="I17" s="21">
        <v>5702.2848237349399</v>
      </c>
      <c r="J17" s="21">
        <v>8456.8083630823803</v>
      </c>
      <c r="K17" s="21">
        <v>7020.0251386843202</v>
      </c>
      <c r="L17" s="21">
        <v>843.79847934402403</v>
      </c>
    </row>
    <row r="18" spans="1:12" x14ac:dyDescent="0.3">
      <c r="A18" s="18"/>
      <c r="B18" s="18"/>
      <c r="C18" s="18"/>
      <c r="D18" s="18"/>
      <c r="E18" s="18"/>
      <c r="F18" s="18"/>
      <c r="G18" s="1"/>
      <c r="H18" s="22"/>
      <c r="I18" s="22"/>
      <c r="J18" s="19" t="s">
        <v>29</v>
      </c>
      <c r="K18" s="22">
        <f>SUM(K5:K17)</f>
        <v>48515.794113011616</v>
      </c>
      <c r="L18" s="18"/>
    </row>
    <row r="19" spans="1:12" x14ac:dyDescent="0.3">
      <c r="A19" s="7" t="s">
        <v>133</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30B0C-1538-40D7-ADF8-17B4EABF1EA9}">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10" width="8.33203125" style="7" bestFit="1" customWidth="1"/>
    <col min="11" max="11" width="9.33203125" style="7" bestFit="1" customWidth="1"/>
    <col min="12" max="12" width="7.33203125" style="7" bestFit="1" customWidth="1"/>
  </cols>
  <sheetData>
    <row r="1" spans="1:12" x14ac:dyDescent="0.3">
      <c r="A1" s="7" t="s">
        <v>1593</v>
      </c>
    </row>
    <row r="2" spans="1:12" x14ac:dyDescent="0.3">
      <c r="A2" s="16"/>
      <c r="B2" s="317" t="s">
        <v>47</v>
      </c>
      <c r="C2" s="317"/>
      <c r="D2" s="317"/>
      <c r="E2" s="317"/>
      <c r="F2" s="317"/>
      <c r="G2" s="17"/>
      <c r="H2" s="317" t="s">
        <v>296</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9.1303201338776798</v>
      </c>
      <c r="C5" s="13">
        <v>8.0345846597040094</v>
      </c>
      <c r="D5" s="13">
        <v>10.338285773724101</v>
      </c>
      <c r="E5" s="13">
        <v>9.1476409540316794</v>
      </c>
      <c r="F5" s="13">
        <v>0.68924287472569401</v>
      </c>
      <c r="G5" t="s">
        <v>41</v>
      </c>
      <c r="H5" s="14">
        <v>17233.866261573101</v>
      </c>
      <c r="I5" s="14">
        <v>15074.1573573856</v>
      </c>
      <c r="J5" s="14">
        <v>19535.198384569001</v>
      </c>
      <c r="K5" s="14">
        <v>17253.457313571202</v>
      </c>
      <c r="L5" s="14">
        <v>1351.15089907168</v>
      </c>
    </row>
    <row r="6" spans="1:12" x14ac:dyDescent="0.3">
      <c r="A6" s="7" t="s">
        <v>172</v>
      </c>
      <c r="B6" s="13">
        <v>6.6402599361374604</v>
      </c>
      <c r="C6" s="13">
        <v>5.6238661141498003</v>
      </c>
      <c r="D6" s="13">
        <v>7.7470310842065002</v>
      </c>
      <c r="E6" s="13">
        <v>6.6502610865860001</v>
      </c>
      <c r="F6" s="13">
        <v>0.63903045242753898</v>
      </c>
      <c r="G6" t="s">
        <v>41</v>
      </c>
      <c r="H6" s="14">
        <v>12535.4433963189</v>
      </c>
      <c r="I6" s="14">
        <v>10558.8224502702</v>
      </c>
      <c r="J6" s="14">
        <v>14629.290390652201</v>
      </c>
      <c r="K6" s="14">
        <v>12541.5590310239</v>
      </c>
      <c r="L6" s="14">
        <v>1217.23141886864</v>
      </c>
    </row>
    <row r="7" spans="1:12" x14ac:dyDescent="0.3">
      <c r="A7" s="7" t="s">
        <v>42</v>
      </c>
      <c r="B7" s="13">
        <v>1.08815318642426</v>
      </c>
      <c r="C7" s="13">
        <v>0.61929912886385696</v>
      </c>
      <c r="D7" s="13">
        <v>1.80603497876144</v>
      </c>
      <c r="E7" s="13">
        <v>1.13429924826034</v>
      </c>
      <c r="F7" s="13">
        <v>0.36560574658692502</v>
      </c>
      <c r="G7" t="s">
        <v>41</v>
      </c>
      <c r="H7" s="14">
        <v>2053.9596595888602</v>
      </c>
      <c r="I7" s="14">
        <v>1160.3025982888601</v>
      </c>
      <c r="J7" s="14">
        <v>3414.8606078933899</v>
      </c>
      <c r="K7" s="14">
        <v>2139.4136339868501</v>
      </c>
      <c r="L7" s="14">
        <v>691.16762137866397</v>
      </c>
    </row>
    <row r="8" spans="1:12" x14ac:dyDescent="0.3">
      <c r="A8" s="7" t="s">
        <v>173</v>
      </c>
      <c r="B8" s="13">
        <v>3.74014335727809</v>
      </c>
      <c r="C8" s="13">
        <v>2.89209415799596</v>
      </c>
      <c r="D8" s="13">
        <v>4.7109510355519602</v>
      </c>
      <c r="E8" s="13">
        <v>3.7600844802728801</v>
      </c>
      <c r="F8" s="13">
        <v>0.54897628695136902</v>
      </c>
      <c r="G8" t="s">
        <v>41</v>
      </c>
      <c r="H8" s="14">
        <v>7056.8403655163502</v>
      </c>
      <c r="I8" s="14">
        <v>5434.7412829100904</v>
      </c>
      <c r="J8" s="14">
        <v>8905.4991720180806</v>
      </c>
      <c r="K8" s="14">
        <v>7091.6363531020997</v>
      </c>
      <c r="L8" s="14">
        <v>1044.05385792424</v>
      </c>
    </row>
    <row r="9" spans="1:12" x14ac:dyDescent="0.3">
      <c r="A9" s="7" t="s">
        <v>90</v>
      </c>
      <c r="B9" s="13">
        <v>1.09887386038425E-2</v>
      </c>
      <c r="C9" s="13">
        <v>3.1146469576217201E-4</v>
      </c>
      <c r="D9" s="13">
        <v>0.11634035503267701</v>
      </c>
      <c r="E9" s="13">
        <v>2.82066906365822E-2</v>
      </c>
      <c r="F9" s="13">
        <v>4.61744922286648E-2</v>
      </c>
      <c r="G9" t="s">
        <v>41</v>
      </c>
      <c r="H9" s="14">
        <v>20.786372781553801</v>
      </c>
      <c r="I9" s="14">
        <v>0.59249928318793499</v>
      </c>
      <c r="J9" s="14">
        <v>219.847113898896</v>
      </c>
      <c r="K9" s="14">
        <v>53.178546244342897</v>
      </c>
      <c r="L9" s="14">
        <v>86.850486990760302</v>
      </c>
    </row>
    <row r="10" spans="1:12" x14ac:dyDescent="0.3">
      <c r="A10" s="7" t="s">
        <v>174</v>
      </c>
      <c r="B10" s="13">
        <v>0.91752006000718001</v>
      </c>
      <c r="C10" s="13">
        <v>0.38353078864865497</v>
      </c>
      <c r="D10" s="13">
        <v>1.8513841710952801</v>
      </c>
      <c r="E10" s="13">
        <v>0.989314132013695</v>
      </c>
      <c r="F10" s="13">
        <v>0.451340441468503</v>
      </c>
      <c r="G10" t="s">
        <v>41</v>
      </c>
      <c r="H10" s="14">
        <v>1735.0382460169301</v>
      </c>
      <c r="I10" s="14">
        <v>719.10709249756496</v>
      </c>
      <c r="J10" s="14">
        <v>3488.0869709511198</v>
      </c>
      <c r="K10" s="14">
        <v>1865.5231656436999</v>
      </c>
      <c r="L10" s="14">
        <v>850.78051125334696</v>
      </c>
    </row>
    <row r="11" spans="1:12" x14ac:dyDescent="0.3">
      <c r="A11" s="7" t="s">
        <v>175</v>
      </c>
      <c r="B11" s="13">
        <v>2.4221419022586299</v>
      </c>
      <c r="C11" s="13">
        <v>1.6357440893780499</v>
      </c>
      <c r="D11" s="13">
        <v>3.5445066703433898</v>
      </c>
      <c r="E11" s="13">
        <v>2.4984658084709501</v>
      </c>
      <c r="F11" s="13">
        <v>0.59626299185040399</v>
      </c>
      <c r="G11" t="s">
        <v>41</v>
      </c>
      <c r="H11" s="14">
        <v>4560.8645880455297</v>
      </c>
      <c r="I11" s="14">
        <v>3100.1379504326101</v>
      </c>
      <c r="J11" s="14">
        <v>6719.1009369644698</v>
      </c>
      <c r="K11" s="14">
        <v>4712.1560232504598</v>
      </c>
      <c r="L11" s="14">
        <v>1128.8821752244701</v>
      </c>
    </row>
    <row r="12" spans="1:12" x14ac:dyDescent="0.3">
      <c r="A12" s="7" t="s">
        <v>176</v>
      </c>
      <c r="B12" s="13">
        <v>33.932041475019702</v>
      </c>
      <c r="C12" s="13">
        <v>28.8133861802525</v>
      </c>
      <c r="D12" s="13">
        <v>37.901557012793702</v>
      </c>
      <c r="E12" s="13">
        <v>33.633494441273498</v>
      </c>
      <c r="F12" s="13">
        <v>2.86603687527843</v>
      </c>
      <c r="G12" t="s">
        <v>41</v>
      </c>
      <c r="H12" s="14">
        <v>63759.279439506798</v>
      </c>
      <c r="I12" s="14">
        <v>54302.724348285701</v>
      </c>
      <c r="J12" s="14">
        <v>71914.256814525696</v>
      </c>
      <c r="K12" s="14">
        <v>63437.792944134198</v>
      </c>
      <c r="L12" s="14">
        <v>5594.5005078766399</v>
      </c>
    </row>
    <row r="13" spans="1:12" x14ac:dyDescent="0.3">
      <c r="A13" s="7" t="s">
        <v>177</v>
      </c>
      <c r="B13" s="13">
        <v>8.1429356125078804</v>
      </c>
      <c r="C13" s="13">
        <v>5.2496436828714099</v>
      </c>
      <c r="D13" s="13">
        <v>12.974746014685399</v>
      </c>
      <c r="E13" s="13">
        <v>8.6344754334886602</v>
      </c>
      <c r="F13" s="13">
        <v>2.5826104084086099</v>
      </c>
      <c r="G13" t="s">
        <v>41</v>
      </c>
      <c r="H13" s="14">
        <v>15414.266529557701</v>
      </c>
      <c r="I13" s="14">
        <v>9931.4322830340298</v>
      </c>
      <c r="J13" s="14">
        <v>24495.8642887889</v>
      </c>
      <c r="K13" s="14">
        <v>16285.1435633739</v>
      </c>
      <c r="L13" s="14">
        <v>4884.63369201561</v>
      </c>
    </row>
    <row r="14" spans="1:12" x14ac:dyDescent="0.3">
      <c r="A14" s="7" t="s">
        <v>178</v>
      </c>
      <c r="B14" s="13">
        <v>2.3905173107053499</v>
      </c>
      <c r="C14" s="13">
        <v>1.8617462575017201</v>
      </c>
      <c r="D14" s="13">
        <v>3.08771627194308</v>
      </c>
      <c r="E14" s="13">
        <v>2.41856044152241</v>
      </c>
      <c r="F14" s="13">
        <v>0.37011610280166601</v>
      </c>
      <c r="G14" t="s">
        <v>41</v>
      </c>
      <c r="H14" s="14">
        <v>4510.7349648522204</v>
      </c>
      <c r="I14" s="14">
        <v>3499.1767903211198</v>
      </c>
      <c r="J14" s="14">
        <v>5809.65422813231</v>
      </c>
      <c r="K14" s="14">
        <v>4561.2764780384296</v>
      </c>
      <c r="L14" s="14">
        <v>702.80765993297803</v>
      </c>
    </row>
    <row r="15" spans="1:12" x14ac:dyDescent="0.3">
      <c r="A15" s="7" t="s">
        <v>179</v>
      </c>
      <c r="B15" s="13">
        <v>4.4935262393894702</v>
      </c>
      <c r="C15" s="13">
        <v>3.5656113536093801</v>
      </c>
      <c r="D15" s="13">
        <v>5.5580666482182899</v>
      </c>
      <c r="E15" s="13">
        <v>4.5111237119373797</v>
      </c>
      <c r="F15" s="13">
        <v>0.61858836881030599</v>
      </c>
      <c r="G15" t="s">
        <v>41</v>
      </c>
      <c r="H15" s="14">
        <v>8453.9095437621399</v>
      </c>
      <c r="I15" s="14">
        <v>6702.2222229100598</v>
      </c>
      <c r="J15" s="14">
        <v>10526.5138681973</v>
      </c>
      <c r="K15" s="14">
        <v>8507.8666914575897</v>
      </c>
      <c r="L15" s="14">
        <v>1176.9071127561199</v>
      </c>
    </row>
    <row r="16" spans="1:12" x14ac:dyDescent="0.3">
      <c r="A16" s="7" t="s">
        <v>180</v>
      </c>
      <c r="B16" s="13">
        <v>0.52892074140257805</v>
      </c>
      <c r="C16" s="13">
        <v>0.16340026831409299</v>
      </c>
      <c r="D16" s="13">
        <v>1.6815567957844499</v>
      </c>
      <c r="E16" s="13">
        <v>0.66421098618357599</v>
      </c>
      <c r="F16" s="13">
        <v>0.46766681311728397</v>
      </c>
      <c r="G16" t="s">
        <v>41</v>
      </c>
      <c r="H16" s="14">
        <v>990.30218220660504</v>
      </c>
      <c r="I16" s="14">
        <v>310.75746293878399</v>
      </c>
      <c r="J16" s="14">
        <v>3175.0839760209501</v>
      </c>
      <c r="K16" s="14">
        <v>1252.8277350242299</v>
      </c>
      <c r="L16" s="14">
        <v>884.18922793380295</v>
      </c>
    </row>
    <row r="17" spans="1:12" x14ac:dyDescent="0.3">
      <c r="A17" s="7" t="s">
        <v>181</v>
      </c>
      <c r="B17" s="13">
        <v>25.959533476570499</v>
      </c>
      <c r="C17" s="13">
        <v>23.990921792966901</v>
      </c>
      <c r="D17" s="13">
        <v>27.736379840084599</v>
      </c>
      <c r="E17" s="13">
        <v>25.929862585322201</v>
      </c>
      <c r="F17" s="13">
        <v>1.1555410723575501</v>
      </c>
      <c r="G17" t="s">
        <v>41</v>
      </c>
      <c r="H17" s="21">
        <v>48984.432497139504</v>
      </c>
      <c r="I17" s="21">
        <v>44800.730420875298</v>
      </c>
      <c r="J17" s="21">
        <v>53015.338074291401</v>
      </c>
      <c r="K17" s="21">
        <v>48910.9122629333</v>
      </c>
      <c r="L17" s="21">
        <v>2502.3333193175399</v>
      </c>
    </row>
    <row r="18" spans="1:12" x14ac:dyDescent="0.3">
      <c r="A18" s="18"/>
      <c r="B18" s="18"/>
      <c r="C18" s="18"/>
      <c r="D18" s="18"/>
      <c r="E18" s="18"/>
      <c r="F18" s="18"/>
      <c r="G18" s="1"/>
      <c r="H18" s="22"/>
      <c r="I18" s="22"/>
      <c r="J18" s="19" t="s">
        <v>29</v>
      </c>
      <c r="K18" s="22">
        <f>SUM(K5:K17)</f>
        <v>188612.74374178422</v>
      </c>
      <c r="L18" s="18"/>
    </row>
    <row r="19" spans="1:12" x14ac:dyDescent="0.3">
      <c r="A19" s="7" t="s">
        <v>1594</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AFEC7-513D-4A3E-BBDA-E4858DFD3F84}">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1" width="8.33203125" style="7" bestFit="1" customWidth="1"/>
    <col min="12" max="12" width="7.33203125" bestFit="1" customWidth="1"/>
  </cols>
  <sheetData>
    <row r="1" spans="1:12" x14ac:dyDescent="0.3">
      <c r="A1" s="7" t="s">
        <v>1595</v>
      </c>
    </row>
    <row r="2" spans="1:12" x14ac:dyDescent="0.3">
      <c r="A2" s="16"/>
      <c r="B2" s="317" t="s">
        <v>47</v>
      </c>
      <c r="C2" s="317"/>
      <c r="D2" s="317"/>
      <c r="E2" s="317"/>
      <c r="F2" s="317"/>
      <c r="G2" s="17"/>
      <c r="H2" s="317" t="s">
        <v>297</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1.7738262366220401</v>
      </c>
      <c r="C5" s="13">
        <v>0.97872134730812199</v>
      </c>
      <c r="D5" s="13">
        <v>2.9505377291620198</v>
      </c>
      <c r="E5" s="13">
        <v>1.84850979612129</v>
      </c>
      <c r="F5" s="13">
        <v>0.58633021071239499</v>
      </c>
      <c r="G5" t="s">
        <v>41</v>
      </c>
      <c r="H5" s="14">
        <v>810.37165494801104</v>
      </c>
      <c r="I5" s="14">
        <v>449.37304127878599</v>
      </c>
      <c r="J5" s="14">
        <v>1340.6226392875701</v>
      </c>
      <c r="K5" s="14">
        <v>841.40989494975304</v>
      </c>
      <c r="L5" s="14">
        <v>269.639128845914</v>
      </c>
    </row>
    <row r="6" spans="1:12" x14ac:dyDescent="0.3">
      <c r="A6" s="7" t="s">
        <v>172</v>
      </c>
      <c r="B6" s="13">
        <v>1.1678905869123199E-3</v>
      </c>
      <c r="C6" s="13">
        <v>2.7963091000424402E-10</v>
      </c>
      <c r="D6" s="13">
        <v>0.13203295247725899</v>
      </c>
      <c r="E6" s="13">
        <v>2.59526341997347E-2</v>
      </c>
      <c r="F6" s="13">
        <v>7.1009560364046098E-2</v>
      </c>
      <c r="G6" t="s">
        <v>41</v>
      </c>
      <c r="H6" s="14">
        <v>0.53893782557849002</v>
      </c>
      <c r="I6" s="14">
        <v>1.2221454670055401E-7</v>
      </c>
      <c r="J6" s="14">
        <v>58.584091939032902</v>
      </c>
      <c r="K6" s="14">
        <v>11.8311474852082</v>
      </c>
      <c r="L6" s="14">
        <v>32.420523336222097</v>
      </c>
    </row>
    <row r="7" spans="1:12" x14ac:dyDescent="0.3">
      <c r="A7" s="7" t="s">
        <v>42</v>
      </c>
      <c r="B7" s="13">
        <v>1.0488474661351299E-2</v>
      </c>
      <c r="C7" s="13">
        <v>1.08153401969742E-9</v>
      </c>
      <c r="D7" s="13">
        <v>0.463709600711389</v>
      </c>
      <c r="E7" s="13">
        <v>9.5125631071189806E-2</v>
      </c>
      <c r="F7" s="13">
        <v>0.17623764369205699</v>
      </c>
      <c r="G7" t="s">
        <v>41</v>
      </c>
      <c r="H7" s="14">
        <v>4.8182981466051098</v>
      </c>
      <c r="I7" s="14">
        <v>4.8638591660390396E-7</v>
      </c>
      <c r="J7" s="14">
        <v>217.57359738061399</v>
      </c>
      <c r="K7" s="14">
        <v>43.304570907649499</v>
      </c>
      <c r="L7" s="14">
        <v>80.325438179595494</v>
      </c>
    </row>
    <row r="8" spans="1:12" x14ac:dyDescent="0.3">
      <c r="A8" s="7" t="s">
        <v>173</v>
      </c>
      <c r="B8" s="13">
        <v>8.9741481524775804E-2</v>
      </c>
      <c r="C8" s="13">
        <v>1.2470203497634301E-6</v>
      </c>
      <c r="D8" s="13">
        <v>0.61928002270245897</v>
      </c>
      <c r="E8" s="13">
        <v>0.169365739959636</v>
      </c>
      <c r="F8" s="13">
        <v>0.216553099711703</v>
      </c>
      <c r="G8" t="s">
        <v>41</v>
      </c>
      <c r="H8" s="14">
        <v>40.859714233225503</v>
      </c>
      <c r="I8" s="14">
        <v>5.6532557670980902E-4</v>
      </c>
      <c r="J8" s="14">
        <v>282.65109945756899</v>
      </c>
      <c r="K8" s="14">
        <v>76.998148332252498</v>
      </c>
      <c r="L8" s="14">
        <v>98.2013778794487</v>
      </c>
    </row>
    <row r="9" spans="1:12" x14ac:dyDescent="0.3">
      <c r="A9" s="7" t="s">
        <v>90</v>
      </c>
      <c r="B9" s="13">
        <v>9.2414080305391205E-4</v>
      </c>
      <c r="C9" s="13">
        <v>2.55272859272966E-10</v>
      </c>
      <c r="D9" s="13">
        <v>0.13371242431618299</v>
      </c>
      <c r="E9" s="13">
        <v>2.23308254848818E-2</v>
      </c>
      <c r="F9" s="13">
        <v>5.8223189653523702E-2</v>
      </c>
      <c r="G9" t="s">
        <v>41</v>
      </c>
      <c r="H9" s="14">
        <v>0.42582848280461899</v>
      </c>
      <c r="I9" s="14">
        <v>1.1954620333936301E-7</v>
      </c>
      <c r="J9" s="14">
        <v>60.2464261717178</v>
      </c>
      <c r="K9" s="14">
        <v>10.172072264959899</v>
      </c>
      <c r="L9" s="14">
        <v>26.496384911793999</v>
      </c>
    </row>
    <row r="10" spans="1:12" x14ac:dyDescent="0.3">
      <c r="A10" s="7" t="s">
        <v>174</v>
      </c>
      <c r="B10" s="13">
        <v>5.2981727103254299E-3</v>
      </c>
      <c r="C10" s="13">
        <v>3.52103342547441E-9</v>
      </c>
      <c r="D10" s="13">
        <v>1.5273314946873799</v>
      </c>
      <c r="E10" s="13">
        <v>0.22338766546899799</v>
      </c>
      <c r="F10" s="13">
        <v>0.55676598109197295</v>
      </c>
      <c r="G10" t="s">
        <v>41</v>
      </c>
      <c r="H10" s="14">
        <v>2.4012739160951702</v>
      </c>
      <c r="I10" s="14">
        <v>1.6417086029075401E-6</v>
      </c>
      <c r="J10" s="14">
        <v>684.72437837902703</v>
      </c>
      <c r="K10" s="14">
        <v>101.66545098232901</v>
      </c>
      <c r="L10" s="14">
        <v>253.67855713903199</v>
      </c>
    </row>
    <row r="11" spans="1:12" x14ac:dyDescent="0.3">
      <c r="A11" s="7" t="s">
        <v>175</v>
      </c>
      <c r="B11" s="13">
        <v>6.0954919611433504E-3</v>
      </c>
      <c r="C11" s="13">
        <v>1.8414312363571101E-9</v>
      </c>
      <c r="D11" s="13">
        <v>0.52514130090460698</v>
      </c>
      <c r="E11" s="13">
        <v>0.10554981797693801</v>
      </c>
      <c r="F11" s="13">
        <v>0.286266414549808</v>
      </c>
      <c r="G11" t="s">
        <v>41</v>
      </c>
      <c r="H11" s="14">
        <v>2.7391393026975699</v>
      </c>
      <c r="I11" s="14">
        <v>8.4779974487255699E-7</v>
      </c>
      <c r="J11" s="14">
        <v>239.30047073031801</v>
      </c>
      <c r="K11" s="14">
        <v>48.0921831183039</v>
      </c>
      <c r="L11" s="14">
        <v>130.80963275475901</v>
      </c>
    </row>
    <row r="12" spans="1:12" x14ac:dyDescent="0.3">
      <c r="A12" s="7" t="s">
        <v>176</v>
      </c>
      <c r="B12" s="13">
        <v>44.985030085207399</v>
      </c>
      <c r="C12" s="13">
        <v>38.262645371102501</v>
      </c>
      <c r="D12" s="13">
        <v>52.582632546920202</v>
      </c>
      <c r="E12" s="13">
        <v>45.0444424653978</v>
      </c>
      <c r="F12" s="13">
        <v>4.3231263015846597</v>
      </c>
      <c r="G12" t="s">
        <v>41</v>
      </c>
      <c r="H12" s="14">
        <v>20442.371625698001</v>
      </c>
      <c r="I12" s="14">
        <v>17068.589599282601</v>
      </c>
      <c r="J12" s="14">
        <v>24256.261351610501</v>
      </c>
      <c r="K12" s="14">
        <v>20504.323896740701</v>
      </c>
      <c r="L12" s="14">
        <v>2149.1650331099199</v>
      </c>
    </row>
    <row r="13" spans="1:12" x14ac:dyDescent="0.3">
      <c r="A13" s="7" t="s">
        <v>177</v>
      </c>
      <c r="B13" s="13">
        <v>48.289386758513302</v>
      </c>
      <c r="C13" s="13">
        <v>40.892124129467803</v>
      </c>
      <c r="D13" s="13">
        <v>54.730098855082097</v>
      </c>
      <c r="E13" s="13">
        <v>48.104048301964099</v>
      </c>
      <c r="F13" s="13">
        <v>4.2595941059019502</v>
      </c>
      <c r="G13" t="s">
        <v>41</v>
      </c>
      <c r="H13" s="14">
        <v>21952.686572572198</v>
      </c>
      <c r="I13" s="14">
        <v>18404.765166933099</v>
      </c>
      <c r="J13" s="14">
        <v>25301.813708061301</v>
      </c>
      <c r="K13" s="14">
        <v>21896.031227268199</v>
      </c>
      <c r="L13" s="14">
        <v>2131.7354172485002</v>
      </c>
    </row>
    <row r="14" spans="1:12" x14ac:dyDescent="0.3">
      <c r="A14" s="7" t="s">
        <v>178</v>
      </c>
      <c r="B14" s="13">
        <v>7.4844217466656301E-2</v>
      </c>
      <c r="C14" s="13">
        <v>6.9712760807235999E-3</v>
      </c>
      <c r="D14" s="13">
        <v>0.31063161825447499</v>
      </c>
      <c r="E14" s="13">
        <v>0.10617066912251701</v>
      </c>
      <c r="F14" s="13">
        <v>0.101292075504143</v>
      </c>
      <c r="G14" t="s">
        <v>41</v>
      </c>
      <c r="H14" s="14">
        <v>34.048514429300603</v>
      </c>
      <c r="I14" s="14">
        <v>3.2478806010026902</v>
      </c>
      <c r="J14" s="14">
        <v>140.102734542712</v>
      </c>
      <c r="K14" s="14">
        <v>48.2893806814035</v>
      </c>
      <c r="L14" s="14">
        <v>45.986782355901298</v>
      </c>
    </row>
    <row r="15" spans="1:12" x14ac:dyDescent="0.3">
      <c r="A15" s="7" t="s">
        <v>179</v>
      </c>
      <c r="B15" s="13">
        <v>1.18389510001912</v>
      </c>
      <c r="C15" s="13">
        <v>0.58977353928928999</v>
      </c>
      <c r="D15" s="13">
        <v>2.0355269480690699</v>
      </c>
      <c r="E15" s="13">
        <v>1.2354388135554799</v>
      </c>
      <c r="F15" s="13">
        <v>0.46011486441499</v>
      </c>
      <c r="G15" t="s">
        <v>41</v>
      </c>
      <c r="H15" s="14">
        <v>538.80503800493796</v>
      </c>
      <c r="I15" s="14">
        <v>268.91227525116398</v>
      </c>
      <c r="J15" s="14">
        <v>922.47299792303795</v>
      </c>
      <c r="K15" s="14">
        <v>561.56523686940602</v>
      </c>
      <c r="L15" s="14">
        <v>208.754080846145</v>
      </c>
    </row>
    <row r="16" spans="1:12" x14ac:dyDescent="0.3">
      <c r="A16" s="7" t="s">
        <v>180</v>
      </c>
      <c r="B16" s="13">
        <v>0.171525865827723</v>
      </c>
      <c r="C16" s="13">
        <v>7.7055942683794605E-7</v>
      </c>
      <c r="D16" s="13">
        <v>0.98690103449669098</v>
      </c>
      <c r="E16" s="13">
        <v>0.28037768610112701</v>
      </c>
      <c r="F16" s="13">
        <v>0.36413984006141398</v>
      </c>
      <c r="G16" t="s">
        <v>41</v>
      </c>
      <c r="H16" s="14">
        <v>78.898062679411595</v>
      </c>
      <c r="I16" s="14">
        <v>3.46602838054195E-4</v>
      </c>
      <c r="J16" s="14">
        <v>446.31952766582799</v>
      </c>
      <c r="K16" s="14">
        <v>127.605488260851</v>
      </c>
      <c r="L16" s="14">
        <v>166.187144251463</v>
      </c>
    </row>
    <row r="17" spans="1:12" x14ac:dyDescent="0.3">
      <c r="A17" s="7" t="s">
        <v>181</v>
      </c>
      <c r="B17" s="13">
        <v>2.6682348886293101</v>
      </c>
      <c r="C17" s="13">
        <v>1.5979200926579999</v>
      </c>
      <c r="D17" s="13">
        <v>4.07468696912251</v>
      </c>
      <c r="E17" s="13">
        <v>2.7392999535762201</v>
      </c>
      <c r="F17" s="13">
        <v>0.77577398312664603</v>
      </c>
      <c r="G17" t="s">
        <v>41</v>
      </c>
      <c r="H17" s="21">
        <v>1217.2992577950799</v>
      </c>
      <c r="I17" s="21">
        <v>723.41560113837897</v>
      </c>
      <c r="J17" s="21">
        <v>1884.9239595538099</v>
      </c>
      <c r="K17" s="21">
        <v>1247.5111592757801</v>
      </c>
      <c r="L17" s="21">
        <v>358.81314935854198</v>
      </c>
    </row>
    <row r="18" spans="1:12" x14ac:dyDescent="0.3">
      <c r="A18" s="18"/>
      <c r="B18" s="18"/>
      <c r="C18" s="18"/>
      <c r="D18" s="18"/>
      <c r="E18" s="18"/>
      <c r="F18" s="1"/>
      <c r="G18" s="22"/>
      <c r="H18" s="22"/>
      <c r="I18" s="22"/>
      <c r="J18" s="19" t="s">
        <v>29</v>
      </c>
      <c r="K18" s="22">
        <f>SUM(K5:K17)</f>
        <v>45518.799857136793</v>
      </c>
      <c r="L18" s="1"/>
    </row>
    <row r="19" spans="1:12" x14ac:dyDescent="0.3">
      <c r="A19" s="7" t="s">
        <v>236</v>
      </c>
    </row>
    <row r="24" spans="1:12" x14ac:dyDescent="0.3">
      <c r="A24"/>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9B8CB-0D40-4A97-A506-80C4C769C245}">
  <dimension ref="A1:L24"/>
  <sheetViews>
    <sheetView zoomScale="140" zoomScaleNormal="140" workbookViewId="0">
      <selection activeCell="A19" sqref="A19"/>
    </sheetView>
  </sheetViews>
  <sheetFormatPr defaultRowHeight="14.4" x14ac:dyDescent="0.3"/>
  <cols>
    <col min="1" max="1" width="29.66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10" width="8.33203125" style="7" bestFit="1" customWidth="1"/>
    <col min="11" max="11" width="9.33203125" style="7" bestFit="1" customWidth="1"/>
    <col min="12" max="12" width="7.33203125" style="7" bestFit="1" customWidth="1"/>
  </cols>
  <sheetData>
    <row r="1" spans="1:12" x14ac:dyDescent="0.3">
      <c r="A1" s="7" t="s">
        <v>1407</v>
      </c>
    </row>
    <row r="2" spans="1:12" x14ac:dyDescent="0.3">
      <c r="A2" s="16"/>
      <c r="B2" s="317" t="s">
        <v>47</v>
      </c>
      <c r="C2" s="317"/>
      <c r="D2" s="317"/>
      <c r="E2" s="317"/>
      <c r="F2" s="317"/>
      <c r="G2" s="17"/>
      <c r="H2" s="317" t="s">
        <v>283</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13.091382070193699</v>
      </c>
      <c r="C5" s="13">
        <v>11.761023152566899</v>
      </c>
      <c r="D5" s="13">
        <v>14.530739099013299</v>
      </c>
      <c r="E5" s="13">
        <v>13.0966636787462</v>
      </c>
      <c r="F5" s="13">
        <v>0.84497735165839105</v>
      </c>
      <c r="G5" t="s">
        <v>41</v>
      </c>
      <c r="H5" s="14">
        <v>16265.0333929191</v>
      </c>
      <c r="I5" s="14">
        <v>14556.735178830901</v>
      </c>
      <c r="J5" s="14">
        <v>18275.648057861799</v>
      </c>
      <c r="K5" s="14">
        <v>16332.687318398401</v>
      </c>
      <c r="L5" s="14">
        <v>1130.08490588159</v>
      </c>
    </row>
    <row r="6" spans="1:12" x14ac:dyDescent="0.3">
      <c r="A6" s="7" t="s">
        <v>172</v>
      </c>
      <c r="B6" s="13">
        <v>7.5405021304428201</v>
      </c>
      <c r="C6" s="13">
        <v>6.4632904804595297</v>
      </c>
      <c r="D6" s="13">
        <v>8.7072419068436204</v>
      </c>
      <c r="E6" s="13">
        <v>7.5662729453856397</v>
      </c>
      <c r="F6" s="13">
        <v>0.67142815813723</v>
      </c>
      <c r="G6" t="s">
        <v>41</v>
      </c>
      <c r="H6" s="14">
        <v>9425.4472291565999</v>
      </c>
      <c r="I6" s="14">
        <v>8048.3344339958003</v>
      </c>
      <c r="J6" s="14">
        <v>10882.795154240301</v>
      </c>
      <c r="K6" s="14">
        <v>9434.1391762152198</v>
      </c>
      <c r="L6" s="14">
        <v>850.56439659100795</v>
      </c>
    </row>
    <row r="7" spans="1:12" x14ac:dyDescent="0.3">
      <c r="A7" s="7" t="s">
        <v>42</v>
      </c>
      <c r="B7" s="13">
        <v>0.218532571726165</v>
      </c>
      <c r="C7" s="13">
        <v>5.96184663093152E-2</v>
      </c>
      <c r="D7" s="13">
        <v>0.686724540982385</v>
      </c>
      <c r="E7" s="13">
        <v>0.28105642721721003</v>
      </c>
      <c r="F7" s="13">
        <v>0.20276901989521001</v>
      </c>
      <c r="G7" t="s">
        <v>41</v>
      </c>
      <c r="H7" s="14">
        <v>272.32218694760297</v>
      </c>
      <c r="I7" s="14">
        <v>73.280261386639694</v>
      </c>
      <c r="J7" s="14">
        <v>865.49043496641195</v>
      </c>
      <c r="K7" s="14">
        <v>350.46921810533098</v>
      </c>
      <c r="L7" s="14">
        <v>253.092748143161</v>
      </c>
    </row>
    <row r="8" spans="1:12" x14ac:dyDescent="0.3">
      <c r="A8" s="7" t="s">
        <v>173</v>
      </c>
      <c r="B8" s="13">
        <v>2.7501021947772402</v>
      </c>
      <c r="C8" s="13">
        <v>2.1362793164182001</v>
      </c>
      <c r="D8" s="13">
        <v>3.5461909897931299</v>
      </c>
      <c r="E8" s="13">
        <v>2.7866021215007102</v>
      </c>
      <c r="F8" s="13">
        <v>0.436837597132679</v>
      </c>
      <c r="G8" t="s">
        <v>41</v>
      </c>
      <c r="H8" s="14">
        <v>3431.3239107577401</v>
      </c>
      <c r="I8" s="14">
        <v>2657.3060667917198</v>
      </c>
      <c r="J8" s="14">
        <v>4430.6296956000197</v>
      </c>
      <c r="K8" s="14">
        <v>3474.76955387407</v>
      </c>
      <c r="L8" s="14">
        <v>549.27097612924797</v>
      </c>
    </row>
    <row r="9" spans="1:12" x14ac:dyDescent="0.3">
      <c r="A9" s="7" t="s">
        <v>90</v>
      </c>
      <c r="B9" s="13">
        <v>0.35339587855980498</v>
      </c>
      <c r="C9" s="13">
        <v>0.195954149626656</v>
      </c>
      <c r="D9" s="13">
        <v>0.63104333803756396</v>
      </c>
      <c r="E9" s="13">
        <v>0.37707868542291101</v>
      </c>
      <c r="F9" s="13">
        <v>0.140356723197262</v>
      </c>
      <c r="G9" t="s">
        <v>41</v>
      </c>
      <c r="H9" s="14">
        <v>442.31594525332002</v>
      </c>
      <c r="I9" s="14">
        <v>242.27503322295499</v>
      </c>
      <c r="J9" s="14">
        <v>792.82671632103404</v>
      </c>
      <c r="K9" s="14">
        <v>470.08804465060001</v>
      </c>
      <c r="L9" s="14">
        <v>174.8487663384</v>
      </c>
    </row>
    <row r="10" spans="1:12" x14ac:dyDescent="0.3">
      <c r="A10" s="7" t="s">
        <v>174</v>
      </c>
      <c r="B10" s="13">
        <v>2.3658484165697198</v>
      </c>
      <c r="C10" s="13">
        <v>1.3590245943350201</v>
      </c>
      <c r="D10" s="13">
        <v>3.8644565650299398</v>
      </c>
      <c r="E10" s="13">
        <v>2.4676263920235999</v>
      </c>
      <c r="F10" s="13">
        <v>0.77158574453399897</v>
      </c>
      <c r="G10" t="s">
        <v>41</v>
      </c>
      <c r="H10" s="14">
        <v>2964.10211512251</v>
      </c>
      <c r="I10" s="14">
        <v>1696.40529922255</v>
      </c>
      <c r="J10" s="14">
        <v>4833.9474037055097</v>
      </c>
      <c r="K10" s="14">
        <v>3075.86982324373</v>
      </c>
      <c r="L10" s="14">
        <v>959.92232308852397</v>
      </c>
    </row>
    <row r="11" spans="1:12" x14ac:dyDescent="0.3">
      <c r="A11" s="7" t="s">
        <v>175</v>
      </c>
      <c r="B11" s="13">
        <v>3.2105806019686098</v>
      </c>
      <c r="C11" s="13">
        <v>2.0784078586172301</v>
      </c>
      <c r="D11" s="13">
        <v>4.7053942857553803</v>
      </c>
      <c r="E11" s="13">
        <v>3.27227654571813</v>
      </c>
      <c r="F11" s="13">
        <v>0.80203857061550798</v>
      </c>
      <c r="G11" t="s">
        <v>41</v>
      </c>
      <c r="H11" s="14">
        <v>3995.1782419390001</v>
      </c>
      <c r="I11" s="14">
        <v>2570.2205269403498</v>
      </c>
      <c r="J11" s="14">
        <v>5900.0340176378104</v>
      </c>
      <c r="K11" s="14">
        <v>4081.5561426787799</v>
      </c>
      <c r="L11" s="14">
        <v>1008.53539486716</v>
      </c>
    </row>
    <row r="12" spans="1:12" x14ac:dyDescent="0.3">
      <c r="A12" s="7" t="s">
        <v>176</v>
      </c>
      <c r="B12" s="13">
        <v>48.966640703944996</v>
      </c>
      <c r="C12" s="13">
        <v>44.566331617533599</v>
      </c>
      <c r="D12" s="13">
        <v>52.7870487646627</v>
      </c>
      <c r="E12" s="13">
        <v>48.830908494094302</v>
      </c>
      <c r="F12" s="13">
        <v>2.5485007983464301</v>
      </c>
      <c r="G12" t="s">
        <v>41</v>
      </c>
      <c r="H12" s="14">
        <v>61165.897517987003</v>
      </c>
      <c r="I12" s="14">
        <v>54911.795349895103</v>
      </c>
      <c r="J12" s="14">
        <v>66520.7705955204</v>
      </c>
      <c r="K12" s="14">
        <v>60900.914728625197</v>
      </c>
      <c r="L12" s="14">
        <v>3594.49857996223</v>
      </c>
    </row>
    <row r="13" spans="1:12" x14ac:dyDescent="0.3">
      <c r="A13" s="7" t="s">
        <v>177</v>
      </c>
      <c r="B13" s="13">
        <v>4.8080782438929903</v>
      </c>
      <c r="C13" s="13">
        <v>1.77681576302426</v>
      </c>
      <c r="D13" s="13">
        <v>9.0474286187490502</v>
      </c>
      <c r="E13" s="13">
        <v>5.0188525518449403</v>
      </c>
      <c r="F13" s="13">
        <v>2.3404778143044398</v>
      </c>
      <c r="G13" t="s">
        <v>41</v>
      </c>
      <c r="H13" s="14">
        <v>6002.8906261863303</v>
      </c>
      <c r="I13" s="14">
        <v>2190.6518626639599</v>
      </c>
      <c r="J13" s="14">
        <v>11369.4410686227</v>
      </c>
      <c r="K13" s="14">
        <v>6258.7764905338399</v>
      </c>
      <c r="L13" s="14">
        <v>2926.2875431961702</v>
      </c>
    </row>
    <row r="14" spans="1:12" x14ac:dyDescent="0.3">
      <c r="A14" s="7" t="s">
        <v>178</v>
      </c>
      <c r="B14" s="13">
        <v>2.4264068946697299</v>
      </c>
      <c r="C14" s="13">
        <v>1.8488519339974301</v>
      </c>
      <c r="D14" s="13">
        <v>3.17966668543249</v>
      </c>
      <c r="E14" s="13">
        <v>2.45697539072889</v>
      </c>
      <c r="F14" s="13">
        <v>0.41530651510092098</v>
      </c>
      <c r="G14" t="s">
        <v>41</v>
      </c>
      <c r="H14" s="14">
        <v>3026.5959823256499</v>
      </c>
      <c r="I14" s="14">
        <v>2288.3571499302898</v>
      </c>
      <c r="J14" s="14">
        <v>3982.2745065252502</v>
      </c>
      <c r="K14" s="14">
        <v>3064.2836998232701</v>
      </c>
      <c r="L14" s="14">
        <v>524.93087085032596</v>
      </c>
    </row>
    <row r="15" spans="1:12" x14ac:dyDescent="0.3">
      <c r="A15" s="7" t="s">
        <v>179</v>
      </c>
      <c r="B15" s="13">
        <v>1.95199338483272</v>
      </c>
      <c r="C15" s="13">
        <v>0.99684410891845798</v>
      </c>
      <c r="D15" s="13">
        <v>3.2226631998483199</v>
      </c>
      <c r="E15" s="13">
        <v>2.0028682882713702</v>
      </c>
      <c r="F15" s="13">
        <v>0.66909195573735802</v>
      </c>
      <c r="G15" t="s">
        <v>41</v>
      </c>
      <c r="H15" s="14">
        <v>2424.6605507868999</v>
      </c>
      <c r="I15" s="14">
        <v>1241.8860424372201</v>
      </c>
      <c r="J15" s="14">
        <v>3986.7598952254598</v>
      </c>
      <c r="K15" s="14">
        <v>2497.6089726743598</v>
      </c>
      <c r="L15" s="14">
        <v>837.40962380954397</v>
      </c>
    </row>
    <row r="16" spans="1:12" x14ac:dyDescent="0.3">
      <c r="A16" s="7" t="s">
        <v>180</v>
      </c>
      <c r="B16" s="13">
        <v>1.73621943527586</v>
      </c>
      <c r="C16" s="13">
        <v>1.26062682946421</v>
      </c>
      <c r="D16" s="13">
        <v>2.2981360934099802</v>
      </c>
      <c r="E16" s="13">
        <v>1.7515650071775899</v>
      </c>
      <c r="F16" s="13">
        <v>0.32112222027840898</v>
      </c>
      <c r="G16" t="s">
        <v>41</v>
      </c>
      <c r="H16" s="14">
        <v>2166.74629234743</v>
      </c>
      <c r="I16" s="14">
        <v>1570.8598288989399</v>
      </c>
      <c r="J16" s="14">
        <v>2869.7662832681399</v>
      </c>
      <c r="K16" s="14">
        <v>2183.7737870830401</v>
      </c>
      <c r="L16" s="14">
        <v>400.823243561482</v>
      </c>
    </row>
    <row r="17" spans="1:12" x14ac:dyDescent="0.3">
      <c r="A17" s="7" t="s">
        <v>181</v>
      </c>
      <c r="B17" s="13">
        <v>10.0641140036254</v>
      </c>
      <c r="C17" s="13">
        <v>8.9097696021440598</v>
      </c>
      <c r="D17" s="13">
        <v>11.3736617099283</v>
      </c>
      <c r="E17" s="13">
        <v>10.091253471868299</v>
      </c>
      <c r="F17" s="13">
        <v>0.76042660857208</v>
      </c>
      <c r="G17" t="s">
        <v>41</v>
      </c>
      <c r="H17" s="21">
        <v>12528.5165567971</v>
      </c>
      <c r="I17" s="21">
        <v>11057.6472605774</v>
      </c>
      <c r="J17" s="21">
        <v>14271.3046600338</v>
      </c>
      <c r="K17" s="21">
        <v>12584.2315035135</v>
      </c>
      <c r="L17" s="21">
        <v>993.84521750010299</v>
      </c>
    </row>
    <row r="18" spans="1:12" x14ac:dyDescent="0.3">
      <c r="A18" s="18" t="s">
        <v>29</v>
      </c>
      <c r="B18" s="18"/>
      <c r="C18" s="18"/>
      <c r="D18" s="18"/>
      <c r="E18" s="18"/>
      <c r="F18" s="18"/>
      <c r="G18" s="1"/>
      <c r="H18" s="22"/>
      <c r="I18" s="22"/>
      <c r="J18" s="22"/>
      <c r="K18" s="22">
        <f>SUM(K5:K17)</f>
        <v>124709.16845941935</v>
      </c>
      <c r="L18" s="18"/>
    </row>
    <row r="19" spans="1:12" x14ac:dyDescent="0.3">
      <c r="A19" s="7" t="s">
        <v>1401</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0C87-C031-4A5A-84BE-1612880D3D47}">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1" width="8.33203125" style="7" bestFit="1" customWidth="1"/>
    <col min="12" max="12" width="7.33203125" bestFit="1" customWidth="1"/>
  </cols>
  <sheetData>
    <row r="1" spans="1:12" x14ac:dyDescent="0.3">
      <c r="A1" s="7" t="s">
        <v>1596</v>
      </c>
    </row>
    <row r="2" spans="1:12" x14ac:dyDescent="0.3">
      <c r="A2" s="16"/>
      <c r="B2" s="317" t="s">
        <v>47</v>
      </c>
      <c r="C2" s="317"/>
      <c r="D2" s="317"/>
      <c r="E2" s="317"/>
      <c r="F2" s="317"/>
      <c r="G2" s="17"/>
      <c r="H2" s="317" t="s">
        <v>298</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1.66142736994279E-3</v>
      </c>
      <c r="C5" s="13">
        <v>2.98935002418438E-10</v>
      </c>
      <c r="D5" s="13">
        <v>0.189643425786545</v>
      </c>
      <c r="E5" s="13">
        <v>3.6806559935731099E-2</v>
      </c>
      <c r="F5" s="13">
        <v>0.10410146204309501</v>
      </c>
      <c r="G5" t="s">
        <v>41</v>
      </c>
      <c r="H5" s="14">
        <v>0.47387877858801603</v>
      </c>
      <c r="I5" s="14">
        <v>8.5272208954180694E-8</v>
      </c>
      <c r="J5" s="14">
        <v>55.3021683403785</v>
      </c>
      <c r="K5" s="14">
        <v>10.624871199210199</v>
      </c>
      <c r="L5" s="14">
        <v>30.186348550793799</v>
      </c>
    </row>
    <row r="6" spans="1:12" x14ac:dyDescent="0.3">
      <c r="A6" s="7" t="s">
        <v>172</v>
      </c>
      <c r="B6" s="13">
        <v>2.5115543317813299E-3</v>
      </c>
      <c r="C6" s="13">
        <v>4.5420702384022398E-10</v>
      </c>
      <c r="D6" s="13">
        <v>0.25654521299116201</v>
      </c>
      <c r="E6" s="13">
        <v>5.1479795551491701E-2</v>
      </c>
      <c r="F6" s="13">
        <v>0.14721216283105201</v>
      </c>
      <c r="G6" t="s">
        <v>41</v>
      </c>
      <c r="H6" s="14">
        <v>0.71930060369942905</v>
      </c>
      <c r="I6" s="14">
        <v>1.26875705843529E-7</v>
      </c>
      <c r="J6" s="14">
        <v>73.740357663455299</v>
      </c>
      <c r="K6" s="14">
        <v>14.8423602765653</v>
      </c>
      <c r="L6" s="14">
        <v>41.903727220538201</v>
      </c>
    </row>
    <row r="7" spans="1:12" x14ac:dyDescent="0.3">
      <c r="A7" s="7" t="s">
        <v>42</v>
      </c>
      <c r="B7" s="13">
        <v>1.5762204251282099E-3</v>
      </c>
      <c r="C7" s="13">
        <v>2.1071551884551201E-9</v>
      </c>
      <c r="D7" s="13">
        <v>0.187603849554379</v>
      </c>
      <c r="E7" s="13">
        <v>3.82769470945587E-2</v>
      </c>
      <c r="F7" s="13">
        <v>0.115525841862415</v>
      </c>
      <c r="G7" t="s">
        <v>41</v>
      </c>
      <c r="H7" s="14">
        <v>0.452458564569162</v>
      </c>
      <c r="I7" s="14">
        <v>6.3514385229705997E-7</v>
      </c>
      <c r="J7" s="14">
        <v>55.201385667201997</v>
      </c>
      <c r="K7" s="14">
        <v>11.0901561977404</v>
      </c>
      <c r="L7" s="14">
        <v>33.687384823272403</v>
      </c>
    </row>
    <row r="8" spans="1:12" x14ac:dyDescent="0.3">
      <c r="A8" s="7" t="s">
        <v>173</v>
      </c>
      <c r="B8" s="13">
        <v>1.42232755433523E-3</v>
      </c>
      <c r="C8" s="13">
        <v>8.4102296291227795E-10</v>
      </c>
      <c r="D8" s="13">
        <v>0.21670580912474599</v>
      </c>
      <c r="E8" s="13">
        <v>4.0092921909366398E-2</v>
      </c>
      <c r="F8" s="13">
        <v>0.113036613296314</v>
      </c>
      <c r="G8" t="s">
        <v>41</v>
      </c>
      <c r="H8" s="14">
        <v>0.417875709624279</v>
      </c>
      <c r="I8" s="14">
        <v>2.5741580496081998E-7</v>
      </c>
      <c r="J8" s="14">
        <v>61.818492210540697</v>
      </c>
      <c r="K8" s="14">
        <v>11.574139530444199</v>
      </c>
      <c r="L8" s="14">
        <v>32.672585298592601</v>
      </c>
    </row>
    <row r="9" spans="1:12" x14ac:dyDescent="0.3">
      <c r="A9" s="7" t="s">
        <v>90</v>
      </c>
      <c r="B9" s="13">
        <v>1.5561667740524E-3</v>
      </c>
      <c r="C9" s="13">
        <v>3.0785310095313502E-10</v>
      </c>
      <c r="D9" s="13">
        <v>0.201454101039023</v>
      </c>
      <c r="E9" s="13">
        <v>3.8705880605790499E-2</v>
      </c>
      <c r="F9" s="13">
        <v>0.111807377432948</v>
      </c>
      <c r="G9" t="s">
        <v>41</v>
      </c>
      <c r="H9" s="14">
        <v>0.451495759397746</v>
      </c>
      <c r="I9" s="14">
        <v>9.1191598577188299E-8</v>
      </c>
      <c r="J9" s="14">
        <v>59.351094980635203</v>
      </c>
      <c r="K9" s="14">
        <v>11.1798046219751</v>
      </c>
      <c r="L9" s="14">
        <v>32.349697466930799</v>
      </c>
    </row>
    <row r="10" spans="1:12" x14ac:dyDescent="0.3">
      <c r="A10" s="7" t="s">
        <v>174</v>
      </c>
      <c r="B10" s="13">
        <v>4.5746397809033699E-3</v>
      </c>
      <c r="C10" s="13">
        <v>1.0593697906768299E-9</v>
      </c>
      <c r="D10" s="13">
        <v>0.64934415562001402</v>
      </c>
      <c r="E10" s="13">
        <v>0.114387192686373</v>
      </c>
      <c r="F10" s="13">
        <v>0.31050676318592002</v>
      </c>
      <c r="G10" t="s">
        <v>41</v>
      </c>
      <c r="H10" s="14">
        <v>1.3223588963604</v>
      </c>
      <c r="I10" s="14">
        <v>3.0835700131863401E-7</v>
      </c>
      <c r="J10" s="14">
        <v>187.423355782427</v>
      </c>
      <c r="K10" s="14">
        <v>32.989553795265699</v>
      </c>
      <c r="L10" s="14">
        <v>89.424214686763406</v>
      </c>
    </row>
    <row r="11" spans="1:12" x14ac:dyDescent="0.3">
      <c r="A11" s="7" t="s">
        <v>175</v>
      </c>
      <c r="B11" s="13">
        <v>5.0228832462020501</v>
      </c>
      <c r="C11" s="13">
        <v>3.7022202255091501</v>
      </c>
      <c r="D11" s="13">
        <v>6.7679953946303897</v>
      </c>
      <c r="E11" s="13">
        <v>5.1039040502326198</v>
      </c>
      <c r="F11" s="13">
        <v>0.93393634349072596</v>
      </c>
      <c r="G11" t="s">
        <v>41</v>
      </c>
      <c r="H11" s="14">
        <v>1450.8505334496799</v>
      </c>
      <c r="I11" s="14">
        <v>1073.7378410326301</v>
      </c>
      <c r="J11" s="14">
        <v>1948.9549093120099</v>
      </c>
      <c r="K11" s="14">
        <v>1472.03614872242</v>
      </c>
      <c r="L11" s="14">
        <v>267.866040237204</v>
      </c>
    </row>
    <row r="12" spans="1:12" x14ac:dyDescent="0.3">
      <c r="A12" s="7" t="s">
        <v>176</v>
      </c>
      <c r="B12" s="13">
        <v>86.8939007189921</v>
      </c>
      <c r="C12" s="13">
        <v>78.795488845106902</v>
      </c>
      <c r="D12" s="13">
        <v>93.907357876847698</v>
      </c>
      <c r="E12" s="13">
        <v>86.727700992230098</v>
      </c>
      <c r="F12" s="13">
        <v>4.65606346496343</v>
      </c>
      <c r="G12" t="s">
        <v>41</v>
      </c>
      <c r="H12" s="14">
        <v>25018.611826546301</v>
      </c>
      <c r="I12" s="14">
        <v>22322.879339658801</v>
      </c>
      <c r="J12" s="14">
        <v>27753.465048103899</v>
      </c>
      <c r="K12" s="14">
        <v>25034.767867952902</v>
      </c>
      <c r="L12" s="14">
        <v>1630.68098199219</v>
      </c>
    </row>
    <row r="13" spans="1:12" x14ac:dyDescent="0.3">
      <c r="A13" s="7" t="s">
        <v>177</v>
      </c>
      <c r="B13" s="13">
        <v>6.5607957897751801</v>
      </c>
      <c r="C13" s="13">
        <v>2.0327135630307802E-3</v>
      </c>
      <c r="D13" s="13">
        <v>14.608049550028101</v>
      </c>
      <c r="E13" s="13">
        <v>6.7585132516596103</v>
      </c>
      <c r="F13" s="13">
        <v>4.5000631285818598</v>
      </c>
      <c r="G13" t="s">
        <v>41</v>
      </c>
      <c r="H13" s="14">
        <v>1882.1467467222001</v>
      </c>
      <c r="I13" s="14">
        <v>0.60131591531002104</v>
      </c>
      <c r="J13" s="14">
        <v>4211.8294115647996</v>
      </c>
      <c r="K13" s="14">
        <v>1952.67661792232</v>
      </c>
      <c r="L13" s="14">
        <v>1304.4729787105</v>
      </c>
    </row>
    <row r="14" spans="1:12" x14ac:dyDescent="0.3">
      <c r="A14" s="7" t="s">
        <v>178</v>
      </c>
      <c r="B14" s="13">
        <v>0.32198806309927303</v>
      </c>
      <c r="C14" s="13">
        <v>0.104726340766068</v>
      </c>
      <c r="D14" s="13">
        <v>0.78509841089255195</v>
      </c>
      <c r="E14" s="13">
        <v>0.368013410768113</v>
      </c>
      <c r="F14" s="13">
        <v>0.21901432316731101</v>
      </c>
      <c r="G14" t="s">
        <v>41</v>
      </c>
      <c r="H14" s="14">
        <v>92.771652133094307</v>
      </c>
      <c r="I14" s="14">
        <v>29.4230505377678</v>
      </c>
      <c r="J14" s="14">
        <v>228.51930223057701</v>
      </c>
      <c r="K14" s="14">
        <v>106.17150918500199</v>
      </c>
      <c r="L14" s="14">
        <v>63.217798788481304</v>
      </c>
    </row>
    <row r="15" spans="1:12" x14ac:dyDescent="0.3">
      <c r="A15" s="7" t="s">
        <v>179</v>
      </c>
      <c r="B15" s="13">
        <v>0.14640068005592899</v>
      </c>
      <c r="C15" s="13">
        <v>3.5902432028542399E-5</v>
      </c>
      <c r="D15" s="13">
        <v>0.92085183288763695</v>
      </c>
      <c r="E15" s="13">
        <v>0.26315731582263602</v>
      </c>
      <c r="F15" s="13">
        <v>0.36605468074377401</v>
      </c>
      <c r="G15" t="s">
        <v>41</v>
      </c>
      <c r="H15" s="14">
        <v>41.8344301799794</v>
      </c>
      <c r="I15" s="14">
        <v>1.01974408374452E-2</v>
      </c>
      <c r="J15" s="14">
        <v>266.01848368346299</v>
      </c>
      <c r="K15" s="14">
        <v>75.918646731097695</v>
      </c>
      <c r="L15" s="14">
        <v>105.768621815223</v>
      </c>
    </row>
    <row r="16" spans="1:12" x14ac:dyDescent="0.3">
      <c r="A16" s="7" t="s">
        <v>180</v>
      </c>
      <c r="B16" s="13">
        <v>2.6662417441804002E-3</v>
      </c>
      <c r="C16" s="13">
        <v>1.6941237926110999E-9</v>
      </c>
      <c r="D16" s="13">
        <v>0.34873802838492801</v>
      </c>
      <c r="E16" s="13">
        <v>7.1438730650261004E-2</v>
      </c>
      <c r="F16" s="13">
        <v>0.211535643624608</v>
      </c>
      <c r="G16" t="s">
        <v>41</v>
      </c>
      <c r="H16" s="14">
        <v>0.765031793453674</v>
      </c>
      <c r="I16" s="14">
        <v>4.81076816605242E-7</v>
      </c>
      <c r="J16" s="14">
        <v>101.854380109692</v>
      </c>
      <c r="K16" s="14">
        <v>20.554730353072902</v>
      </c>
      <c r="L16" s="14">
        <v>60.519194313601503</v>
      </c>
    </row>
    <row r="17" spans="1:12" x14ac:dyDescent="0.3">
      <c r="A17" s="7" t="s">
        <v>181</v>
      </c>
      <c r="B17" s="13">
        <v>0.28563246987359697</v>
      </c>
      <c r="C17" s="13">
        <v>2.7336664194624199E-2</v>
      </c>
      <c r="D17" s="13">
        <v>1.0945788114527399</v>
      </c>
      <c r="E17" s="13">
        <v>0.38752295085334898</v>
      </c>
      <c r="F17" s="13">
        <v>0.367258103700282</v>
      </c>
      <c r="G17" t="s">
        <v>41</v>
      </c>
      <c r="H17" s="21">
        <v>82.164743699715501</v>
      </c>
      <c r="I17" s="21">
        <v>8.3106172093120403</v>
      </c>
      <c r="J17" s="21">
        <v>319.53416871158601</v>
      </c>
      <c r="K17" s="21">
        <v>111.85323015018101</v>
      </c>
      <c r="L17" s="21">
        <v>106.09374433213701</v>
      </c>
    </row>
    <row r="18" spans="1:12" x14ac:dyDescent="0.3">
      <c r="A18" s="18"/>
      <c r="B18" s="18"/>
      <c r="C18" s="18"/>
      <c r="D18" s="18"/>
      <c r="E18" s="18"/>
      <c r="F18" s="1"/>
      <c r="G18" s="22"/>
      <c r="H18" s="22"/>
      <c r="I18" s="22"/>
      <c r="J18" s="19" t="s">
        <v>29</v>
      </c>
      <c r="K18" s="22">
        <f>SUM(K5:K17)</f>
        <v>28866.279636638195</v>
      </c>
      <c r="L18" s="1"/>
    </row>
    <row r="19" spans="1:12" x14ac:dyDescent="0.3">
      <c r="A19" s="7" t="s">
        <v>131</v>
      </c>
    </row>
    <row r="24" spans="1:12" x14ac:dyDescent="0.3">
      <c r="A24"/>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E5184-B0E5-4120-BAF9-8B84BD88E983}">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11" width="8.33203125" style="7" bestFit="1" customWidth="1"/>
    <col min="12" max="12" width="7.33203125" style="7" bestFit="1" customWidth="1"/>
  </cols>
  <sheetData>
    <row r="1" spans="1:12" x14ac:dyDescent="0.3">
      <c r="A1" s="7" t="s">
        <v>1597</v>
      </c>
    </row>
    <row r="2" spans="1:12" x14ac:dyDescent="0.3">
      <c r="A2" s="16"/>
      <c r="B2" s="317" t="s">
        <v>47</v>
      </c>
      <c r="C2" s="317"/>
      <c r="D2" s="317"/>
      <c r="E2" s="317"/>
      <c r="F2" s="317"/>
      <c r="G2" s="17"/>
      <c r="H2" s="317" t="s">
        <v>299</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1.00856459378959</v>
      </c>
      <c r="C5" s="13">
        <v>0.55902922987644699</v>
      </c>
      <c r="D5" s="13">
        <v>1.6684067985252999</v>
      </c>
      <c r="E5" s="13">
        <v>1.04873519426846</v>
      </c>
      <c r="F5" s="13">
        <v>0.33162818499777802</v>
      </c>
      <c r="G5" t="s">
        <v>41</v>
      </c>
      <c r="H5" s="14">
        <v>820.789604732008</v>
      </c>
      <c r="I5" s="14">
        <v>455.04136463569</v>
      </c>
      <c r="J5" s="14">
        <v>1355.1884902582001</v>
      </c>
      <c r="K5" s="14">
        <v>854.211127102972</v>
      </c>
      <c r="L5" s="14">
        <v>272.35945362282803</v>
      </c>
    </row>
    <row r="6" spans="1:12" x14ac:dyDescent="0.3">
      <c r="A6" s="7" t="s">
        <v>172</v>
      </c>
      <c r="B6" s="13">
        <v>2.16717718129158E-2</v>
      </c>
      <c r="C6" s="13">
        <v>4.7002807742679101E-5</v>
      </c>
      <c r="D6" s="13">
        <v>0.154486661300794</v>
      </c>
      <c r="E6" s="13">
        <v>4.4347482472321002E-2</v>
      </c>
      <c r="F6" s="13">
        <v>6.8757933911051103E-2</v>
      </c>
      <c r="G6" t="s">
        <v>41</v>
      </c>
      <c r="H6" s="14">
        <v>17.543661511048299</v>
      </c>
      <c r="I6" s="14">
        <v>3.77557795181254E-2</v>
      </c>
      <c r="J6" s="14">
        <v>125.277052988249</v>
      </c>
      <c r="K6" s="14">
        <v>36.116687550587301</v>
      </c>
      <c r="L6" s="14">
        <v>55.962875364444798</v>
      </c>
    </row>
    <row r="7" spans="1:12" x14ac:dyDescent="0.3">
      <c r="A7" s="7" t="s">
        <v>42</v>
      </c>
      <c r="B7" s="13">
        <v>2.2097502993715198E-2</v>
      </c>
      <c r="C7" s="13">
        <v>3.3578880393436297E-5</v>
      </c>
      <c r="D7" s="13">
        <v>0.29982398765993901</v>
      </c>
      <c r="E7" s="13">
        <v>6.81348999888539E-2</v>
      </c>
      <c r="F7" s="13">
        <v>0.106447268450666</v>
      </c>
      <c r="G7" t="s">
        <v>41</v>
      </c>
      <c r="H7" s="14">
        <v>17.977016360319599</v>
      </c>
      <c r="I7" s="14">
        <v>2.8561190331691601E-2</v>
      </c>
      <c r="J7" s="14">
        <v>244.75222053431401</v>
      </c>
      <c r="K7" s="14">
        <v>55.4348408367944</v>
      </c>
      <c r="L7" s="14">
        <v>86.554816971468796</v>
      </c>
    </row>
    <row r="8" spans="1:12" x14ac:dyDescent="0.3">
      <c r="A8" s="7" t="s">
        <v>173</v>
      </c>
      <c r="B8" s="13">
        <v>6.7730268160416607E-2</v>
      </c>
      <c r="C8" s="13">
        <v>3.8175089839102301E-4</v>
      </c>
      <c r="D8" s="13">
        <v>0.38175827548929397</v>
      </c>
      <c r="E8" s="13">
        <v>0.110564522164198</v>
      </c>
      <c r="F8" s="13">
        <v>0.12732173308258801</v>
      </c>
      <c r="G8" t="s">
        <v>41</v>
      </c>
      <c r="H8" s="14">
        <v>55.260097721645799</v>
      </c>
      <c r="I8" s="14">
        <v>0.309036094505859</v>
      </c>
      <c r="J8" s="14">
        <v>310.84160702241599</v>
      </c>
      <c r="K8" s="14">
        <v>90.092521639942603</v>
      </c>
      <c r="L8" s="14">
        <v>104.079467250354</v>
      </c>
    </row>
    <row r="9" spans="1:12" x14ac:dyDescent="0.3">
      <c r="A9" s="7" t="s">
        <v>90</v>
      </c>
      <c r="B9" s="13">
        <v>7.6411374666940602E-3</v>
      </c>
      <c r="C9" s="13">
        <v>1.9465133084189401E-5</v>
      </c>
      <c r="D9" s="13">
        <v>0.121422346073058</v>
      </c>
      <c r="E9" s="13">
        <v>2.7931788106671199E-2</v>
      </c>
      <c r="F9" s="13">
        <v>5.1568525933111398E-2</v>
      </c>
      <c r="G9" t="s">
        <v>41</v>
      </c>
      <c r="H9" s="14">
        <v>6.2611800616893101</v>
      </c>
      <c r="I9" s="14">
        <v>1.5362556087149801E-2</v>
      </c>
      <c r="J9" s="14">
        <v>99.204472541039493</v>
      </c>
      <c r="K9" s="14">
        <v>22.745095459612099</v>
      </c>
      <c r="L9" s="14">
        <v>42.131533694961497</v>
      </c>
    </row>
    <row r="10" spans="1:12" x14ac:dyDescent="0.3">
      <c r="A10" s="7" t="s">
        <v>174</v>
      </c>
      <c r="B10" s="13">
        <v>3.61064291797231E-2</v>
      </c>
      <c r="C10" s="13">
        <v>5.5762964063455198E-5</v>
      </c>
      <c r="D10" s="13">
        <v>0.93903559405697501</v>
      </c>
      <c r="E10" s="13">
        <v>0.17356235679451801</v>
      </c>
      <c r="F10" s="13">
        <v>0.33031912326674301</v>
      </c>
      <c r="G10" t="s">
        <v>41</v>
      </c>
      <c r="H10" s="14">
        <v>29.339126439447899</v>
      </c>
      <c r="I10" s="14">
        <v>4.57536349797091E-2</v>
      </c>
      <c r="J10" s="14">
        <v>764.06277876547597</v>
      </c>
      <c r="K10" s="14">
        <v>141.35567613906801</v>
      </c>
      <c r="L10" s="14">
        <v>269.290407437483</v>
      </c>
    </row>
    <row r="11" spans="1:12" x14ac:dyDescent="0.3">
      <c r="A11" s="7" t="s">
        <v>175</v>
      </c>
      <c r="B11" s="13">
        <v>1.8308575670624201</v>
      </c>
      <c r="C11" s="13">
        <v>1.3549656406328201</v>
      </c>
      <c r="D11" s="13">
        <v>2.5324238068095002</v>
      </c>
      <c r="E11" s="13">
        <v>1.8738481057727301</v>
      </c>
      <c r="F11" s="13">
        <v>0.376748783617886</v>
      </c>
      <c r="G11" t="s">
        <v>41</v>
      </c>
      <c r="H11" s="14">
        <v>1486.5681735078099</v>
      </c>
      <c r="I11" s="14">
        <v>1096.1894092264299</v>
      </c>
      <c r="J11" s="14">
        <v>2056.1370381922702</v>
      </c>
      <c r="K11" s="14">
        <v>1525.21579347691</v>
      </c>
      <c r="L11" s="14">
        <v>307.71999532762601</v>
      </c>
    </row>
    <row r="12" spans="1:12" x14ac:dyDescent="0.3">
      <c r="A12" s="7" t="s">
        <v>176</v>
      </c>
      <c r="B12" s="13">
        <v>63.138320776385498</v>
      </c>
      <c r="C12" s="13">
        <v>58.119705961615097</v>
      </c>
      <c r="D12" s="13">
        <v>67.971475482653801</v>
      </c>
      <c r="E12" s="13">
        <v>63.081021628668502</v>
      </c>
      <c r="F12" s="13">
        <v>2.9851174716702098</v>
      </c>
      <c r="G12" t="s">
        <v>41</v>
      </c>
      <c r="H12" s="14">
        <v>51363.645861705401</v>
      </c>
      <c r="I12" s="14">
        <v>46924.230772042902</v>
      </c>
      <c r="J12" s="14">
        <v>55587.883561520801</v>
      </c>
      <c r="K12" s="14">
        <v>51356.4498462954</v>
      </c>
      <c r="L12" s="14">
        <v>2674.8233509027</v>
      </c>
    </row>
    <row r="13" spans="1:12" x14ac:dyDescent="0.3">
      <c r="A13" s="7" t="s">
        <v>177</v>
      </c>
      <c r="B13" s="13">
        <v>30.498399365884399</v>
      </c>
      <c r="C13" s="13">
        <v>25.7709050435008</v>
      </c>
      <c r="D13" s="13">
        <v>35.341053249353799</v>
      </c>
      <c r="E13" s="13">
        <v>30.5181532786887</v>
      </c>
      <c r="F13" s="13">
        <v>2.93842985543297</v>
      </c>
      <c r="G13" t="s">
        <v>41</v>
      </c>
      <c r="H13" s="14">
        <v>24793.185077937898</v>
      </c>
      <c r="I13" s="14">
        <v>20752.756401684499</v>
      </c>
      <c r="J13" s="14">
        <v>28987.5358666631</v>
      </c>
      <c r="K13" s="14">
        <v>24854.7836727459</v>
      </c>
      <c r="L13" s="14">
        <v>2542.5444990059</v>
      </c>
    </row>
    <row r="14" spans="1:12" x14ac:dyDescent="0.3">
      <c r="A14" s="7" t="s">
        <v>178</v>
      </c>
      <c r="B14" s="13">
        <v>0.17573279179436199</v>
      </c>
      <c r="C14" s="13">
        <v>6.7757643328747105E-2</v>
      </c>
      <c r="D14" s="13">
        <v>0.36887595229983799</v>
      </c>
      <c r="E14" s="13">
        <v>0.19129690942597999</v>
      </c>
      <c r="F14" s="13">
        <v>9.4902073175705606E-2</v>
      </c>
      <c r="G14" t="s">
        <v>41</v>
      </c>
      <c r="H14" s="14">
        <v>142.99372858279801</v>
      </c>
      <c r="I14" s="14">
        <v>55.107808031425698</v>
      </c>
      <c r="J14" s="14">
        <v>298.26553096682801</v>
      </c>
      <c r="K14" s="14">
        <v>155.67506692019501</v>
      </c>
      <c r="L14" s="14">
        <v>77.143538788047195</v>
      </c>
    </row>
    <row r="15" spans="1:12" x14ac:dyDescent="0.3">
      <c r="A15" s="7" t="s">
        <v>179</v>
      </c>
      <c r="B15" s="13">
        <v>0.933665552616052</v>
      </c>
      <c r="C15" s="13">
        <v>0.55395535317796996</v>
      </c>
      <c r="D15" s="13">
        <v>1.51558465441423</v>
      </c>
      <c r="E15" s="13">
        <v>0.97478903852490795</v>
      </c>
      <c r="F15" s="13">
        <v>0.30192861769879598</v>
      </c>
      <c r="G15" t="s">
        <v>41</v>
      </c>
      <c r="H15" s="14">
        <v>761.46089224249704</v>
      </c>
      <c r="I15" s="14">
        <v>449.96198517245898</v>
      </c>
      <c r="J15" s="14">
        <v>1243.1485518689301</v>
      </c>
      <c r="K15" s="14">
        <v>793.65063265137496</v>
      </c>
      <c r="L15" s="14">
        <v>246.94926729216601</v>
      </c>
    </row>
    <row r="16" spans="1:12" x14ac:dyDescent="0.3">
      <c r="A16" s="7" t="s">
        <v>180</v>
      </c>
      <c r="B16" s="13">
        <v>0.12155280476343799</v>
      </c>
      <c r="C16" s="13">
        <v>5.3158963765333005E-4</v>
      </c>
      <c r="D16" s="13">
        <v>0.62166962216703503</v>
      </c>
      <c r="E16" s="13">
        <v>0.18518744964178399</v>
      </c>
      <c r="F16" s="13">
        <v>0.21659880147003599</v>
      </c>
      <c r="G16" t="s">
        <v>41</v>
      </c>
      <c r="H16" s="14">
        <v>99.219671744820999</v>
      </c>
      <c r="I16" s="14">
        <v>0.44379867209654</v>
      </c>
      <c r="J16" s="14">
        <v>504.82629726000499</v>
      </c>
      <c r="K16" s="14">
        <v>150.77641931383101</v>
      </c>
      <c r="L16" s="14">
        <v>176.45539884291099</v>
      </c>
    </row>
    <row r="17" spans="1:12" x14ac:dyDescent="0.3">
      <c r="A17" s="7" t="s">
        <v>181</v>
      </c>
      <c r="B17" s="13">
        <v>1.6604630668947999</v>
      </c>
      <c r="C17" s="13">
        <v>1.01793790318329</v>
      </c>
      <c r="D17" s="13">
        <v>2.4995181526999701</v>
      </c>
      <c r="E17" s="13">
        <v>1.7024273454822101</v>
      </c>
      <c r="F17" s="13">
        <v>0.45585647181186401</v>
      </c>
      <c r="G17" t="s">
        <v>41</v>
      </c>
      <c r="H17" s="21">
        <v>1348.2694933555699</v>
      </c>
      <c r="I17" s="21">
        <v>827.76021505959795</v>
      </c>
      <c r="J17" s="21">
        <v>2040.64331256984</v>
      </c>
      <c r="K17" s="21">
        <v>1386.5258413433</v>
      </c>
      <c r="L17" s="21">
        <v>374.39333764774602</v>
      </c>
    </row>
    <row r="18" spans="1:12" x14ac:dyDescent="0.3">
      <c r="A18" s="18"/>
      <c r="B18" s="18"/>
      <c r="C18" s="18"/>
      <c r="D18" s="18"/>
      <c r="E18" s="18"/>
      <c r="F18" s="18"/>
      <c r="G18" s="1"/>
      <c r="H18" s="22"/>
      <c r="I18" s="22"/>
      <c r="J18" s="19" t="s">
        <v>29</v>
      </c>
      <c r="K18" s="22">
        <f>SUM(K5:K17)</f>
        <v>81423.033221475896</v>
      </c>
      <c r="L18" s="18"/>
    </row>
    <row r="19" spans="1:12" x14ac:dyDescent="0.3">
      <c r="A19" s="7" t="s">
        <v>1594</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F9E4C-084E-40D0-9066-F514C4E9CFE2}">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1" width="8.33203125" style="7" bestFit="1" customWidth="1"/>
    <col min="12" max="12" width="7.33203125" bestFit="1" customWidth="1"/>
  </cols>
  <sheetData>
    <row r="1" spans="1:12" x14ac:dyDescent="0.3">
      <c r="A1" s="7" t="s">
        <v>1598</v>
      </c>
    </row>
    <row r="2" spans="1:12" x14ac:dyDescent="0.3">
      <c r="A2" s="16"/>
      <c r="B2" s="317" t="s">
        <v>47</v>
      </c>
      <c r="C2" s="317"/>
      <c r="D2" s="317"/>
      <c r="E2" s="317"/>
      <c r="F2" s="317"/>
      <c r="G2" s="17"/>
      <c r="H2" s="317" t="s">
        <v>300</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26.701196774843002</v>
      </c>
      <c r="C5" s="13">
        <v>24.6433038630393</v>
      </c>
      <c r="D5" s="13">
        <v>28.914017764018499</v>
      </c>
      <c r="E5" s="13">
        <v>26.7408438835085</v>
      </c>
      <c r="F5" s="13">
        <v>1.2995191887561499</v>
      </c>
      <c r="G5" t="s">
        <v>41</v>
      </c>
      <c r="H5" s="14">
        <v>24896.107182285101</v>
      </c>
      <c r="I5" s="14">
        <v>22659.399095479901</v>
      </c>
      <c r="J5" s="14">
        <v>27215.149907396099</v>
      </c>
      <c r="K5" s="14">
        <v>24902.5292054409</v>
      </c>
      <c r="L5" s="14">
        <v>1399.6436803578999</v>
      </c>
    </row>
    <row r="6" spans="1:12" x14ac:dyDescent="0.3">
      <c r="A6" s="7" t="s">
        <v>172</v>
      </c>
      <c r="B6" s="13">
        <v>18.524213761080599</v>
      </c>
      <c r="C6" s="13">
        <v>16.627077091079499</v>
      </c>
      <c r="D6" s="13">
        <v>20.503297289610099</v>
      </c>
      <c r="E6" s="13">
        <v>18.518870498733399</v>
      </c>
      <c r="F6" s="13">
        <v>1.1979638338659599</v>
      </c>
      <c r="G6" t="s">
        <v>41</v>
      </c>
      <c r="H6" s="14">
        <v>17220.309819087601</v>
      </c>
      <c r="I6" s="14">
        <v>15275.2452733753</v>
      </c>
      <c r="J6" s="14">
        <v>19234.277103786801</v>
      </c>
      <c r="K6" s="14">
        <v>17244.490615848001</v>
      </c>
      <c r="L6" s="14">
        <v>1200.33051308009</v>
      </c>
    </row>
    <row r="7" spans="1:12" x14ac:dyDescent="0.3">
      <c r="A7" s="7" t="s">
        <v>42</v>
      </c>
      <c r="B7" s="13">
        <v>2.0460702325592699</v>
      </c>
      <c r="C7" s="13">
        <v>1.18725900120998</v>
      </c>
      <c r="D7" s="13">
        <v>3.3603982263124301</v>
      </c>
      <c r="E7" s="13">
        <v>2.1393461727741001</v>
      </c>
      <c r="F7" s="13">
        <v>0.65036054660931397</v>
      </c>
      <c r="G7" t="s">
        <v>41</v>
      </c>
      <c r="H7" s="14">
        <v>1913.2840385454199</v>
      </c>
      <c r="I7" s="14">
        <v>1100.71846559953</v>
      </c>
      <c r="J7" s="14">
        <v>3111.4580044188501</v>
      </c>
      <c r="K7" s="14">
        <v>1992.2925861451299</v>
      </c>
      <c r="L7" s="14">
        <v>609.04994485207101</v>
      </c>
    </row>
    <row r="8" spans="1:12" x14ac:dyDescent="0.3">
      <c r="A8" s="7" t="s">
        <v>173</v>
      </c>
      <c r="B8" s="13">
        <v>22.4654115789866</v>
      </c>
      <c r="C8" s="13">
        <v>20.306465004535799</v>
      </c>
      <c r="D8" s="13">
        <v>24.687108588713802</v>
      </c>
      <c r="E8" s="13">
        <v>22.483990504908899</v>
      </c>
      <c r="F8" s="13">
        <v>1.3162114413249799</v>
      </c>
      <c r="G8" t="s">
        <v>41</v>
      </c>
      <c r="H8" s="14">
        <v>20891.3072470263</v>
      </c>
      <c r="I8" s="14">
        <v>18738.040795649798</v>
      </c>
      <c r="J8" s="14">
        <v>23291.867185563198</v>
      </c>
      <c r="K8" s="14">
        <v>20938.686403060099</v>
      </c>
      <c r="L8" s="14">
        <v>1368.46031689301</v>
      </c>
    </row>
    <row r="9" spans="1:12" x14ac:dyDescent="0.3">
      <c r="A9" s="7" t="s">
        <v>90</v>
      </c>
      <c r="B9" s="13">
        <v>0.144166067948888</v>
      </c>
      <c r="C9" s="13">
        <v>1.4508765857874499E-4</v>
      </c>
      <c r="D9" s="13">
        <v>0.59313174794357304</v>
      </c>
      <c r="E9" s="13">
        <v>0.19951946732260301</v>
      </c>
      <c r="F9" s="13">
        <v>0.20489365464790599</v>
      </c>
      <c r="G9" t="s">
        <v>41</v>
      </c>
      <c r="H9" s="14">
        <v>133.129809453403</v>
      </c>
      <c r="I9" s="14">
        <v>0.139869598860005</v>
      </c>
      <c r="J9" s="14">
        <v>554.23936280028602</v>
      </c>
      <c r="K9" s="14">
        <v>186.069591037235</v>
      </c>
      <c r="L9" s="14">
        <v>191.78554440126601</v>
      </c>
    </row>
    <row r="10" spans="1:12" x14ac:dyDescent="0.3">
      <c r="A10" s="7" t="s">
        <v>174</v>
      </c>
      <c r="B10" s="13">
        <v>1.07876386249361</v>
      </c>
      <c r="C10" s="13">
        <v>0.51214746109696496</v>
      </c>
      <c r="D10" s="13">
        <v>1.94142232368685</v>
      </c>
      <c r="E10" s="13">
        <v>1.13197230503349</v>
      </c>
      <c r="F10" s="13">
        <v>0.433178762921412</v>
      </c>
      <c r="G10" t="s">
        <v>41</v>
      </c>
      <c r="H10" s="14">
        <v>1007.704173278</v>
      </c>
      <c r="I10" s="14">
        <v>476.08827533393998</v>
      </c>
      <c r="J10" s="14">
        <v>1811.39399046374</v>
      </c>
      <c r="K10" s="14">
        <v>1053.7697711727899</v>
      </c>
      <c r="L10" s="14">
        <v>402.95725820438298</v>
      </c>
    </row>
    <row r="11" spans="1:12" x14ac:dyDescent="0.3">
      <c r="A11" s="7" t="s">
        <v>175</v>
      </c>
      <c r="B11" s="13">
        <v>0.71634917165179501</v>
      </c>
      <c r="C11" s="13">
        <v>0.269972827344577</v>
      </c>
      <c r="D11" s="13">
        <v>1.4474421252348999</v>
      </c>
      <c r="E11" s="13">
        <v>0.77336378214875701</v>
      </c>
      <c r="F11" s="13">
        <v>0.37300573840526002</v>
      </c>
      <c r="G11" t="s">
        <v>41</v>
      </c>
      <c r="H11" s="14">
        <v>667.17766964983105</v>
      </c>
      <c r="I11" s="14">
        <v>251.55143040304</v>
      </c>
      <c r="J11" s="14">
        <v>1375.0415948811899</v>
      </c>
      <c r="K11" s="14">
        <v>719.91988560618904</v>
      </c>
      <c r="L11" s="14">
        <v>347.32741289019401</v>
      </c>
    </row>
    <row r="12" spans="1:12" x14ac:dyDescent="0.3">
      <c r="A12" s="7" t="s">
        <v>176</v>
      </c>
      <c r="B12" s="13">
        <v>7.8910640096262901</v>
      </c>
      <c r="C12" s="13">
        <v>5.9727597159390804</v>
      </c>
      <c r="D12" s="13">
        <v>9.7382566594203102</v>
      </c>
      <c r="E12" s="13">
        <v>7.8913887168577901</v>
      </c>
      <c r="F12" s="13">
        <v>1.1489564488430399</v>
      </c>
      <c r="G12" t="s">
        <v>41</v>
      </c>
      <c r="H12" s="14">
        <v>7363.0559178796002</v>
      </c>
      <c r="I12" s="14">
        <v>5556.4447504178297</v>
      </c>
      <c r="J12" s="14">
        <v>9134.1346149943693</v>
      </c>
      <c r="K12" s="14">
        <v>7350.5982673544804</v>
      </c>
      <c r="L12" s="14">
        <v>1100.5967395329001</v>
      </c>
    </row>
    <row r="13" spans="1:12" x14ac:dyDescent="0.3">
      <c r="A13" s="7" t="s">
        <v>177</v>
      </c>
      <c r="B13" s="13">
        <v>2.7629475988959098</v>
      </c>
      <c r="C13" s="13">
        <v>1.5400947919813699</v>
      </c>
      <c r="D13" s="13">
        <v>4.6112788963275202</v>
      </c>
      <c r="E13" s="13">
        <v>2.89626844417048</v>
      </c>
      <c r="F13" s="13">
        <v>0.94804721106672596</v>
      </c>
      <c r="G13" t="s">
        <v>41</v>
      </c>
      <c r="H13" s="14">
        <v>2583.8445398409599</v>
      </c>
      <c r="I13" s="14">
        <v>1439.70322028949</v>
      </c>
      <c r="J13" s="14">
        <v>4329.9655878618496</v>
      </c>
      <c r="K13" s="14">
        <v>2697.4592224856801</v>
      </c>
      <c r="L13" s="14">
        <v>886.00224231440097</v>
      </c>
    </row>
    <row r="14" spans="1:12" x14ac:dyDescent="0.3">
      <c r="A14" s="7" t="s">
        <v>178</v>
      </c>
      <c r="B14" s="13">
        <v>8.3297149272389306E-2</v>
      </c>
      <c r="C14" s="13">
        <v>8.3430005967902697E-3</v>
      </c>
      <c r="D14" s="13">
        <v>0.34113996640674399</v>
      </c>
      <c r="E14" s="13">
        <v>0.115281776549035</v>
      </c>
      <c r="F14" s="13">
        <v>0.10861572479975801</v>
      </c>
      <c r="G14" t="s">
        <v>41</v>
      </c>
      <c r="H14" s="14">
        <v>77.523345998460897</v>
      </c>
      <c r="I14" s="14">
        <v>7.9833570144603296</v>
      </c>
      <c r="J14" s="14">
        <v>313.31756525098899</v>
      </c>
      <c r="K14" s="14">
        <v>107.35607252541099</v>
      </c>
      <c r="L14" s="14">
        <v>101.286117491615</v>
      </c>
    </row>
    <row r="15" spans="1:12" x14ac:dyDescent="0.3">
      <c r="A15" s="7" t="s">
        <v>179</v>
      </c>
      <c r="B15" s="13">
        <v>7.8162831535879498</v>
      </c>
      <c r="C15" s="13">
        <v>6.3010420832432796</v>
      </c>
      <c r="D15" s="13">
        <v>9.5494508474496396</v>
      </c>
      <c r="E15" s="13">
        <v>7.87514018853508</v>
      </c>
      <c r="F15" s="13">
        <v>0.986758536348747</v>
      </c>
      <c r="G15" t="s">
        <v>41</v>
      </c>
      <c r="H15" s="14">
        <v>7281.3091391984299</v>
      </c>
      <c r="I15" s="14">
        <v>5846.8414512345798</v>
      </c>
      <c r="J15" s="14">
        <v>8983.3122798254499</v>
      </c>
      <c r="K15" s="14">
        <v>7334.2242738220802</v>
      </c>
      <c r="L15" s="14">
        <v>948.01007290609698</v>
      </c>
    </row>
    <row r="16" spans="1:12" x14ac:dyDescent="0.3">
      <c r="A16" s="7" t="s">
        <v>180</v>
      </c>
      <c r="B16" s="13">
        <v>1.8676854523747899</v>
      </c>
      <c r="C16" s="13">
        <v>1.0683678735257001</v>
      </c>
      <c r="D16" s="13">
        <v>2.9590896215042899</v>
      </c>
      <c r="E16" s="13">
        <v>1.9260739023433699</v>
      </c>
      <c r="F16" s="13">
        <v>0.58996822368563895</v>
      </c>
      <c r="G16" t="s">
        <v>41</v>
      </c>
      <c r="H16" s="14">
        <v>1737.9059738885701</v>
      </c>
      <c r="I16" s="14">
        <v>985.25724566680697</v>
      </c>
      <c r="J16" s="14">
        <v>2772.04207296098</v>
      </c>
      <c r="K16" s="14">
        <v>1793.8223126390801</v>
      </c>
      <c r="L16" s="14">
        <v>552.36523646122498</v>
      </c>
    </row>
    <row r="17" spans="1:12" x14ac:dyDescent="0.3">
      <c r="A17" s="7" t="s">
        <v>181</v>
      </c>
      <c r="B17" s="13">
        <v>7.2733046826651497</v>
      </c>
      <c r="C17" s="13">
        <v>6.1030951523161896</v>
      </c>
      <c r="D17" s="13">
        <v>8.6315097282707391</v>
      </c>
      <c r="E17" s="13">
        <v>7.30794035711435</v>
      </c>
      <c r="F17" s="13">
        <v>0.76299986172978695</v>
      </c>
      <c r="G17" t="s">
        <v>41</v>
      </c>
      <c r="H17" s="21">
        <v>6781.5776789026704</v>
      </c>
      <c r="I17" s="21">
        <v>5606.0888857639502</v>
      </c>
      <c r="J17" s="21">
        <v>8052.5772516144798</v>
      </c>
      <c r="K17" s="21">
        <v>6805.53601006996</v>
      </c>
      <c r="L17" s="21">
        <v>736.17068881112505</v>
      </c>
    </row>
    <row r="18" spans="1:12" x14ac:dyDescent="0.3">
      <c r="A18" s="18"/>
      <c r="B18" s="18"/>
      <c r="C18" s="18"/>
      <c r="D18" s="18"/>
      <c r="E18" s="18"/>
      <c r="F18" s="1"/>
      <c r="G18" s="22"/>
      <c r="H18" s="22"/>
      <c r="I18" s="22"/>
      <c r="J18" s="19" t="s">
        <v>29</v>
      </c>
      <c r="K18" s="22">
        <f>SUM(K5:K17)</f>
        <v>93126.754217207024</v>
      </c>
      <c r="L18" s="1"/>
    </row>
    <row r="19" spans="1:12" x14ac:dyDescent="0.3">
      <c r="A19" s="7" t="s">
        <v>81</v>
      </c>
    </row>
    <row r="24" spans="1:12" x14ac:dyDescent="0.3">
      <c r="A24"/>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6A794-1EB7-4D48-8642-6AA920D0AD16}">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0" width="8.33203125" style="7" bestFit="1" customWidth="1"/>
    <col min="11" max="11" width="9.33203125" style="7" bestFit="1" customWidth="1"/>
    <col min="12" max="12" width="7.33203125" bestFit="1" customWidth="1"/>
  </cols>
  <sheetData>
    <row r="1" spans="1:12" x14ac:dyDescent="0.3">
      <c r="A1" s="7" t="s">
        <v>1599</v>
      </c>
    </row>
    <row r="2" spans="1:12" x14ac:dyDescent="0.3">
      <c r="A2" s="16"/>
      <c r="B2" s="317" t="s">
        <v>47</v>
      </c>
      <c r="C2" s="317"/>
      <c r="D2" s="317"/>
      <c r="E2" s="317"/>
      <c r="F2" s="317"/>
      <c r="G2" s="17"/>
      <c r="H2" s="317" t="s">
        <v>301</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24.260032900542502</v>
      </c>
      <c r="C5" s="13">
        <v>22.362745960106398</v>
      </c>
      <c r="D5" s="13">
        <v>26.254575169519899</v>
      </c>
      <c r="E5" s="13">
        <v>24.287007522788599</v>
      </c>
      <c r="F5" s="13">
        <v>1.1751055384913001</v>
      </c>
      <c r="G5" t="s">
        <v>41</v>
      </c>
      <c r="H5" s="14">
        <v>25016.172528997598</v>
      </c>
      <c r="I5" s="14">
        <v>22813.729161237599</v>
      </c>
      <c r="J5" s="14">
        <v>27365.557911062999</v>
      </c>
      <c r="K5" s="14">
        <v>25051.015917534201</v>
      </c>
      <c r="L5" s="14">
        <v>1392.3216136168901</v>
      </c>
    </row>
    <row r="6" spans="1:12" x14ac:dyDescent="0.3">
      <c r="A6" s="7" t="s">
        <v>172</v>
      </c>
      <c r="B6" s="13">
        <v>18.060345179995501</v>
      </c>
      <c r="C6" s="13">
        <v>16.282032741957298</v>
      </c>
      <c r="D6" s="13">
        <v>19.886273096196</v>
      </c>
      <c r="E6" s="13">
        <v>18.047620661909999</v>
      </c>
      <c r="F6" s="13">
        <v>1.1069840237255</v>
      </c>
      <c r="G6" t="s">
        <v>41</v>
      </c>
      <c r="H6" s="14">
        <v>18609.5170740227</v>
      </c>
      <c r="I6" s="14">
        <v>16633.052126829702</v>
      </c>
      <c r="J6" s="14">
        <v>20703.544216330502</v>
      </c>
      <c r="K6" s="14">
        <v>18613.951224180601</v>
      </c>
      <c r="L6" s="14">
        <v>1229.96102265786</v>
      </c>
    </row>
    <row r="7" spans="1:12" x14ac:dyDescent="0.3">
      <c r="A7" s="7" t="s">
        <v>42</v>
      </c>
      <c r="B7" s="13">
        <v>1.89232975484527</v>
      </c>
      <c r="C7" s="13">
        <v>1.0986062527318401</v>
      </c>
      <c r="D7" s="13">
        <v>3.0583516007570299</v>
      </c>
      <c r="E7" s="13">
        <v>1.9634865772971699</v>
      </c>
      <c r="F7" s="13">
        <v>0.590421610356894</v>
      </c>
      <c r="G7" t="s">
        <v>41</v>
      </c>
      <c r="H7" s="14">
        <v>1956.0673217373001</v>
      </c>
      <c r="I7" s="14">
        <v>1127.5167399536999</v>
      </c>
      <c r="J7" s="14">
        <v>3160.8034964049598</v>
      </c>
      <c r="K7" s="14">
        <v>2025.3390387383899</v>
      </c>
      <c r="L7" s="14">
        <v>611.93752621700798</v>
      </c>
    </row>
    <row r="8" spans="1:12" x14ac:dyDescent="0.3">
      <c r="A8" s="7" t="s">
        <v>173</v>
      </c>
      <c r="B8" s="13">
        <v>22.9326743343318</v>
      </c>
      <c r="C8" s="13">
        <v>21.022118709305399</v>
      </c>
      <c r="D8" s="13">
        <v>25.054739336209298</v>
      </c>
      <c r="E8" s="13">
        <v>22.978179147902502</v>
      </c>
      <c r="F8" s="13">
        <v>1.2103942469326101</v>
      </c>
      <c r="G8" t="s">
        <v>41</v>
      </c>
      <c r="H8" s="14">
        <v>23641.634454351701</v>
      </c>
      <c r="I8" s="14">
        <v>21583.542443527102</v>
      </c>
      <c r="J8" s="14">
        <v>25972.481041417199</v>
      </c>
      <c r="K8" s="14">
        <v>23697.342154683301</v>
      </c>
      <c r="L8" s="14">
        <v>1346.7101698936999</v>
      </c>
    </row>
    <row r="9" spans="1:12" x14ac:dyDescent="0.3">
      <c r="A9" s="7" t="s">
        <v>90</v>
      </c>
      <c r="B9" s="13">
        <v>0.18515219182047299</v>
      </c>
      <c r="C9" s="13">
        <v>1.94898980000487E-3</v>
      </c>
      <c r="D9" s="13">
        <v>0.605925904936782</v>
      </c>
      <c r="E9" s="13">
        <v>0.22829339704738699</v>
      </c>
      <c r="F9" s="13">
        <v>0.19840840975461699</v>
      </c>
      <c r="G9" t="s">
        <v>41</v>
      </c>
      <c r="H9" s="14">
        <v>189.905100945904</v>
      </c>
      <c r="I9" s="14">
        <v>1.9295757375454901</v>
      </c>
      <c r="J9" s="14">
        <v>622.87837812583905</v>
      </c>
      <c r="K9" s="14">
        <v>235.50901131909299</v>
      </c>
      <c r="L9" s="14">
        <v>205.099757789449</v>
      </c>
    </row>
    <row r="10" spans="1:12" x14ac:dyDescent="0.3">
      <c r="A10" s="7" t="s">
        <v>174</v>
      </c>
      <c r="B10" s="13">
        <v>0.985245561536921</v>
      </c>
      <c r="C10" s="13">
        <v>0.47066692640130697</v>
      </c>
      <c r="D10" s="13">
        <v>1.7539949641105499</v>
      </c>
      <c r="E10" s="13">
        <v>1.02927225805639</v>
      </c>
      <c r="F10" s="13">
        <v>0.39266700384091602</v>
      </c>
      <c r="G10" t="s">
        <v>41</v>
      </c>
      <c r="H10" s="14">
        <v>1013.61051474044</v>
      </c>
      <c r="I10" s="14">
        <v>485.79279942439098</v>
      </c>
      <c r="J10" s="14">
        <v>1823.7527743677599</v>
      </c>
      <c r="K10" s="14">
        <v>1061.74118326845</v>
      </c>
      <c r="L10" s="14">
        <v>407.17310005547603</v>
      </c>
    </row>
    <row r="11" spans="1:12" x14ac:dyDescent="0.3">
      <c r="A11" s="7" t="s">
        <v>175</v>
      </c>
      <c r="B11" s="13">
        <v>0.64296304710160002</v>
      </c>
      <c r="C11" s="13">
        <v>0.245941892232378</v>
      </c>
      <c r="D11" s="13">
        <v>1.3264939300760701</v>
      </c>
      <c r="E11" s="13">
        <v>0.70122669266535997</v>
      </c>
      <c r="F11" s="13">
        <v>0.33872608696464901</v>
      </c>
      <c r="G11" t="s">
        <v>41</v>
      </c>
      <c r="H11" s="14">
        <v>664.20721586708805</v>
      </c>
      <c r="I11" s="14">
        <v>254.06528060496299</v>
      </c>
      <c r="J11" s="14">
        <v>1372.9481209724099</v>
      </c>
      <c r="K11" s="14">
        <v>723.47878275041001</v>
      </c>
      <c r="L11" s="14">
        <v>350.99000685591199</v>
      </c>
    </row>
    <row r="12" spans="1:12" x14ac:dyDescent="0.3">
      <c r="A12" s="7" t="s">
        <v>176</v>
      </c>
      <c r="B12" s="13">
        <v>8.4291539605831893</v>
      </c>
      <c r="C12" s="13">
        <v>6.6453207536385204</v>
      </c>
      <c r="D12" s="13">
        <v>10.282652532304301</v>
      </c>
      <c r="E12" s="13">
        <v>8.4572929231330196</v>
      </c>
      <c r="F12" s="13">
        <v>1.10747098892955</v>
      </c>
      <c r="G12" t="s">
        <v>41</v>
      </c>
      <c r="H12" s="14">
        <v>8671.8716373184798</v>
      </c>
      <c r="I12" s="14">
        <v>6801.1021791472003</v>
      </c>
      <c r="J12" s="14">
        <v>10692.9848811419</v>
      </c>
      <c r="K12" s="14">
        <v>8724.1951096517896</v>
      </c>
      <c r="L12" s="14">
        <v>1173.2715287291001</v>
      </c>
    </row>
    <row r="13" spans="1:12" x14ac:dyDescent="0.3">
      <c r="A13" s="7" t="s">
        <v>177</v>
      </c>
      <c r="B13" s="13">
        <v>3.0718211120449102</v>
      </c>
      <c r="C13" s="13">
        <v>1.8735151508729799</v>
      </c>
      <c r="D13" s="13">
        <v>4.7824903445881199</v>
      </c>
      <c r="E13" s="13">
        <v>3.1756998539857699</v>
      </c>
      <c r="F13" s="13">
        <v>0.900666109761732</v>
      </c>
      <c r="G13" t="s">
        <v>41</v>
      </c>
      <c r="H13" s="14">
        <v>3171.9331438486602</v>
      </c>
      <c r="I13" s="14">
        <v>1922.4063935030499</v>
      </c>
      <c r="J13" s="14">
        <v>4951.4179459873703</v>
      </c>
      <c r="K13" s="14">
        <v>3276.21966212695</v>
      </c>
      <c r="L13" s="14">
        <v>936.53637332658195</v>
      </c>
    </row>
    <row r="14" spans="1:12" x14ac:dyDescent="0.3">
      <c r="A14" s="7" t="s">
        <v>178</v>
      </c>
      <c r="B14" s="13">
        <v>0.10633708563435</v>
      </c>
      <c r="C14" s="13">
        <v>2.4383087488256999E-2</v>
      </c>
      <c r="D14" s="13">
        <v>0.336907509651516</v>
      </c>
      <c r="E14" s="13">
        <v>0.131417830839648</v>
      </c>
      <c r="F14" s="13">
        <v>0.101439651802176</v>
      </c>
      <c r="G14" t="s">
        <v>41</v>
      </c>
      <c r="H14" s="14">
        <v>109.68132643928</v>
      </c>
      <c r="I14" s="14">
        <v>25.202185632426399</v>
      </c>
      <c r="J14" s="14">
        <v>347.09012875631697</v>
      </c>
      <c r="K14" s="14">
        <v>135.553451956353</v>
      </c>
      <c r="L14" s="14">
        <v>104.794756552609</v>
      </c>
    </row>
    <row r="15" spans="1:12" x14ac:dyDescent="0.3">
      <c r="A15" s="7" t="s">
        <v>179</v>
      </c>
      <c r="B15" s="13">
        <v>10.352279735479801</v>
      </c>
      <c r="C15" s="13">
        <v>8.8656101452779694</v>
      </c>
      <c r="D15" s="13">
        <v>11.9849272534889</v>
      </c>
      <c r="E15" s="13">
        <v>10.372103650507601</v>
      </c>
      <c r="F15" s="13">
        <v>0.94267140736720001</v>
      </c>
      <c r="G15" t="s">
        <v>41</v>
      </c>
      <c r="H15" s="14">
        <v>10653.691771687199</v>
      </c>
      <c r="I15" s="14">
        <v>9126.5413013666493</v>
      </c>
      <c r="J15" s="14">
        <v>12391.416554192399</v>
      </c>
      <c r="K15" s="14">
        <v>10697.160408187099</v>
      </c>
      <c r="L15" s="14">
        <v>1003.54212770743</v>
      </c>
    </row>
    <row r="16" spans="1:12" x14ac:dyDescent="0.3">
      <c r="A16" s="7" t="s">
        <v>180</v>
      </c>
      <c r="B16" s="13">
        <v>1.9864680925776801</v>
      </c>
      <c r="C16" s="13">
        <v>1.2094955004305299</v>
      </c>
      <c r="D16" s="13">
        <v>3.00370905269037</v>
      </c>
      <c r="E16" s="13">
        <v>2.0341265757698701</v>
      </c>
      <c r="F16" s="13">
        <v>0.54797860701659595</v>
      </c>
      <c r="G16" t="s">
        <v>41</v>
      </c>
      <c r="H16" s="14">
        <v>2049.0179260722398</v>
      </c>
      <c r="I16" s="14">
        <v>1262.9271504942501</v>
      </c>
      <c r="J16" s="14">
        <v>3087.14015590297</v>
      </c>
      <c r="K16" s="14">
        <v>2097.6566889322198</v>
      </c>
      <c r="L16" s="14">
        <v>566.238379186457</v>
      </c>
    </row>
    <row r="17" spans="1:12" x14ac:dyDescent="0.3">
      <c r="A17" s="7" t="s">
        <v>181</v>
      </c>
      <c r="B17" s="13">
        <v>6.5716301650811797</v>
      </c>
      <c r="C17" s="13">
        <v>5.4937354655033497</v>
      </c>
      <c r="D17" s="13">
        <v>7.7582868186077301</v>
      </c>
      <c r="E17" s="13">
        <v>6.59427290809644</v>
      </c>
      <c r="F17" s="13">
        <v>0.68873316543410201</v>
      </c>
      <c r="G17" t="s">
        <v>41</v>
      </c>
      <c r="H17" s="14">
        <v>6768.0394701198202</v>
      </c>
      <c r="I17" s="14">
        <v>5612.2030599837399</v>
      </c>
      <c r="J17" s="14">
        <v>8069.7359022083101</v>
      </c>
      <c r="K17" s="14">
        <v>6802.1336811343399</v>
      </c>
      <c r="L17" s="14">
        <v>738.87316192728804</v>
      </c>
    </row>
    <row r="18" spans="1:12" x14ac:dyDescent="0.3">
      <c r="A18" s="18"/>
      <c r="B18" s="18"/>
      <c r="C18" s="18"/>
      <c r="D18" s="18"/>
      <c r="E18" s="18"/>
      <c r="F18" s="1"/>
      <c r="G18" s="22"/>
      <c r="H18" s="22"/>
      <c r="I18" s="22"/>
      <c r="J18" s="19" t="s">
        <v>29</v>
      </c>
      <c r="K18" s="22">
        <f>SUM(K5:K17)</f>
        <v>103141.29631446319</v>
      </c>
      <c r="L18" s="1"/>
    </row>
    <row r="19" spans="1:12" x14ac:dyDescent="0.3">
      <c r="A19" s="7" t="s">
        <v>82</v>
      </c>
    </row>
    <row r="24" spans="1:12" x14ac:dyDescent="0.3">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E3307-FF28-47B0-AC1E-77CD6DF988AB}">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1" width="8.33203125" style="7" bestFit="1" customWidth="1"/>
    <col min="12" max="12" width="7.33203125" bestFit="1" customWidth="1"/>
  </cols>
  <sheetData>
    <row r="1" spans="1:12" x14ac:dyDescent="0.3">
      <c r="A1" s="7" t="s">
        <v>1600</v>
      </c>
    </row>
    <row r="2" spans="1:12" x14ac:dyDescent="0.3">
      <c r="A2" s="16"/>
      <c r="B2" s="317" t="s">
        <v>47</v>
      </c>
      <c r="C2" s="317"/>
      <c r="D2" s="317"/>
      <c r="E2" s="317"/>
      <c r="F2" s="317"/>
      <c r="G2" s="17"/>
      <c r="H2" s="317" t="s">
        <v>302</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25.705091841033301</v>
      </c>
      <c r="C5" s="13">
        <v>23.360034026209799</v>
      </c>
      <c r="D5" s="13">
        <v>28.263970869218799</v>
      </c>
      <c r="E5" s="13">
        <v>25.77542696231</v>
      </c>
      <c r="F5" s="13">
        <v>1.45364065977387</v>
      </c>
      <c r="G5" t="s">
        <v>41</v>
      </c>
      <c r="H5" s="14">
        <v>18639.858085157899</v>
      </c>
      <c r="I5" s="14">
        <v>16717.844998998102</v>
      </c>
      <c r="J5" s="14">
        <v>20766.185993810599</v>
      </c>
      <c r="K5" s="14">
        <v>18671.6561329994</v>
      </c>
      <c r="L5" s="14">
        <v>1223.9080880234501</v>
      </c>
    </row>
    <row r="6" spans="1:12" x14ac:dyDescent="0.3">
      <c r="A6" s="7" t="s">
        <v>172</v>
      </c>
      <c r="B6" s="13">
        <v>17.651367142520002</v>
      </c>
      <c r="C6" s="13">
        <v>15.449188625493999</v>
      </c>
      <c r="D6" s="13">
        <v>19.8931074917699</v>
      </c>
      <c r="E6" s="13">
        <v>17.6642231438978</v>
      </c>
      <c r="F6" s="13">
        <v>1.32656445980626</v>
      </c>
      <c r="G6" t="s">
        <v>41</v>
      </c>
      <c r="H6" s="14">
        <v>12826.3041832908</v>
      </c>
      <c r="I6" s="14">
        <v>11050.119770663099</v>
      </c>
      <c r="J6" s="14">
        <v>14580.369623873299</v>
      </c>
      <c r="K6" s="14">
        <v>12796.907244333701</v>
      </c>
      <c r="L6" s="14">
        <v>1062.39901559963</v>
      </c>
    </row>
    <row r="7" spans="1:12" x14ac:dyDescent="0.3">
      <c r="A7" s="7" t="s">
        <v>42</v>
      </c>
      <c r="B7" s="13">
        <v>0.79487256784550797</v>
      </c>
      <c r="C7" s="13">
        <v>0.20292923606333099</v>
      </c>
      <c r="D7" s="13">
        <v>2.43463057647732</v>
      </c>
      <c r="E7" s="13">
        <v>0.98489741365269901</v>
      </c>
      <c r="F7" s="13">
        <v>0.70841481778202697</v>
      </c>
      <c r="G7" t="s">
        <v>41</v>
      </c>
      <c r="H7" s="14">
        <v>573.67904399009501</v>
      </c>
      <c r="I7" s="14">
        <v>144.15106902564</v>
      </c>
      <c r="J7" s="14">
        <v>1768.3405937994601</v>
      </c>
      <c r="K7" s="14">
        <v>714.26447931965401</v>
      </c>
      <c r="L7" s="14">
        <v>517.08381596609604</v>
      </c>
    </row>
    <row r="8" spans="1:12" x14ac:dyDescent="0.3">
      <c r="A8" s="7" t="s">
        <v>173</v>
      </c>
      <c r="B8" s="13">
        <v>34.627445288074</v>
      </c>
      <c r="C8" s="13">
        <v>31.6855604453323</v>
      </c>
      <c r="D8" s="13">
        <v>37.484800610681802</v>
      </c>
      <c r="E8" s="13">
        <v>34.597664008081502</v>
      </c>
      <c r="F8" s="13">
        <v>1.76585640632914</v>
      </c>
      <c r="G8" t="s">
        <v>41</v>
      </c>
      <c r="H8" s="14">
        <v>25049.658035231601</v>
      </c>
      <c r="I8" s="14">
        <v>22620.632328484098</v>
      </c>
      <c r="J8" s="14">
        <v>27556.988325558599</v>
      </c>
      <c r="K8" s="14">
        <v>25061.695102353198</v>
      </c>
      <c r="L8" s="14">
        <v>1513.54144333369</v>
      </c>
    </row>
    <row r="9" spans="1:12" x14ac:dyDescent="0.3">
      <c r="A9" s="7" t="s">
        <v>90</v>
      </c>
      <c r="B9" s="13">
        <v>0.54197653252920097</v>
      </c>
      <c r="C9" s="13">
        <v>0.147917684757643</v>
      </c>
      <c r="D9" s="13">
        <v>1.34647194718801</v>
      </c>
      <c r="E9" s="13">
        <v>0.615934793622127</v>
      </c>
      <c r="F9" s="13">
        <v>0.38752219715414798</v>
      </c>
      <c r="G9" t="s">
        <v>41</v>
      </c>
      <c r="H9" s="14">
        <v>392.85918318031003</v>
      </c>
      <c r="I9" s="14">
        <v>105.14323392986999</v>
      </c>
      <c r="J9" s="14">
        <v>979.94395444094903</v>
      </c>
      <c r="K9" s="14">
        <v>446.40647907438699</v>
      </c>
      <c r="L9" s="14">
        <v>282.26842895494298</v>
      </c>
    </row>
    <row r="10" spans="1:12" x14ac:dyDescent="0.3">
      <c r="A10" s="7" t="s">
        <v>174</v>
      </c>
      <c r="B10" s="13">
        <v>0.88310652992418703</v>
      </c>
      <c r="C10" s="13">
        <v>0.30133173289967802</v>
      </c>
      <c r="D10" s="13">
        <v>2.05731828336658</v>
      </c>
      <c r="E10" s="13">
        <v>0.99074340192589605</v>
      </c>
      <c r="F10" s="13">
        <v>0.54468674556126895</v>
      </c>
      <c r="G10" t="s">
        <v>41</v>
      </c>
      <c r="H10" s="14">
        <v>639.22291742497305</v>
      </c>
      <c r="I10" s="14">
        <v>215.114414812218</v>
      </c>
      <c r="J10" s="14">
        <v>1468.9425693748101</v>
      </c>
      <c r="K10" s="14">
        <v>717.75554602318005</v>
      </c>
      <c r="L10" s="14">
        <v>396.22029508350897</v>
      </c>
    </row>
    <row r="11" spans="1:12" x14ac:dyDescent="0.3">
      <c r="A11" s="7" t="s">
        <v>175</v>
      </c>
      <c r="B11" s="13">
        <v>2.2107504451978</v>
      </c>
      <c r="C11" s="13">
        <v>1.2926257285390701</v>
      </c>
      <c r="D11" s="13">
        <v>3.5457921930743099</v>
      </c>
      <c r="E11" s="13">
        <v>2.2761148375110798</v>
      </c>
      <c r="F11" s="13">
        <v>0.68609856472534603</v>
      </c>
      <c r="G11" t="s">
        <v>41</v>
      </c>
      <c r="H11" s="14">
        <v>1596.01285402288</v>
      </c>
      <c r="I11" s="14">
        <v>934.72967601785899</v>
      </c>
      <c r="J11" s="14">
        <v>2585.08162500557</v>
      </c>
      <c r="K11" s="14">
        <v>1648.5361420271599</v>
      </c>
      <c r="L11" s="14">
        <v>499.775050811715</v>
      </c>
    </row>
    <row r="12" spans="1:12" x14ac:dyDescent="0.3">
      <c r="A12" s="7" t="s">
        <v>176</v>
      </c>
      <c r="B12" s="13">
        <v>0.35114156182751799</v>
      </c>
      <c r="C12" s="13">
        <v>7.8612913779271598E-2</v>
      </c>
      <c r="D12" s="13">
        <v>1.1648665246855201</v>
      </c>
      <c r="E12" s="13">
        <v>0.44947206280999902</v>
      </c>
      <c r="F12" s="13">
        <v>0.352282170768489</v>
      </c>
      <c r="G12" t="s">
        <v>41</v>
      </c>
      <c r="H12" s="14">
        <v>253.62039718884901</v>
      </c>
      <c r="I12" s="14">
        <v>56.679738470284903</v>
      </c>
      <c r="J12" s="14">
        <v>832.43254014989805</v>
      </c>
      <c r="K12" s="14">
        <v>325.62247675931502</v>
      </c>
      <c r="L12" s="14">
        <v>255.58835892460701</v>
      </c>
    </row>
    <row r="13" spans="1:12" x14ac:dyDescent="0.3">
      <c r="A13" s="7" t="s">
        <v>177</v>
      </c>
      <c r="B13" s="13">
        <v>1.14111813634166</v>
      </c>
      <c r="C13" s="13">
        <v>0.15909316036027299</v>
      </c>
      <c r="D13" s="13">
        <v>2.7451292792952899</v>
      </c>
      <c r="E13" s="13">
        <v>1.24767038508822</v>
      </c>
      <c r="F13" s="13">
        <v>0.78559642732066703</v>
      </c>
      <c r="G13" t="s">
        <v>41</v>
      </c>
      <c r="H13" s="14">
        <v>827.50401478832202</v>
      </c>
      <c r="I13" s="14">
        <v>116.397731693734</v>
      </c>
      <c r="J13" s="14">
        <v>1973.9540743365001</v>
      </c>
      <c r="K13" s="14">
        <v>903.33521805019598</v>
      </c>
      <c r="L13" s="14">
        <v>569.02451584192795</v>
      </c>
    </row>
    <row r="14" spans="1:12" x14ac:dyDescent="0.3">
      <c r="A14" s="7" t="s">
        <v>178</v>
      </c>
      <c r="B14" s="13">
        <v>5.9452546084771902E-3</v>
      </c>
      <c r="C14" s="13">
        <v>2.0070022596093299E-6</v>
      </c>
      <c r="D14" s="13">
        <v>0.17437898199683599</v>
      </c>
      <c r="E14" s="13">
        <v>3.36490090496913E-2</v>
      </c>
      <c r="F14" s="13">
        <v>7.3758314325330795E-2</v>
      </c>
      <c r="G14" t="s">
        <v>41</v>
      </c>
      <c r="H14" s="14">
        <v>4.3701827858725899</v>
      </c>
      <c r="I14" s="14">
        <v>1.4848123552509099E-3</v>
      </c>
      <c r="J14" s="14">
        <v>126.566826896451</v>
      </c>
      <c r="K14" s="14">
        <v>24.327718867193202</v>
      </c>
      <c r="L14" s="14">
        <v>53.184133592611701</v>
      </c>
    </row>
    <row r="15" spans="1:12" x14ac:dyDescent="0.3">
      <c r="A15" s="7" t="s">
        <v>179</v>
      </c>
      <c r="B15" s="13">
        <v>5.1386828822775303</v>
      </c>
      <c r="C15" s="13">
        <v>3.9977012965919698</v>
      </c>
      <c r="D15" s="13">
        <v>6.4859522117462198</v>
      </c>
      <c r="E15" s="13">
        <v>5.1695244471898798</v>
      </c>
      <c r="F15" s="13">
        <v>0.74840129405716205</v>
      </c>
      <c r="G15" t="s">
        <v>41</v>
      </c>
      <c r="H15" s="14">
        <v>3721.20947619037</v>
      </c>
      <c r="I15" s="14">
        <v>2890.7926193676399</v>
      </c>
      <c r="J15" s="14">
        <v>4707.7306385351003</v>
      </c>
      <c r="K15" s="14">
        <v>3744.1779927549801</v>
      </c>
      <c r="L15" s="14">
        <v>552.59942674695105</v>
      </c>
    </row>
    <row r="16" spans="1:12" x14ac:dyDescent="0.3">
      <c r="A16" s="7" t="s">
        <v>180</v>
      </c>
      <c r="B16" s="13">
        <v>1.4153728293452299</v>
      </c>
      <c r="C16" s="13">
        <v>0.85595281167439696</v>
      </c>
      <c r="D16" s="13">
        <v>2.2229717263092099</v>
      </c>
      <c r="E16" s="13">
        <v>1.4614945999683799</v>
      </c>
      <c r="F16" s="13">
        <v>0.42269209877001401</v>
      </c>
      <c r="G16" t="s">
        <v>41</v>
      </c>
      <c r="H16" s="14">
        <v>1024.1305583072201</v>
      </c>
      <c r="I16" s="14">
        <v>624.65920909515103</v>
      </c>
      <c r="J16" s="14">
        <v>1613.9542379550501</v>
      </c>
      <c r="K16" s="14">
        <v>1058.2527729513499</v>
      </c>
      <c r="L16" s="14">
        <v>306.39880669943301</v>
      </c>
    </row>
    <row r="17" spans="1:12" x14ac:dyDescent="0.3">
      <c r="A17" s="7" t="s">
        <v>181</v>
      </c>
      <c r="B17" s="13">
        <v>8.7206459300931805</v>
      </c>
      <c r="C17" s="13">
        <v>7.2759135004838198</v>
      </c>
      <c r="D17" s="13">
        <v>10.2897882143246</v>
      </c>
      <c r="E17" s="13">
        <v>8.7331849348925701</v>
      </c>
      <c r="F17" s="13">
        <v>0.91305321863681499</v>
      </c>
      <c r="G17" t="s">
        <v>41</v>
      </c>
      <c r="H17" s="21">
        <v>6306.6013856023001</v>
      </c>
      <c r="I17" s="21">
        <v>5262.7193197332699</v>
      </c>
      <c r="J17" s="21">
        <v>7511.2914516805104</v>
      </c>
      <c r="K17" s="21">
        <v>6325.9326164252898</v>
      </c>
      <c r="L17" s="21">
        <v>691.11870924345305</v>
      </c>
    </row>
    <row r="18" spans="1:12" x14ac:dyDescent="0.3">
      <c r="A18" s="18"/>
      <c r="B18" s="18"/>
      <c r="C18" s="18"/>
      <c r="D18" s="18"/>
      <c r="E18" s="18"/>
      <c r="F18" s="1"/>
      <c r="G18" s="22"/>
      <c r="H18" s="22"/>
      <c r="I18" s="22"/>
      <c r="J18" s="19" t="s">
        <v>29</v>
      </c>
      <c r="K18" s="22">
        <f>SUM(K5:K17)</f>
        <v>72438.869921938996</v>
      </c>
      <c r="L18" s="1"/>
    </row>
    <row r="19" spans="1:12" x14ac:dyDescent="0.3">
      <c r="A19" s="7" t="s">
        <v>128</v>
      </c>
    </row>
    <row r="24" spans="1:12" x14ac:dyDescent="0.3">
      <c r="A24"/>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F6527-FD78-465D-A29D-10EA696B1379}">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8" width="8.33203125" style="7" bestFit="1" customWidth="1"/>
    <col min="9" max="9" width="7.33203125" style="7" bestFit="1" customWidth="1"/>
    <col min="10" max="11" width="8.33203125" style="7" bestFit="1" customWidth="1"/>
    <col min="12" max="12" width="5.5546875" style="7" bestFit="1" customWidth="1"/>
  </cols>
  <sheetData>
    <row r="1" spans="1:12" x14ac:dyDescent="0.3">
      <c r="A1" s="7" t="s">
        <v>1601</v>
      </c>
    </row>
    <row r="2" spans="1:12" x14ac:dyDescent="0.3">
      <c r="A2" s="16"/>
      <c r="B2" s="317" t="s">
        <v>47</v>
      </c>
      <c r="C2" s="317"/>
      <c r="D2" s="317"/>
      <c r="E2" s="317"/>
      <c r="F2" s="317"/>
      <c r="G2" s="17"/>
      <c r="H2" s="317" t="s">
        <v>303</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6.5820896512739804</v>
      </c>
      <c r="C5" s="13">
        <v>5.1463512922815102</v>
      </c>
      <c r="D5" s="13">
        <v>8.2772237024502395</v>
      </c>
      <c r="E5" s="13">
        <v>6.63633523624598</v>
      </c>
      <c r="F5" s="13">
        <v>0.96944057878347401</v>
      </c>
      <c r="G5" t="s">
        <v>41</v>
      </c>
      <c r="H5" s="14">
        <v>2003.19986127878</v>
      </c>
      <c r="I5" s="14">
        <v>1550.6655658516099</v>
      </c>
      <c r="J5" s="14">
        <v>2549.7436414427002</v>
      </c>
      <c r="K5" s="14">
        <v>2021.88040911093</v>
      </c>
      <c r="L5" s="14">
        <v>307.212678625975</v>
      </c>
    </row>
    <row r="6" spans="1:12" x14ac:dyDescent="0.3">
      <c r="A6" s="7" t="s">
        <v>172</v>
      </c>
      <c r="B6" s="13">
        <v>15.0035902397606</v>
      </c>
      <c r="C6" s="13">
        <v>12.9191161953615</v>
      </c>
      <c r="D6" s="13">
        <v>17.2882790612543</v>
      </c>
      <c r="E6" s="13">
        <v>15.057997752899</v>
      </c>
      <c r="F6" s="13">
        <v>1.3504845443462901</v>
      </c>
      <c r="G6" t="s">
        <v>41</v>
      </c>
      <c r="H6" s="14">
        <v>4571.2402857114403</v>
      </c>
      <c r="I6" s="14">
        <v>3907.79569724659</v>
      </c>
      <c r="J6" s="14">
        <v>5351.6964401549403</v>
      </c>
      <c r="K6" s="14">
        <v>4587.0964138182699</v>
      </c>
      <c r="L6" s="14">
        <v>446.31968998846099</v>
      </c>
    </row>
    <row r="7" spans="1:12" x14ac:dyDescent="0.3">
      <c r="A7" s="7" t="s">
        <v>42</v>
      </c>
      <c r="B7" s="13">
        <v>0.50152859438598696</v>
      </c>
      <c r="C7" s="13">
        <v>1.0475275020447E-3</v>
      </c>
      <c r="D7" s="13">
        <v>2.6915796451090301</v>
      </c>
      <c r="E7" s="13">
        <v>0.82293852928291</v>
      </c>
      <c r="F7" s="13">
        <v>0.87635895212316295</v>
      </c>
      <c r="G7" t="s">
        <v>41</v>
      </c>
      <c r="H7" s="14">
        <v>154.12085207481701</v>
      </c>
      <c r="I7" s="14">
        <v>0.31693587398113798</v>
      </c>
      <c r="J7" s="14">
        <v>822.19780381088901</v>
      </c>
      <c r="K7" s="14">
        <v>250.92816834278801</v>
      </c>
      <c r="L7" s="14">
        <v>267.49875962996902</v>
      </c>
    </row>
    <row r="8" spans="1:12" x14ac:dyDescent="0.3">
      <c r="A8" s="7" t="s">
        <v>173</v>
      </c>
      <c r="B8" s="13">
        <v>33.2983054412881</v>
      </c>
      <c r="C8" s="13">
        <v>30.025025457573399</v>
      </c>
      <c r="D8" s="13">
        <v>36.770344788642802</v>
      </c>
      <c r="E8" s="13">
        <v>33.3788313986677</v>
      </c>
      <c r="F8" s="13">
        <v>2.0377586448001201</v>
      </c>
      <c r="G8" t="s">
        <v>41</v>
      </c>
      <c r="H8" s="14">
        <v>10156.180539327799</v>
      </c>
      <c r="I8" s="14">
        <v>9033.4211414113997</v>
      </c>
      <c r="J8" s="14">
        <v>11332.8714866177</v>
      </c>
      <c r="K8" s="14">
        <v>10165.800100901301</v>
      </c>
      <c r="L8" s="14">
        <v>694.24634525971101</v>
      </c>
    </row>
    <row r="9" spans="1:12" x14ac:dyDescent="0.3">
      <c r="A9" s="7" t="s">
        <v>90</v>
      </c>
      <c r="B9" s="13">
        <v>3.64093630072461E-2</v>
      </c>
      <c r="C9" s="13">
        <v>3.34427545138635E-5</v>
      </c>
      <c r="D9" s="13">
        <v>0.25783178287783598</v>
      </c>
      <c r="E9" s="13">
        <v>7.23978808178386E-2</v>
      </c>
      <c r="F9" s="13">
        <v>0.104084953245144</v>
      </c>
      <c r="G9" t="s">
        <v>41</v>
      </c>
      <c r="H9" s="14">
        <v>11.098255590653199</v>
      </c>
      <c r="I9" s="14">
        <v>1.0023871206529899E-2</v>
      </c>
      <c r="J9" s="14">
        <v>77.498251880189102</v>
      </c>
      <c r="K9" s="14">
        <v>22.045290267374401</v>
      </c>
      <c r="L9" s="14">
        <v>32.059649529448599</v>
      </c>
    </row>
    <row r="10" spans="1:12" x14ac:dyDescent="0.3">
      <c r="A10" s="7" t="s">
        <v>174</v>
      </c>
      <c r="B10" s="13">
        <v>1.60874438406465</v>
      </c>
      <c r="C10" s="13">
        <v>0.29339240018353502</v>
      </c>
      <c r="D10" s="13">
        <v>3.5344510982273101</v>
      </c>
      <c r="E10" s="13">
        <v>1.6810216204791599</v>
      </c>
      <c r="F10" s="13">
        <v>1.0041502021423701</v>
      </c>
      <c r="G10" t="s">
        <v>41</v>
      </c>
      <c r="H10" s="14">
        <v>489.22685544752898</v>
      </c>
      <c r="I10" s="14">
        <v>91.515180997213903</v>
      </c>
      <c r="J10" s="14">
        <v>1081.8654160072899</v>
      </c>
      <c r="K10" s="14">
        <v>512.19299434859704</v>
      </c>
      <c r="L10" s="14">
        <v>307.62368925322102</v>
      </c>
    </row>
    <row r="11" spans="1:12" x14ac:dyDescent="0.3">
      <c r="A11" s="7" t="s">
        <v>175</v>
      </c>
      <c r="B11" s="13">
        <v>1.88934346365354</v>
      </c>
      <c r="C11" s="13">
        <v>1.17943962987589</v>
      </c>
      <c r="D11" s="13">
        <v>3.0350033387390498</v>
      </c>
      <c r="E11" s="13">
        <v>1.9809489556995099</v>
      </c>
      <c r="F11" s="13">
        <v>0.57608435516301204</v>
      </c>
      <c r="G11" t="s">
        <v>41</v>
      </c>
      <c r="H11" s="14">
        <v>575.41872706571303</v>
      </c>
      <c r="I11" s="14">
        <v>361.75347148607898</v>
      </c>
      <c r="J11" s="14">
        <v>919.06208753721</v>
      </c>
      <c r="K11" s="14">
        <v>602.85428198751504</v>
      </c>
      <c r="L11" s="14">
        <v>175.11720950313301</v>
      </c>
    </row>
    <row r="12" spans="1:12" x14ac:dyDescent="0.3">
      <c r="A12" s="7" t="s">
        <v>176</v>
      </c>
      <c r="B12" s="13">
        <v>5.1527446270505699</v>
      </c>
      <c r="C12" s="13">
        <v>3.09486082084041</v>
      </c>
      <c r="D12" s="13">
        <v>7.4517557899158797</v>
      </c>
      <c r="E12" s="13">
        <v>5.17939203153405</v>
      </c>
      <c r="F12" s="13">
        <v>1.32680464701048</v>
      </c>
      <c r="G12" t="s">
        <v>41</v>
      </c>
      <c r="H12" s="14">
        <v>1567.1068633734401</v>
      </c>
      <c r="I12" s="14">
        <v>938.23289196728399</v>
      </c>
      <c r="J12" s="14">
        <v>2294.9713583150901</v>
      </c>
      <c r="K12" s="14">
        <v>1577.6003905990401</v>
      </c>
      <c r="L12" s="14">
        <v>408.27653641148402</v>
      </c>
    </row>
    <row r="13" spans="1:12" x14ac:dyDescent="0.3">
      <c r="A13" s="7" t="s">
        <v>177</v>
      </c>
      <c r="B13" s="13">
        <v>1.05170391014235</v>
      </c>
      <c r="C13" s="13">
        <v>0.3376583426957</v>
      </c>
      <c r="D13" s="13">
        <v>2.6973846367601801</v>
      </c>
      <c r="E13" s="13">
        <v>1.2151641251180401</v>
      </c>
      <c r="F13" s="13">
        <v>0.81577007818000202</v>
      </c>
      <c r="G13" t="s">
        <v>41</v>
      </c>
      <c r="H13" s="14">
        <v>318.06158588849303</v>
      </c>
      <c r="I13" s="14">
        <v>102.71502383613699</v>
      </c>
      <c r="J13" s="14">
        <v>805.68135461512099</v>
      </c>
      <c r="K13" s="14">
        <v>370.12388195226703</v>
      </c>
      <c r="L13" s="14">
        <v>248.88911887809701</v>
      </c>
    </row>
    <row r="14" spans="1:12" x14ac:dyDescent="0.3">
      <c r="A14" s="7" t="s">
        <v>178</v>
      </c>
      <c r="B14" s="13">
        <v>2.7334403646485501E-2</v>
      </c>
      <c r="C14" s="13">
        <v>2.9533621735599301E-3</v>
      </c>
      <c r="D14" s="13">
        <v>0.13905412038165499</v>
      </c>
      <c r="E14" s="13">
        <v>4.3857648362302E-2</v>
      </c>
      <c r="F14" s="13">
        <v>5.7377746869907403E-2</v>
      </c>
      <c r="G14" t="s">
        <v>41</v>
      </c>
      <c r="H14" s="14">
        <v>8.3314408945062102</v>
      </c>
      <c r="I14" s="14">
        <v>0.89632236643243401</v>
      </c>
      <c r="J14" s="14">
        <v>42.668647128008502</v>
      </c>
      <c r="K14" s="14">
        <v>13.3529038929113</v>
      </c>
      <c r="L14" s="14">
        <v>17.466427939745401</v>
      </c>
    </row>
    <row r="15" spans="1:12" x14ac:dyDescent="0.3">
      <c r="A15" s="7" t="s">
        <v>179</v>
      </c>
      <c r="B15" s="13">
        <v>18.465410021725098</v>
      </c>
      <c r="C15" s="13">
        <v>16.1795662262038</v>
      </c>
      <c r="D15" s="13">
        <v>20.961528294564499</v>
      </c>
      <c r="E15" s="13">
        <v>18.519826159276501</v>
      </c>
      <c r="F15" s="13">
        <v>1.4626101855887701</v>
      </c>
      <c r="G15" t="s">
        <v>41</v>
      </c>
      <c r="H15" s="14">
        <v>5621.6805690485498</v>
      </c>
      <c r="I15" s="14">
        <v>4904.33281535475</v>
      </c>
      <c r="J15" s="14">
        <v>6458.2035276158203</v>
      </c>
      <c r="K15" s="14">
        <v>5639.5593594171596</v>
      </c>
      <c r="L15" s="14">
        <v>468.462658695046</v>
      </c>
    </row>
    <row r="16" spans="1:12" x14ac:dyDescent="0.3">
      <c r="A16" s="7" t="s">
        <v>180</v>
      </c>
      <c r="B16" s="13">
        <v>9.6769587039567408</v>
      </c>
      <c r="C16" s="13">
        <v>7.6640250550555997</v>
      </c>
      <c r="D16" s="13">
        <v>11.769562795523001</v>
      </c>
      <c r="E16" s="13">
        <v>9.7128860736482103</v>
      </c>
      <c r="F16" s="13">
        <v>1.2704640822451401</v>
      </c>
      <c r="G16" t="s">
        <v>41</v>
      </c>
      <c r="H16" s="14">
        <v>2941.74989458133</v>
      </c>
      <c r="I16" s="14">
        <v>2315.634416973</v>
      </c>
      <c r="J16" s="14">
        <v>3602.48879869949</v>
      </c>
      <c r="K16" s="14">
        <v>2959.2148714442901</v>
      </c>
      <c r="L16" s="14">
        <v>406.323071477908</v>
      </c>
    </row>
    <row r="17" spans="1:12" x14ac:dyDescent="0.3">
      <c r="A17" s="7" t="s">
        <v>181</v>
      </c>
      <c r="B17" s="13">
        <v>5.6481814820471197</v>
      </c>
      <c r="C17" s="13">
        <v>4.3960209996462298</v>
      </c>
      <c r="D17" s="13">
        <v>7.2116820263785302</v>
      </c>
      <c r="E17" s="13">
        <v>5.6984025879685198</v>
      </c>
      <c r="F17" s="13">
        <v>0.86395081223456005</v>
      </c>
      <c r="G17" t="s">
        <v>41</v>
      </c>
      <c r="H17" s="21">
        <v>1715.3205658832401</v>
      </c>
      <c r="I17" s="21">
        <v>1322.56240208911</v>
      </c>
      <c r="J17" s="21">
        <v>2226.8232780080002</v>
      </c>
      <c r="K17" s="21">
        <v>1735.9597637151201</v>
      </c>
      <c r="L17" s="21">
        <v>271.89432421270601</v>
      </c>
    </row>
    <row r="18" spans="1:12" x14ac:dyDescent="0.3">
      <c r="A18" s="18"/>
      <c r="B18" s="18"/>
      <c r="C18" s="18"/>
      <c r="D18" s="18"/>
      <c r="E18" s="18"/>
      <c r="F18" s="18"/>
      <c r="G18" s="1"/>
      <c r="H18" s="22"/>
      <c r="I18" s="22"/>
      <c r="J18" s="19" t="s">
        <v>29</v>
      </c>
      <c r="K18" s="22">
        <f>SUM(K5:K17)</f>
        <v>30458.608829797562</v>
      </c>
      <c r="L18" s="18"/>
    </row>
    <row r="19" spans="1:12" x14ac:dyDescent="0.3">
      <c r="A19" s="7" t="s">
        <v>129</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55FE7-9AD8-4D92-B9A8-AD451109179C}">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10" width="8.33203125" style="7" bestFit="1" customWidth="1"/>
    <col min="11" max="11" width="9.33203125" style="7" bestFit="1" customWidth="1"/>
    <col min="12" max="12" width="7.33203125" style="7" bestFit="1" customWidth="1"/>
  </cols>
  <sheetData>
    <row r="1" spans="1:12" x14ac:dyDescent="0.3">
      <c r="A1" s="7" t="s">
        <v>1602</v>
      </c>
    </row>
    <row r="2" spans="1:12" x14ac:dyDescent="0.3">
      <c r="A2" s="16"/>
      <c r="B2" s="317" t="s">
        <v>47</v>
      </c>
      <c r="C2" s="317"/>
      <c r="D2" s="317"/>
      <c r="E2" s="317"/>
      <c r="F2" s="317"/>
      <c r="G2" s="17"/>
      <c r="H2" s="317" t="s">
        <v>304</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20.068872226250399</v>
      </c>
      <c r="C5" s="13">
        <v>18.291296945871999</v>
      </c>
      <c r="D5" s="13">
        <v>21.971477665494699</v>
      </c>
      <c r="E5" s="13">
        <v>20.1049748385378</v>
      </c>
      <c r="F5" s="13">
        <v>1.08538147422149</v>
      </c>
      <c r="G5" t="s">
        <v>41</v>
      </c>
      <c r="H5" s="14">
        <v>20668.2933961581</v>
      </c>
      <c r="I5" s="14">
        <v>18545.162482341399</v>
      </c>
      <c r="J5" s="14">
        <v>22850.055162907101</v>
      </c>
      <c r="K5" s="14">
        <v>20690.187914547001</v>
      </c>
      <c r="L5" s="14">
        <v>1275.6721730972899</v>
      </c>
    </row>
    <row r="6" spans="1:12" x14ac:dyDescent="0.3">
      <c r="A6" s="7" t="s">
        <v>172</v>
      </c>
      <c r="B6" s="13">
        <v>16.885912506585001</v>
      </c>
      <c r="C6" s="13">
        <v>15.1535885709411</v>
      </c>
      <c r="D6" s="13">
        <v>18.5435758016467</v>
      </c>
      <c r="E6" s="13">
        <v>16.8885649926201</v>
      </c>
      <c r="F6" s="13">
        <v>1.0186647393769599</v>
      </c>
      <c r="G6" t="s">
        <v>41</v>
      </c>
      <c r="H6" s="14">
        <v>17383.818524168801</v>
      </c>
      <c r="I6" s="14">
        <v>15501.2852894636</v>
      </c>
      <c r="J6" s="14">
        <v>19293.2343017188</v>
      </c>
      <c r="K6" s="14">
        <v>17377.886692574</v>
      </c>
      <c r="L6" s="14">
        <v>1135.3172677627899</v>
      </c>
    </row>
    <row r="7" spans="1:12" x14ac:dyDescent="0.3">
      <c r="A7" s="7" t="s">
        <v>42</v>
      </c>
      <c r="B7" s="13">
        <v>0.81968749146648801</v>
      </c>
      <c r="C7" s="13">
        <v>0.25068832828225202</v>
      </c>
      <c r="D7" s="13">
        <v>2.0107580394763001</v>
      </c>
      <c r="E7" s="13">
        <v>0.93704365465373796</v>
      </c>
      <c r="F7" s="13">
        <v>0.56338932563394095</v>
      </c>
      <c r="G7" t="s">
        <v>41</v>
      </c>
      <c r="H7" s="14">
        <v>839.92132473480297</v>
      </c>
      <c r="I7" s="14">
        <v>261.76205569221497</v>
      </c>
      <c r="J7" s="14">
        <v>2068.9099964136999</v>
      </c>
      <c r="K7" s="14">
        <v>964.15521224050303</v>
      </c>
      <c r="L7" s="14">
        <v>580.852992523372</v>
      </c>
    </row>
    <row r="8" spans="1:12" x14ac:dyDescent="0.3">
      <c r="A8" s="7" t="s">
        <v>173</v>
      </c>
      <c r="B8" s="13">
        <v>34.255642958949799</v>
      </c>
      <c r="C8" s="13">
        <v>31.857987141984101</v>
      </c>
      <c r="D8" s="13">
        <v>36.530680858898798</v>
      </c>
      <c r="E8" s="13">
        <v>34.234026638532399</v>
      </c>
      <c r="F8" s="13">
        <v>1.3999762325910801</v>
      </c>
      <c r="G8" t="s">
        <v>41</v>
      </c>
      <c r="H8" s="14">
        <v>35211.081648794701</v>
      </c>
      <c r="I8" s="14">
        <v>32462.2033423762</v>
      </c>
      <c r="J8" s="14">
        <v>37996.746031479102</v>
      </c>
      <c r="K8" s="14">
        <v>35226.764460438797</v>
      </c>
      <c r="L8" s="14">
        <v>1706.6445652596301</v>
      </c>
    </row>
    <row r="9" spans="1:12" x14ac:dyDescent="0.3">
      <c r="A9" s="7" t="s">
        <v>90</v>
      </c>
      <c r="B9" s="13">
        <v>0.399733463226429</v>
      </c>
      <c r="C9" s="13">
        <v>0.12019273081068001</v>
      </c>
      <c r="D9" s="13">
        <v>0.973336139955156</v>
      </c>
      <c r="E9" s="13">
        <v>0.45410747641055499</v>
      </c>
      <c r="F9" s="13">
        <v>0.27432680487279099</v>
      </c>
      <c r="G9" t="s">
        <v>41</v>
      </c>
      <c r="H9" s="14">
        <v>411.63308759755802</v>
      </c>
      <c r="I9" s="14">
        <v>122.14949277738199</v>
      </c>
      <c r="J9" s="14">
        <v>1002.61545646953</v>
      </c>
      <c r="K9" s="14">
        <v>467.20941686260301</v>
      </c>
      <c r="L9" s="14">
        <v>282.50947518688901</v>
      </c>
    </row>
    <row r="10" spans="1:12" x14ac:dyDescent="0.3">
      <c r="A10" s="7" t="s">
        <v>174</v>
      </c>
      <c r="B10" s="13">
        <v>1.1455913842991201</v>
      </c>
      <c r="C10" s="13">
        <v>0.48923271681104102</v>
      </c>
      <c r="D10" s="13">
        <v>2.0734739213377398</v>
      </c>
      <c r="E10" s="13">
        <v>1.19566399200146</v>
      </c>
      <c r="F10" s="13">
        <v>0.48532315613684102</v>
      </c>
      <c r="G10" t="s">
        <v>41</v>
      </c>
      <c r="H10" s="14">
        <v>1179.0169748788801</v>
      </c>
      <c r="I10" s="14">
        <v>502.03599815554003</v>
      </c>
      <c r="J10" s="14">
        <v>2141.8259693710002</v>
      </c>
      <c r="K10" s="14">
        <v>1229.8819195844001</v>
      </c>
      <c r="L10" s="14">
        <v>499.49004220131002</v>
      </c>
    </row>
    <row r="11" spans="1:12" x14ac:dyDescent="0.3">
      <c r="A11" s="7" t="s">
        <v>175</v>
      </c>
      <c r="B11" s="13">
        <v>2.1403024459143398</v>
      </c>
      <c r="C11" s="13">
        <v>1.4340273089134301</v>
      </c>
      <c r="D11" s="13">
        <v>3.0866501956227999</v>
      </c>
      <c r="E11" s="13">
        <v>2.1864207052849598</v>
      </c>
      <c r="F11" s="13">
        <v>0.50085647144899503</v>
      </c>
      <c r="G11" t="s">
        <v>41</v>
      </c>
      <c r="H11" s="14">
        <v>2208.4475319328999</v>
      </c>
      <c r="I11" s="14">
        <v>1477.72070339831</v>
      </c>
      <c r="J11" s="14">
        <v>3195.6968627153101</v>
      </c>
      <c r="K11" s="14">
        <v>2249.6430405844999</v>
      </c>
      <c r="L11" s="14">
        <v>518.78063074448903</v>
      </c>
    </row>
    <row r="12" spans="1:12" x14ac:dyDescent="0.3">
      <c r="A12" s="7" t="s">
        <v>176</v>
      </c>
      <c r="B12" s="13">
        <v>1.8042965353532101</v>
      </c>
      <c r="C12" s="13">
        <v>1.1188204515434801</v>
      </c>
      <c r="D12" s="13">
        <v>2.6956816993603501</v>
      </c>
      <c r="E12" s="13">
        <v>1.8511226561796099</v>
      </c>
      <c r="F12" s="13">
        <v>0.48500926983835402</v>
      </c>
      <c r="G12" t="s">
        <v>41</v>
      </c>
      <c r="H12" s="14">
        <v>1862.1766622384</v>
      </c>
      <c r="I12" s="14">
        <v>1154.1319362290401</v>
      </c>
      <c r="J12" s="14">
        <v>2778.8626008240599</v>
      </c>
      <c r="K12" s="14">
        <v>1903.7874268713199</v>
      </c>
      <c r="L12" s="14">
        <v>498.06115492856401</v>
      </c>
    </row>
    <row r="13" spans="1:12" x14ac:dyDescent="0.3">
      <c r="A13" s="7" t="s">
        <v>177</v>
      </c>
      <c r="B13" s="13">
        <v>1.15798294543431</v>
      </c>
      <c r="C13" s="13">
        <v>0.39677938291964998</v>
      </c>
      <c r="D13" s="13">
        <v>2.3895371934123499</v>
      </c>
      <c r="E13" s="13">
        <v>1.2383364867601101</v>
      </c>
      <c r="F13" s="13">
        <v>0.61125835824200703</v>
      </c>
      <c r="G13" t="s">
        <v>41</v>
      </c>
      <c r="H13" s="14">
        <v>1192.4297035787099</v>
      </c>
      <c r="I13" s="14">
        <v>408.23508945363699</v>
      </c>
      <c r="J13" s="14">
        <v>2454.9512843094299</v>
      </c>
      <c r="K13" s="14">
        <v>1274.1507366865201</v>
      </c>
      <c r="L13" s="14">
        <v>630.41255798802399</v>
      </c>
    </row>
    <row r="14" spans="1:12" x14ac:dyDescent="0.3">
      <c r="A14" s="7" t="s">
        <v>178</v>
      </c>
      <c r="B14" s="13">
        <v>1.8071384103898899E-2</v>
      </c>
      <c r="C14" s="13">
        <v>2.4318024965532098E-3</v>
      </c>
      <c r="D14" s="13">
        <v>0.143621242114508</v>
      </c>
      <c r="E14" s="13">
        <v>3.6666177166219498E-2</v>
      </c>
      <c r="F14" s="13">
        <v>5.4888619052927697E-2</v>
      </c>
      <c r="G14" t="s">
        <v>41</v>
      </c>
      <c r="H14" s="14">
        <v>18.508154765115801</v>
      </c>
      <c r="I14" s="14">
        <v>2.4504467608428002</v>
      </c>
      <c r="J14" s="14">
        <v>148.530823833531</v>
      </c>
      <c r="K14" s="14">
        <v>37.6869906344443</v>
      </c>
      <c r="L14" s="14">
        <v>56.260328636046403</v>
      </c>
    </row>
    <row r="15" spans="1:12" x14ac:dyDescent="0.3">
      <c r="A15" s="7" t="s">
        <v>179</v>
      </c>
      <c r="B15" s="13">
        <v>9.1079452385195196</v>
      </c>
      <c r="C15" s="13">
        <v>8.0355737671474703</v>
      </c>
      <c r="D15" s="13">
        <v>10.2618876908682</v>
      </c>
      <c r="E15" s="13">
        <v>9.1276751995116694</v>
      </c>
      <c r="F15" s="13">
        <v>0.68840120518034598</v>
      </c>
      <c r="G15" t="s">
        <v>41</v>
      </c>
      <c r="H15" s="14">
        <v>9386.6586719939605</v>
      </c>
      <c r="I15" s="14">
        <v>8267.6284464974196</v>
      </c>
      <c r="J15" s="14">
        <v>10606.223756838301</v>
      </c>
      <c r="K15" s="14">
        <v>9390.3112184143192</v>
      </c>
      <c r="L15" s="14">
        <v>722.64506861482698</v>
      </c>
    </row>
    <row r="16" spans="1:12" x14ac:dyDescent="0.3">
      <c r="A16" s="7" t="s">
        <v>180</v>
      </c>
      <c r="B16" s="13">
        <v>3.89443418790494</v>
      </c>
      <c r="C16" s="13">
        <v>3.1643556683502601</v>
      </c>
      <c r="D16" s="13">
        <v>4.7493800255210701</v>
      </c>
      <c r="E16" s="13">
        <v>3.90969507953614</v>
      </c>
      <c r="F16" s="13">
        <v>0.48749860046562199</v>
      </c>
      <c r="G16" t="s">
        <v>41</v>
      </c>
      <c r="H16" s="14">
        <v>4008.5411351328598</v>
      </c>
      <c r="I16" s="14">
        <v>3230.8773599466999</v>
      </c>
      <c r="J16" s="14">
        <v>4894.79485852772</v>
      </c>
      <c r="K16" s="14">
        <v>4022.0998757529201</v>
      </c>
      <c r="L16" s="14">
        <v>504.74597198077203</v>
      </c>
    </row>
    <row r="17" spans="1:12" x14ac:dyDescent="0.3">
      <c r="A17" s="7" t="s">
        <v>181</v>
      </c>
      <c r="B17" s="13">
        <v>7.8169960583465601</v>
      </c>
      <c r="C17" s="13">
        <v>6.7357073525094098</v>
      </c>
      <c r="D17" s="13">
        <v>8.9918017019432899</v>
      </c>
      <c r="E17" s="13">
        <v>7.8357021028050697</v>
      </c>
      <c r="F17" s="13">
        <v>0.69358043204554198</v>
      </c>
      <c r="G17" t="s">
        <v>41</v>
      </c>
      <c r="H17" s="21">
        <v>8041.6181826652501</v>
      </c>
      <c r="I17" s="21">
        <v>6899.0436829104001</v>
      </c>
      <c r="J17" s="21">
        <v>9376.5869110439398</v>
      </c>
      <c r="K17" s="21">
        <v>8063.0045368526398</v>
      </c>
      <c r="L17" s="21">
        <v>745.95266838526402</v>
      </c>
    </row>
    <row r="18" spans="1:12" x14ac:dyDescent="0.3">
      <c r="A18" s="18"/>
      <c r="B18" s="18"/>
      <c r="C18" s="18"/>
      <c r="D18" s="18"/>
      <c r="E18" s="18"/>
      <c r="F18" s="18"/>
      <c r="G18" s="1"/>
      <c r="H18" s="22"/>
      <c r="I18" s="22"/>
      <c r="J18" s="19" t="s">
        <v>29</v>
      </c>
      <c r="K18" s="22">
        <f>SUM(K5:K17)</f>
        <v>102896.76944204398</v>
      </c>
      <c r="L18" s="18"/>
    </row>
    <row r="19" spans="1:12" x14ac:dyDescent="0.3">
      <c r="A19" s="7" t="s">
        <v>130</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8EC1B-4524-4397-A44D-A76D064AFBA2}">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1" width="9.33203125" style="7" bestFit="1" customWidth="1"/>
    <col min="12" max="12" width="8.33203125" bestFit="1" customWidth="1"/>
  </cols>
  <sheetData>
    <row r="1" spans="1:12" x14ac:dyDescent="0.3">
      <c r="A1" s="7" t="s">
        <v>1603</v>
      </c>
    </row>
    <row r="2" spans="1:12" x14ac:dyDescent="0.3">
      <c r="A2" s="16"/>
      <c r="B2" s="317" t="s">
        <v>47</v>
      </c>
      <c r="C2" s="317"/>
      <c r="D2" s="317"/>
      <c r="E2" s="317"/>
      <c r="F2" s="317"/>
      <c r="G2" s="17"/>
      <c r="H2" s="317" t="s">
        <v>305</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9.4658838652130797</v>
      </c>
      <c r="C5" s="13">
        <v>7.91724071756662</v>
      </c>
      <c r="D5" s="13">
        <v>11.249603709124299</v>
      </c>
      <c r="E5" s="13">
        <v>9.5075054735084894</v>
      </c>
      <c r="F5" s="13">
        <v>1.0187564506129401</v>
      </c>
      <c r="G5" t="s">
        <v>41</v>
      </c>
      <c r="H5" s="14">
        <v>21108.669193313701</v>
      </c>
      <c r="I5" s="14">
        <v>17481.4491086745</v>
      </c>
      <c r="J5" s="14">
        <v>25296.170123629901</v>
      </c>
      <c r="K5" s="14">
        <v>21246.321455477901</v>
      </c>
      <c r="L5" s="14">
        <v>2371.14858002338</v>
      </c>
    </row>
    <row r="6" spans="1:12" x14ac:dyDescent="0.3">
      <c r="A6" s="7" t="s">
        <v>172</v>
      </c>
      <c r="B6" s="13">
        <v>7.4814266175568997</v>
      </c>
      <c r="C6" s="13">
        <v>5.97635084125681</v>
      </c>
      <c r="D6" s="13">
        <v>9.0690435241284693</v>
      </c>
      <c r="E6" s="13">
        <v>7.48999020154349</v>
      </c>
      <c r="F6" s="13">
        <v>0.95863794273059799</v>
      </c>
      <c r="G6" t="s">
        <v>41</v>
      </c>
      <c r="H6" s="14">
        <v>16696.7191846524</v>
      </c>
      <c r="I6" s="14">
        <v>13255.016260323</v>
      </c>
      <c r="J6" s="14">
        <v>20410.645430243701</v>
      </c>
      <c r="K6" s="14">
        <v>16738.531970739299</v>
      </c>
      <c r="L6" s="14">
        <v>2211.8878346657002</v>
      </c>
    </row>
    <row r="7" spans="1:12" x14ac:dyDescent="0.3">
      <c r="A7" s="7" t="s">
        <v>42</v>
      </c>
      <c r="B7" s="13">
        <v>1.1554735534179499E-2</v>
      </c>
      <c r="C7" s="13">
        <v>7.9737277648285898E-7</v>
      </c>
      <c r="D7" s="13">
        <v>0.27304949331066403</v>
      </c>
      <c r="E7" s="13">
        <v>6.0206354309279203E-2</v>
      </c>
      <c r="F7" s="13">
        <v>0.10409104260504699</v>
      </c>
      <c r="G7" t="s">
        <v>41</v>
      </c>
      <c r="H7" s="14">
        <v>26.043468157249599</v>
      </c>
      <c r="I7" s="14">
        <v>1.6615030427903799E-3</v>
      </c>
      <c r="J7" s="14">
        <v>600.70368759380597</v>
      </c>
      <c r="K7" s="14">
        <v>134.63534625470299</v>
      </c>
      <c r="L7" s="14">
        <v>233.27646608235301</v>
      </c>
    </row>
    <row r="8" spans="1:12" x14ac:dyDescent="0.3">
      <c r="A8" s="7" t="s">
        <v>173</v>
      </c>
      <c r="B8" s="13">
        <v>1.76907604679101</v>
      </c>
      <c r="C8" s="13">
        <v>1.11550705654559</v>
      </c>
      <c r="D8" s="13">
        <v>2.6414737333888501</v>
      </c>
      <c r="E8" s="13">
        <v>1.8205470881254999</v>
      </c>
      <c r="F8" s="13">
        <v>0.47105591195922197</v>
      </c>
      <c r="G8" t="s">
        <v>41</v>
      </c>
      <c r="H8" s="14">
        <v>3957.6408431954801</v>
      </c>
      <c r="I8" s="14">
        <v>2472.15711145161</v>
      </c>
      <c r="J8" s="14">
        <v>5920.2565369036201</v>
      </c>
      <c r="K8" s="14">
        <v>4069.9037443728798</v>
      </c>
      <c r="L8" s="14">
        <v>1068.8252675019201</v>
      </c>
    </row>
    <row r="9" spans="1:12" x14ac:dyDescent="0.3">
      <c r="A9" s="7" t="s">
        <v>90</v>
      </c>
      <c r="B9" s="13">
        <v>3.9874268410710701E-3</v>
      </c>
      <c r="C9" s="13">
        <v>5.3724793022717501E-7</v>
      </c>
      <c r="D9" s="13">
        <v>0.12917403323420401</v>
      </c>
      <c r="E9" s="13">
        <v>2.6970226764358399E-2</v>
      </c>
      <c r="F9" s="13">
        <v>6.0742027548543E-2</v>
      </c>
      <c r="G9" t="s">
        <v>41</v>
      </c>
      <c r="H9" s="14">
        <v>8.8496313003238001</v>
      </c>
      <c r="I9" s="14">
        <v>1.19398021764831E-3</v>
      </c>
      <c r="J9" s="14">
        <v>293.84875165435199</v>
      </c>
      <c r="K9" s="14">
        <v>60.188446890659499</v>
      </c>
      <c r="L9" s="14">
        <v>134.69117526097099</v>
      </c>
    </row>
    <row r="10" spans="1:12" x14ac:dyDescent="0.3">
      <c r="A10" s="7" t="s">
        <v>174</v>
      </c>
      <c r="B10" s="13">
        <v>0.25136149544134101</v>
      </c>
      <c r="C10" s="13">
        <v>1.50723892480009E-2</v>
      </c>
      <c r="D10" s="13">
        <v>0.81955375605460301</v>
      </c>
      <c r="E10" s="13">
        <v>0.31729236474378397</v>
      </c>
      <c r="F10" s="13">
        <v>0.27834676782274698</v>
      </c>
      <c r="G10" t="s">
        <v>41</v>
      </c>
      <c r="H10" s="14">
        <v>558.82456800850696</v>
      </c>
      <c r="I10" s="14">
        <v>33.488770413940799</v>
      </c>
      <c r="J10" s="14">
        <v>1830.3643424168399</v>
      </c>
      <c r="K10" s="14">
        <v>708.75850318967605</v>
      </c>
      <c r="L10" s="14">
        <v>621.13539799701005</v>
      </c>
    </row>
    <row r="11" spans="1:12" x14ac:dyDescent="0.3">
      <c r="A11" s="7" t="s">
        <v>175</v>
      </c>
      <c r="B11" s="13">
        <v>1.08692466801723</v>
      </c>
      <c r="C11" s="13">
        <v>0.505860550953522</v>
      </c>
      <c r="D11" s="13">
        <v>2.1082551848010498</v>
      </c>
      <c r="E11" s="13">
        <v>1.16052052004133</v>
      </c>
      <c r="F11" s="13">
        <v>0.49671158975042401</v>
      </c>
      <c r="G11" t="s">
        <v>41</v>
      </c>
      <c r="H11" s="14">
        <v>2412.5268666397001</v>
      </c>
      <c r="I11" s="14">
        <v>1127.8677920888099</v>
      </c>
      <c r="J11" s="14">
        <v>4716.6503644234199</v>
      </c>
      <c r="K11" s="14">
        <v>2593.0385566759101</v>
      </c>
      <c r="L11" s="14">
        <v>1112.39494608837</v>
      </c>
    </row>
    <row r="12" spans="1:12" x14ac:dyDescent="0.3">
      <c r="A12" s="7" t="s">
        <v>176</v>
      </c>
      <c r="B12" s="13">
        <v>57.348880060933297</v>
      </c>
      <c r="C12" s="13">
        <v>49.985664668720297</v>
      </c>
      <c r="D12" s="13">
        <v>63.589874870803499</v>
      </c>
      <c r="E12" s="13">
        <v>57.136185515525497</v>
      </c>
      <c r="F12" s="13">
        <v>4.2085847372373797</v>
      </c>
      <c r="G12" t="s">
        <v>41</v>
      </c>
      <c r="H12" s="14">
        <v>127653.891954676</v>
      </c>
      <c r="I12" s="14">
        <v>110792.985506422</v>
      </c>
      <c r="J12" s="14">
        <v>144232.146085694</v>
      </c>
      <c r="K12" s="14">
        <v>127686.93232578</v>
      </c>
      <c r="L12" s="14">
        <v>10292.2546916261</v>
      </c>
    </row>
    <row r="13" spans="1:12" x14ac:dyDescent="0.3">
      <c r="A13" s="7" t="s">
        <v>177</v>
      </c>
      <c r="B13" s="13">
        <v>12.2131474494555</v>
      </c>
      <c r="C13" s="13">
        <v>6.8644544402889096</v>
      </c>
      <c r="D13" s="13">
        <v>19.009794462322599</v>
      </c>
      <c r="E13" s="13">
        <v>12.4233001802167</v>
      </c>
      <c r="F13" s="13">
        <v>3.9142274871348</v>
      </c>
      <c r="G13" t="s">
        <v>41</v>
      </c>
      <c r="H13" s="14">
        <v>27200.323310237702</v>
      </c>
      <c r="I13" s="14">
        <v>15342.0025651451</v>
      </c>
      <c r="J13" s="14">
        <v>42810.281822360899</v>
      </c>
      <c r="K13" s="14">
        <v>27772.092500274499</v>
      </c>
      <c r="L13" s="14">
        <v>8838.5030009137299</v>
      </c>
    </row>
    <row r="14" spans="1:12" x14ac:dyDescent="0.3">
      <c r="A14" s="7" t="s">
        <v>178</v>
      </c>
      <c r="B14" s="13">
        <v>1.0192722053971199</v>
      </c>
      <c r="C14" s="13">
        <v>0.51440474639209699</v>
      </c>
      <c r="D14" s="13">
        <v>1.8251802765551699</v>
      </c>
      <c r="E14" s="13">
        <v>1.0765138165316499</v>
      </c>
      <c r="F14" s="13">
        <v>0.395885087492721</v>
      </c>
      <c r="G14" t="s">
        <v>41</v>
      </c>
      <c r="H14" s="14">
        <v>2289.3492781267501</v>
      </c>
      <c r="I14" s="14">
        <v>1158.7434743538399</v>
      </c>
      <c r="J14" s="14">
        <v>4074.94715321073</v>
      </c>
      <c r="K14" s="14">
        <v>2405.36461645591</v>
      </c>
      <c r="L14" s="14">
        <v>885.94592408672895</v>
      </c>
    </row>
    <row r="15" spans="1:12" x14ac:dyDescent="0.3">
      <c r="A15" s="7" t="s">
        <v>179</v>
      </c>
      <c r="B15" s="13">
        <v>4.3625253041723999</v>
      </c>
      <c r="C15" s="13">
        <v>2.60983439072854</v>
      </c>
      <c r="D15" s="13">
        <v>6.4904018004287698</v>
      </c>
      <c r="E15" s="13">
        <v>4.4577909486256102</v>
      </c>
      <c r="F15" s="13">
        <v>1.1878818820606001</v>
      </c>
      <c r="G15" t="s">
        <v>41</v>
      </c>
      <c r="H15" s="14">
        <v>9750.3787197674592</v>
      </c>
      <c r="I15" s="14">
        <v>5815.2815566453701</v>
      </c>
      <c r="J15" s="14">
        <v>14576.4492554685</v>
      </c>
      <c r="K15" s="14">
        <v>9963.1766012865901</v>
      </c>
      <c r="L15" s="14">
        <v>2681.3460082874499</v>
      </c>
    </row>
    <row r="16" spans="1:12" x14ac:dyDescent="0.3">
      <c r="A16" s="7" t="s">
        <v>180</v>
      </c>
      <c r="B16" s="13">
        <v>1.82081739032945</v>
      </c>
      <c r="C16" s="13">
        <v>0.89417018706179296</v>
      </c>
      <c r="D16" s="13">
        <v>3.1073978243298899</v>
      </c>
      <c r="E16" s="13">
        <v>1.8822479722597401</v>
      </c>
      <c r="F16" s="13">
        <v>0.66460738751108195</v>
      </c>
      <c r="G16" t="s">
        <v>41</v>
      </c>
      <c r="H16" s="14">
        <v>4039.30040345016</v>
      </c>
      <c r="I16" s="14">
        <v>1982.2299223042701</v>
      </c>
      <c r="J16" s="14">
        <v>6853.7612821388002</v>
      </c>
      <c r="K16" s="14">
        <v>4207.0930515649598</v>
      </c>
      <c r="L16" s="14">
        <v>1495.8900416527399</v>
      </c>
    </row>
    <row r="17" spans="1:12" x14ac:dyDescent="0.3">
      <c r="A17" s="7" t="s">
        <v>181</v>
      </c>
      <c r="B17" s="13">
        <v>2.5935582497805898</v>
      </c>
      <c r="C17" s="13">
        <v>1.7522680801441299</v>
      </c>
      <c r="D17" s="13">
        <v>3.7138579210308702</v>
      </c>
      <c r="E17" s="13">
        <v>2.6409293378043799</v>
      </c>
      <c r="F17" s="13">
        <v>0.59311484968085804</v>
      </c>
      <c r="G17" t="s">
        <v>41</v>
      </c>
      <c r="H17" s="21">
        <v>5800.6578191831804</v>
      </c>
      <c r="I17" s="21">
        <v>3945.90661426631</v>
      </c>
      <c r="J17" s="21">
        <v>8327.8548157573805</v>
      </c>
      <c r="K17" s="21">
        <v>5902.9638353543196</v>
      </c>
      <c r="L17" s="21">
        <v>1347.7570624345601</v>
      </c>
    </row>
    <row r="18" spans="1:12" x14ac:dyDescent="0.3">
      <c r="A18" s="18"/>
      <c r="B18" s="18"/>
      <c r="C18" s="18"/>
      <c r="D18" s="18"/>
      <c r="E18" s="18"/>
      <c r="F18" s="1"/>
      <c r="G18" s="22"/>
      <c r="H18" s="22"/>
      <c r="I18" s="22"/>
      <c r="J18" s="19" t="s">
        <v>29</v>
      </c>
      <c r="K18" s="22">
        <f>SUM(K5:K17)</f>
        <v>223489.00095431734</v>
      </c>
      <c r="L18" s="1"/>
    </row>
    <row r="19" spans="1:12" x14ac:dyDescent="0.3">
      <c r="A19" s="7" t="s">
        <v>135</v>
      </c>
    </row>
    <row r="24" spans="1:12" x14ac:dyDescent="0.3">
      <c r="A24"/>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1E354-B133-4914-A201-0AA91A112DF3}">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1" width="8.33203125" style="7" bestFit="1" customWidth="1"/>
    <col min="12" max="12" width="5.5546875" bestFit="1" customWidth="1"/>
  </cols>
  <sheetData>
    <row r="1" spans="1:12" x14ac:dyDescent="0.3">
      <c r="A1" s="7" t="s">
        <v>1604</v>
      </c>
    </row>
    <row r="2" spans="1:12" x14ac:dyDescent="0.3">
      <c r="A2" s="16"/>
      <c r="B2" s="317" t="s">
        <v>47</v>
      </c>
      <c r="C2" s="317"/>
      <c r="D2" s="317"/>
      <c r="E2" s="317"/>
      <c r="F2" s="317"/>
      <c r="G2" s="17"/>
      <c r="H2" s="317" t="s">
        <v>306</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2.28738423639154</v>
      </c>
      <c r="C5" s="13">
        <v>1.57776289990244</v>
      </c>
      <c r="D5" s="13">
        <v>3.1740800303110102</v>
      </c>
      <c r="E5" s="13">
        <v>2.3235078213079499</v>
      </c>
      <c r="F5" s="13">
        <v>0.48665155895078899</v>
      </c>
      <c r="G5" t="s">
        <v>41</v>
      </c>
      <c r="H5" s="14">
        <v>417.80042959717099</v>
      </c>
      <c r="I5" s="14">
        <v>284.87380838912497</v>
      </c>
      <c r="J5" s="14">
        <v>584.24100655974098</v>
      </c>
      <c r="K5" s="14">
        <v>424.72090594689701</v>
      </c>
      <c r="L5" s="14">
        <v>90.137953547502804</v>
      </c>
    </row>
    <row r="6" spans="1:12" x14ac:dyDescent="0.3">
      <c r="A6" s="7" t="s">
        <v>172</v>
      </c>
      <c r="B6" s="13">
        <v>0.33464920016848398</v>
      </c>
      <c r="C6" s="13">
        <v>6.8236650099364596E-2</v>
      </c>
      <c r="D6" s="13">
        <v>0.925674129882188</v>
      </c>
      <c r="E6" s="13">
        <v>0.39933829872353999</v>
      </c>
      <c r="F6" s="13">
        <v>0.27986575666172198</v>
      </c>
      <c r="G6" t="s">
        <v>41</v>
      </c>
      <c r="H6" s="14">
        <v>60.766637633435799</v>
      </c>
      <c r="I6" s="14">
        <v>12.322559296060501</v>
      </c>
      <c r="J6" s="14">
        <v>168.275364588401</v>
      </c>
      <c r="K6" s="14">
        <v>72.983233582066205</v>
      </c>
      <c r="L6" s="14">
        <v>51.192604307166597</v>
      </c>
    </row>
    <row r="7" spans="1:12" x14ac:dyDescent="0.3">
      <c r="A7" s="7" t="s">
        <v>42</v>
      </c>
      <c r="B7" s="13">
        <v>3.5990392818164102E-2</v>
      </c>
      <c r="C7" s="13">
        <v>1.6827452516532499E-6</v>
      </c>
      <c r="D7" s="13">
        <v>0.61842219218050298</v>
      </c>
      <c r="E7" s="13">
        <v>0.14765522533726499</v>
      </c>
      <c r="F7" s="13">
        <v>0.242064715284069</v>
      </c>
      <c r="G7" t="s">
        <v>41</v>
      </c>
      <c r="H7" s="14">
        <v>6.5881992532305498</v>
      </c>
      <c r="I7" s="14">
        <v>3.1676510360437599E-4</v>
      </c>
      <c r="J7" s="14">
        <v>113.647229814938</v>
      </c>
      <c r="K7" s="14">
        <v>27.001576549063699</v>
      </c>
      <c r="L7" s="14">
        <v>44.310228420773903</v>
      </c>
    </row>
    <row r="8" spans="1:12" x14ac:dyDescent="0.3">
      <c r="A8" s="7" t="s">
        <v>173</v>
      </c>
      <c r="B8" s="13">
        <v>2.1606798774915701</v>
      </c>
      <c r="C8" s="13">
        <v>1.32505064226513</v>
      </c>
      <c r="D8" s="13">
        <v>3.2582653112717801</v>
      </c>
      <c r="E8" s="13">
        <v>2.2021707121704499</v>
      </c>
      <c r="F8" s="13">
        <v>0.58552741274145403</v>
      </c>
      <c r="G8" t="s">
        <v>41</v>
      </c>
      <c r="H8" s="14">
        <v>395.53236548243598</v>
      </c>
      <c r="I8" s="14">
        <v>241.597237967881</v>
      </c>
      <c r="J8" s="14">
        <v>595.62593954428905</v>
      </c>
      <c r="K8" s="14">
        <v>402.41679048457502</v>
      </c>
      <c r="L8" s="14">
        <v>107.624776771127</v>
      </c>
    </row>
    <row r="9" spans="1:12" x14ac:dyDescent="0.3">
      <c r="A9" s="7" t="s">
        <v>90</v>
      </c>
      <c r="B9" s="13">
        <v>3.3343111100854199E-3</v>
      </c>
      <c r="C9" s="13">
        <v>2.72300483982271E-7</v>
      </c>
      <c r="D9" s="13">
        <v>0.119237271421232</v>
      </c>
      <c r="E9" s="13">
        <v>2.4101504600531901E-2</v>
      </c>
      <c r="F9" s="13">
        <v>4.9351588798575298E-2</v>
      </c>
      <c r="G9" t="s">
        <v>41</v>
      </c>
      <c r="H9" s="14">
        <v>0.60314406198530701</v>
      </c>
      <c r="I9" s="14">
        <v>5.0028081783463298E-5</v>
      </c>
      <c r="J9" s="14">
        <v>21.628445147910799</v>
      </c>
      <c r="K9" s="14">
        <v>4.40284297603504</v>
      </c>
      <c r="L9" s="14">
        <v>9.0200002876036898</v>
      </c>
    </row>
    <row r="10" spans="1:12" x14ac:dyDescent="0.3">
      <c r="A10" s="7" t="s">
        <v>174</v>
      </c>
      <c r="B10" s="13">
        <v>9.1721306850418904E-2</v>
      </c>
      <c r="C10" s="13">
        <v>3.2198919653295799E-6</v>
      </c>
      <c r="D10" s="13">
        <v>0.90947476831159402</v>
      </c>
      <c r="E10" s="13">
        <v>0.23079266199700299</v>
      </c>
      <c r="F10" s="13">
        <v>0.32628446721520998</v>
      </c>
      <c r="G10" t="s">
        <v>41</v>
      </c>
      <c r="H10" s="14">
        <v>16.722345797177901</v>
      </c>
      <c r="I10" s="14">
        <v>5.9752204277230205E-4</v>
      </c>
      <c r="J10" s="14">
        <v>163.00397067777399</v>
      </c>
      <c r="K10" s="14">
        <v>42.148557081479701</v>
      </c>
      <c r="L10" s="14">
        <v>59.438526620685501</v>
      </c>
    </row>
    <row r="11" spans="1:12" x14ac:dyDescent="0.3">
      <c r="A11" s="7" t="s">
        <v>175</v>
      </c>
      <c r="B11" s="13">
        <v>5.7240025371154697E-2</v>
      </c>
      <c r="C11" s="13">
        <v>1.9307204879744702E-6</v>
      </c>
      <c r="D11" s="13">
        <v>1.21363260273019</v>
      </c>
      <c r="E11" s="13">
        <v>0.27154168171220999</v>
      </c>
      <c r="F11" s="13">
        <v>0.45480703520687099</v>
      </c>
      <c r="G11" t="s">
        <v>41</v>
      </c>
      <c r="H11" s="14">
        <v>10.553029006640999</v>
      </c>
      <c r="I11" s="14">
        <v>3.50288159138298E-4</v>
      </c>
      <c r="J11" s="14">
        <v>225.33078794532599</v>
      </c>
      <c r="K11" s="14">
        <v>49.694711727153603</v>
      </c>
      <c r="L11" s="14">
        <v>83.279358530068905</v>
      </c>
    </row>
    <row r="12" spans="1:12" x14ac:dyDescent="0.3">
      <c r="A12" s="7" t="s">
        <v>176</v>
      </c>
      <c r="B12" s="13">
        <v>79.656525456679105</v>
      </c>
      <c r="C12" s="13">
        <v>75.052007236820401</v>
      </c>
      <c r="D12" s="13">
        <v>83.769384517737507</v>
      </c>
      <c r="E12" s="13">
        <v>79.538616066475299</v>
      </c>
      <c r="F12" s="13">
        <v>2.6249982406303398</v>
      </c>
      <c r="G12" t="s">
        <v>41</v>
      </c>
      <c r="H12" s="14">
        <v>14556.199373965301</v>
      </c>
      <c r="I12" s="14">
        <v>13470.0337067254</v>
      </c>
      <c r="J12" s="14">
        <v>15639.9774999211</v>
      </c>
      <c r="K12" s="14">
        <v>14537.3206454956</v>
      </c>
      <c r="L12" s="14">
        <v>665.630852660389</v>
      </c>
    </row>
    <row r="13" spans="1:12" x14ac:dyDescent="0.3">
      <c r="A13" s="7" t="s">
        <v>177</v>
      </c>
      <c r="B13" s="13">
        <v>7.90079879519008</v>
      </c>
      <c r="C13" s="13">
        <v>4.4286102299732297</v>
      </c>
      <c r="D13" s="13">
        <v>11.914217399732101</v>
      </c>
      <c r="E13" s="13">
        <v>7.9911423463084104</v>
      </c>
      <c r="F13" s="13">
        <v>2.2866400278208001</v>
      </c>
      <c r="G13" t="s">
        <v>41</v>
      </c>
      <c r="H13" s="14">
        <v>1444.06298865753</v>
      </c>
      <c r="I13" s="14">
        <v>811.73730784876102</v>
      </c>
      <c r="J13" s="14">
        <v>2173.1107329154202</v>
      </c>
      <c r="K13" s="14">
        <v>1460.1626414739001</v>
      </c>
      <c r="L13" s="14">
        <v>418.807852959147</v>
      </c>
    </row>
    <row r="14" spans="1:12" x14ac:dyDescent="0.3">
      <c r="A14" s="7" t="s">
        <v>178</v>
      </c>
      <c r="B14" s="13">
        <v>1.6256831793274999</v>
      </c>
      <c r="C14" s="13">
        <v>1.03054454311227</v>
      </c>
      <c r="D14" s="13">
        <v>2.4001580543671301</v>
      </c>
      <c r="E14" s="13">
        <v>1.6577008957080901</v>
      </c>
      <c r="F14" s="13">
        <v>0.42491732997855303</v>
      </c>
      <c r="G14" t="s">
        <v>41</v>
      </c>
      <c r="H14" s="14">
        <v>298.826681938278</v>
      </c>
      <c r="I14" s="14">
        <v>186.56161172131101</v>
      </c>
      <c r="J14" s="14">
        <v>440.58590298610898</v>
      </c>
      <c r="K14" s="14">
        <v>302.82982413458802</v>
      </c>
      <c r="L14" s="14">
        <v>77.631218902094403</v>
      </c>
    </row>
    <row r="15" spans="1:12" x14ac:dyDescent="0.3">
      <c r="A15" s="7" t="s">
        <v>179</v>
      </c>
      <c r="B15" s="13">
        <v>3.1440516051186198</v>
      </c>
      <c r="C15" s="13">
        <v>1.7012191295471699</v>
      </c>
      <c r="D15" s="13">
        <v>4.7919635774032896</v>
      </c>
      <c r="E15" s="13">
        <v>3.1716541552967601</v>
      </c>
      <c r="F15" s="13">
        <v>0.93797404419999597</v>
      </c>
      <c r="G15" t="s">
        <v>41</v>
      </c>
      <c r="H15" s="14">
        <v>572.99219107088697</v>
      </c>
      <c r="I15" s="14">
        <v>311.41041165261998</v>
      </c>
      <c r="J15" s="14">
        <v>875.45102930003497</v>
      </c>
      <c r="K15" s="14">
        <v>579.53368006194</v>
      </c>
      <c r="L15" s="14">
        <v>171.81638028704299</v>
      </c>
    </row>
    <row r="16" spans="1:12" x14ac:dyDescent="0.3">
      <c r="A16" s="7" t="s">
        <v>180</v>
      </c>
      <c r="B16" s="13">
        <v>0.390277107314703</v>
      </c>
      <c r="C16" s="13">
        <v>1.48745309150894E-2</v>
      </c>
      <c r="D16" s="13">
        <v>1.30747610055713</v>
      </c>
      <c r="E16" s="13">
        <v>0.48772295103928898</v>
      </c>
      <c r="F16" s="13">
        <v>0.41243788228469203</v>
      </c>
      <c r="G16" t="s">
        <v>41</v>
      </c>
      <c r="H16" s="14">
        <v>71.499277465294298</v>
      </c>
      <c r="I16" s="14">
        <v>2.6561489196306298</v>
      </c>
      <c r="J16" s="14">
        <v>239.46477008692401</v>
      </c>
      <c r="K16" s="14">
        <v>89.145287167088597</v>
      </c>
      <c r="L16" s="14">
        <v>75.531806204918396</v>
      </c>
    </row>
    <row r="17" spans="1:12" x14ac:dyDescent="0.3">
      <c r="A17" s="7" t="s">
        <v>181</v>
      </c>
      <c r="B17" s="13">
        <v>1.51557623049608</v>
      </c>
      <c r="C17" s="13">
        <v>0.90130672385363597</v>
      </c>
      <c r="D17" s="13">
        <v>2.3028870901900098</v>
      </c>
      <c r="E17" s="13">
        <v>1.5540556793231499</v>
      </c>
      <c r="F17" s="13">
        <v>0.435287166714731</v>
      </c>
      <c r="G17" t="s">
        <v>41</v>
      </c>
      <c r="H17" s="21">
        <v>277.400849564314</v>
      </c>
      <c r="I17" s="21">
        <v>165.37678818764499</v>
      </c>
      <c r="J17" s="21">
        <v>424.53112240665303</v>
      </c>
      <c r="K17" s="21">
        <v>284.02656984723097</v>
      </c>
      <c r="L17" s="21">
        <v>80.241144919331902</v>
      </c>
    </row>
    <row r="18" spans="1:12" x14ac:dyDescent="0.3">
      <c r="A18" s="18"/>
      <c r="B18" s="18"/>
      <c r="C18" s="18"/>
      <c r="D18" s="18"/>
      <c r="E18" s="18"/>
      <c r="F18" s="1"/>
      <c r="G18" s="22"/>
      <c r="H18" s="22"/>
      <c r="I18" s="22"/>
      <c r="J18" s="19" t="s">
        <v>29</v>
      </c>
      <c r="K18" s="22">
        <f>SUM(K5:K17)</f>
        <v>18276.387266527618</v>
      </c>
      <c r="L18" s="1"/>
    </row>
    <row r="19" spans="1:12" x14ac:dyDescent="0.3">
      <c r="A19" s="7" t="s">
        <v>136</v>
      </c>
    </row>
    <row r="24" spans="1:12" x14ac:dyDescent="0.3">
      <c r="A24"/>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7EE3C-7998-4293-8FA9-9AB0A97CBEF1}">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1" width="9.33203125" style="7" bestFit="1" customWidth="1"/>
    <col min="12" max="12" width="7.88671875" bestFit="1" customWidth="1"/>
  </cols>
  <sheetData>
    <row r="1" spans="1:12" x14ac:dyDescent="0.3">
      <c r="A1" s="7" t="s">
        <v>1605</v>
      </c>
    </row>
    <row r="2" spans="1:12" x14ac:dyDescent="0.3">
      <c r="A2" s="16"/>
      <c r="B2" s="317" t="s">
        <v>47</v>
      </c>
      <c r="C2" s="317"/>
      <c r="D2" s="317"/>
      <c r="E2" s="317"/>
      <c r="F2" s="317"/>
      <c r="G2" s="17"/>
      <c r="H2" s="317" t="s">
        <v>307</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8.9260727584495498</v>
      </c>
      <c r="C5" s="13">
        <v>7.4708043131074797</v>
      </c>
      <c r="D5" s="13">
        <v>10.593398602098899</v>
      </c>
      <c r="E5" s="13">
        <v>8.9671494280635198</v>
      </c>
      <c r="F5" s="13">
        <v>0.94253481326969402</v>
      </c>
      <c r="G5" t="s">
        <v>41</v>
      </c>
      <c r="H5" s="14">
        <v>21533.428861727301</v>
      </c>
      <c r="I5" s="14">
        <v>17893.041413026302</v>
      </c>
      <c r="J5" s="14">
        <v>25823.709924582701</v>
      </c>
      <c r="K5" s="14">
        <v>21684.352335432399</v>
      </c>
      <c r="L5" s="13">
        <v>2385.2762653649702</v>
      </c>
    </row>
    <row r="6" spans="1:12" x14ac:dyDescent="0.3">
      <c r="A6" s="7" t="s">
        <v>172</v>
      </c>
      <c r="B6" s="13">
        <v>6.9298290709715404</v>
      </c>
      <c r="C6" s="13">
        <v>5.5344150675779602</v>
      </c>
      <c r="D6" s="13">
        <v>8.4041446204744599</v>
      </c>
      <c r="E6" s="13">
        <v>6.9528322645815397</v>
      </c>
      <c r="F6" s="13">
        <v>0.88583272948151304</v>
      </c>
      <c r="G6" t="s">
        <v>41</v>
      </c>
      <c r="H6" s="14">
        <v>16761.563728994701</v>
      </c>
      <c r="I6" s="14">
        <v>13328.196540262999</v>
      </c>
      <c r="J6" s="14">
        <v>20428.482752132299</v>
      </c>
      <c r="K6" s="14">
        <v>16812.5388894442</v>
      </c>
      <c r="L6" s="13">
        <v>2206.3113369091998</v>
      </c>
    </row>
    <row r="7" spans="1:12" x14ac:dyDescent="0.3">
      <c r="A7" s="7" t="s">
        <v>42</v>
      </c>
      <c r="B7" s="13">
        <v>2.6714358430540999E-2</v>
      </c>
      <c r="C7" s="13">
        <v>1.57761624376907E-4</v>
      </c>
      <c r="D7" s="13">
        <v>0.26691208560665403</v>
      </c>
      <c r="E7" s="13">
        <v>6.6873099501234698E-2</v>
      </c>
      <c r="F7" s="13">
        <v>9.7941267999322304E-2</v>
      </c>
      <c r="G7" t="s">
        <v>41</v>
      </c>
      <c r="H7" s="14">
        <v>64.440038390775399</v>
      </c>
      <c r="I7" s="14">
        <v>0.382710577814944</v>
      </c>
      <c r="J7" s="14">
        <v>654.68153823881403</v>
      </c>
      <c r="K7" s="14">
        <v>161.612396199838</v>
      </c>
      <c r="L7" s="13">
        <v>236.559283370277</v>
      </c>
    </row>
    <row r="8" spans="1:12" x14ac:dyDescent="0.3">
      <c r="A8" s="7" t="s">
        <v>173</v>
      </c>
      <c r="B8" s="13">
        <v>1.8021204733823399</v>
      </c>
      <c r="C8" s="13">
        <v>1.20240922273983</v>
      </c>
      <c r="D8" s="13">
        <v>2.6296413546269202</v>
      </c>
      <c r="E8" s="13">
        <v>1.85046760455965</v>
      </c>
      <c r="F8" s="13">
        <v>0.43832755526603201</v>
      </c>
      <c r="G8" t="s">
        <v>41</v>
      </c>
      <c r="H8" s="14">
        <v>4362.9215707865096</v>
      </c>
      <c r="I8" s="14">
        <v>2851.3543323262902</v>
      </c>
      <c r="J8" s="14">
        <v>6345.1556570575503</v>
      </c>
      <c r="K8" s="14">
        <v>4474.3955283915502</v>
      </c>
      <c r="L8" s="13">
        <v>1068.7403261054999</v>
      </c>
    </row>
    <row r="9" spans="1:12" x14ac:dyDescent="0.3">
      <c r="A9" s="7" t="s">
        <v>90</v>
      </c>
      <c r="B9" s="13">
        <v>6.5289543408350303E-3</v>
      </c>
      <c r="C9" s="13">
        <v>3.7556353910423101E-5</v>
      </c>
      <c r="D9" s="13">
        <v>0.120701906582892</v>
      </c>
      <c r="E9" s="13">
        <v>2.6806031983375601E-2</v>
      </c>
      <c r="F9" s="13">
        <v>5.6340671396771597E-2</v>
      </c>
      <c r="G9" t="s">
        <v>41</v>
      </c>
      <c r="H9" s="14">
        <v>15.8317043487327</v>
      </c>
      <c r="I9" s="14">
        <v>9.3562308968078101E-2</v>
      </c>
      <c r="J9" s="14">
        <v>297.07355338965499</v>
      </c>
      <c r="K9" s="14">
        <v>64.811647148004596</v>
      </c>
      <c r="L9" s="13">
        <v>136.188696029266</v>
      </c>
    </row>
    <row r="10" spans="1:12" x14ac:dyDescent="0.3">
      <c r="A10" s="7" t="s">
        <v>174</v>
      </c>
      <c r="B10" s="13">
        <v>0.25117193878569199</v>
      </c>
      <c r="C10" s="13">
        <v>2.9662224719916801E-2</v>
      </c>
      <c r="D10" s="13">
        <v>0.77437396229938305</v>
      </c>
      <c r="E10" s="13">
        <v>0.31112057102291601</v>
      </c>
      <c r="F10" s="13">
        <v>0.25892303565691199</v>
      </c>
      <c r="G10" t="s">
        <v>41</v>
      </c>
      <c r="H10" s="14">
        <v>608.59824437161205</v>
      </c>
      <c r="I10" s="14">
        <v>71.355894854766504</v>
      </c>
      <c r="J10" s="14">
        <v>1852.6174854318899</v>
      </c>
      <c r="K10" s="14">
        <v>752.33793508326903</v>
      </c>
      <c r="L10" s="13">
        <v>626.66994869435496</v>
      </c>
    </row>
    <row r="11" spans="1:12" x14ac:dyDescent="0.3">
      <c r="A11" s="7" t="s">
        <v>175</v>
      </c>
      <c r="B11" s="13">
        <v>1.02462654428531</v>
      </c>
      <c r="C11" s="13">
        <v>0.47741934821048698</v>
      </c>
      <c r="D11" s="13">
        <v>1.9779825566545399</v>
      </c>
      <c r="E11" s="13">
        <v>1.0943247369883</v>
      </c>
      <c r="F11" s="13">
        <v>0.45900962854705002</v>
      </c>
      <c r="G11" t="s">
        <v>41</v>
      </c>
      <c r="H11" s="14">
        <v>2473.6735657949898</v>
      </c>
      <c r="I11" s="14">
        <v>1169.13714000293</v>
      </c>
      <c r="J11" s="14">
        <v>4741.7273391121698</v>
      </c>
      <c r="K11" s="14">
        <v>2645.3532007140602</v>
      </c>
      <c r="L11" s="13">
        <v>1111.4059083243101</v>
      </c>
    </row>
    <row r="12" spans="1:12" x14ac:dyDescent="0.3">
      <c r="A12" s="7" t="s">
        <v>176</v>
      </c>
      <c r="B12" s="13">
        <v>59.030895934135202</v>
      </c>
      <c r="C12" s="13">
        <v>52.264140535886199</v>
      </c>
      <c r="D12" s="13">
        <v>64.839886172911406</v>
      </c>
      <c r="E12" s="13">
        <v>58.817817730524297</v>
      </c>
      <c r="F12" s="13">
        <v>3.91113802730611</v>
      </c>
      <c r="G12" t="s">
        <v>41</v>
      </c>
      <c r="H12" s="14">
        <v>142569.61532449201</v>
      </c>
      <c r="I12" s="14">
        <v>125325.63922835801</v>
      </c>
      <c r="J12" s="14">
        <v>158840.43117673899</v>
      </c>
      <c r="K12" s="14">
        <v>142217.044707689</v>
      </c>
      <c r="L12" s="13">
        <v>10289.190732068801</v>
      </c>
    </row>
    <row r="13" spans="1:12" x14ac:dyDescent="0.3">
      <c r="A13" s="7" t="s">
        <v>177</v>
      </c>
      <c r="B13" s="13">
        <v>11.9190145282855</v>
      </c>
      <c r="C13" s="13">
        <v>6.8702203581291901</v>
      </c>
      <c r="D13" s="13">
        <v>18.191948464586101</v>
      </c>
      <c r="E13" s="13">
        <v>12.098706681873599</v>
      </c>
      <c r="F13" s="13">
        <v>3.64559314032436</v>
      </c>
      <c r="G13" t="s">
        <v>41</v>
      </c>
      <c r="H13" s="14">
        <v>28659.010524012101</v>
      </c>
      <c r="I13" s="14">
        <v>16660.0995148318</v>
      </c>
      <c r="J13" s="14">
        <v>43904.030957355302</v>
      </c>
      <c r="K13" s="14">
        <v>29258.480705030899</v>
      </c>
      <c r="L13" s="13">
        <v>8882.6007998721707</v>
      </c>
    </row>
    <row r="14" spans="1:12" x14ac:dyDescent="0.3">
      <c r="A14" s="7" t="s">
        <v>178</v>
      </c>
      <c r="B14" s="13">
        <v>1.0705005602317501</v>
      </c>
      <c r="C14" s="13">
        <v>0.59921312699034102</v>
      </c>
      <c r="D14" s="13">
        <v>1.8060910261622001</v>
      </c>
      <c r="E14" s="13">
        <v>1.12073798068079</v>
      </c>
      <c r="F14" s="13">
        <v>0.36693111532763301</v>
      </c>
      <c r="G14" t="s">
        <v>41</v>
      </c>
      <c r="H14" s="14">
        <v>2582.3204156525499</v>
      </c>
      <c r="I14" s="14">
        <v>1453.33951960891</v>
      </c>
      <c r="J14" s="14">
        <v>4331.9060829833397</v>
      </c>
      <c r="K14" s="14">
        <v>2711.0511881934099</v>
      </c>
      <c r="L14" s="13">
        <v>893.71483128205205</v>
      </c>
    </row>
    <row r="15" spans="1:12" x14ac:dyDescent="0.3">
      <c r="A15" s="7" t="s">
        <v>179</v>
      </c>
      <c r="B15" s="13">
        <v>4.2667310652151604</v>
      </c>
      <c r="C15" s="13">
        <v>2.65800974651403</v>
      </c>
      <c r="D15" s="13">
        <v>6.2416699806568801</v>
      </c>
      <c r="E15" s="13">
        <v>4.3587684938004498</v>
      </c>
      <c r="F15" s="13">
        <v>1.0974292605716101</v>
      </c>
      <c r="G15" t="s">
        <v>41</v>
      </c>
      <c r="H15" s="14">
        <v>10349.7233095047</v>
      </c>
      <c r="I15" s="14">
        <v>6409.4794916115397</v>
      </c>
      <c r="J15" s="14">
        <v>15131.5151780861</v>
      </c>
      <c r="K15" s="14">
        <v>10538.7781870976</v>
      </c>
      <c r="L15" s="13">
        <v>2668.54398396647</v>
      </c>
    </row>
    <row r="16" spans="1:12" x14ac:dyDescent="0.3">
      <c r="A16" s="7" t="s">
        <v>180</v>
      </c>
      <c r="B16" s="13">
        <v>1.71676193519006</v>
      </c>
      <c r="C16" s="13">
        <v>0.85822279065113205</v>
      </c>
      <c r="D16" s="13">
        <v>2.9210886070904798</v>
      </c>
      <c r="E16" s="13">
        <v>1.77661894065487</v>
      </c>
      <c r="F16" s="13">
        <v>0.61544677123784197</v>
      </c>
      <c r="G16" t="s">
        <v>41</v>
      </c>
      <c r="H16" s="14">
        <v>4163.5373064032501</v>
      </c>
      <c r="I16" s="14">
        <v>2059.0652351072399</v>
      </c>
      <c r="J16" s="14">
        <v>7047.5700467614997</v>
      </c>
      <c r="K16" s="14">
        <v>4296.8434889692899</v>
      </c>
      <c r="L16" s="13">
        <v>1499.9579679313499</v>
      </c>
    </row>
    <row r="17" spans="1:12" x14ac:dyDescent="0.3">
      <c r="A17" s="7" t="s">
        <v>181</v>
      </c>
      <c r="B17" s="13">
        <v>2.51346027525546</v>
      </c>
      <c r="C17" s="13">
        <v>1.7325902974056699</v>
      </c>
      <c r="D17" s="13">
        <v>3.5440514354438699</v>
      </c>
      <c r="E17" s="13">
        <v>2.5577764357652399</v>
      </c>
      <c r="F17" s="13">
        <v>0.54720522458753396</v>
      </c>
      <c r="G17" t="s">
        <v>41</v>
      </c>
      <c r="H17" s="14">
        <v>6095.2614101696299</v>
      </c>
      <c r="I17" s="14">
        <v>4196.4462872756003</v>
      </c>
      <c r="J17" s="14">
        <v>8585.6311293628205</v>
      </c>
      <c r="K17" s="14">
        <v>6185.3139176356999</v>
      </c>
      <c r="L17" s="13">
        <v>1338.9281783777799</v>
      </c>
    </row>
    <row r="18" spans="1:12" x14ac:dyDescent="0.3">
      <c r="A18" s="18"/>
      <c r="B18" s="18"/>
      <c r="C18" s="18"/>
      <c r="D18" s="18"/>
      <c r="E18" s="18"/>
      <c r="F18" s="1"/>
      <c r="G18" s="22"/>
      <c r="H18" s="22"/>
      <c r="I18" s="22"/>
      <c r="J18" s="19" t="s">
        <v>29</v>
      </c>
      <c r="K18" s="22">
        <f>SUM(K5:K17)</f>
        <v>241802.91412702922</v>
      </c>
      <c r="L18" s="1"/>
    </row>
    <row r="19" spans="1:12" x14ac:dyDescent="0.3">
      <c r="A19" s="7" t="s">
        <v>137</v>
      </c>
    </row>
    <row r="24" spans="1:12" x14ac:dyDescent="0.3">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BC2B7-6DFE-4E82-88D5-C3A50445C711}">
  <dimension ref="A1:L24"/>
  <sheetViews>
    <sheetView zoomScale="140" zoomScaleNormal="140" workbookViewId="0"/>
  </sheetViews>
  <sheetFormatPr defaultRowHeight="14.4" x14ac:dyDescent="0.3"/>
  <cols>
    <col min="1" max="1" width="29.66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11" width="9.33203125" style="7" bestFit="1" customWidth="1"/>
    <col min="12" max="12" width="7.33203125" style="7" bestFit="1" customWidth="1"/>
  </cols>
  <sheetData>
    <row r="1" spans="1:12" x14ac:dyDescent="0.3">
      <c r="A1" s="7" t="s">
        <v>1402</v>
      </c>
    </row>
    <row r="2" spans="1:12" x14ac:dyDescent="0.3">
      <c r="A2" s="16"/>
      <c r="B2" s="317" t="s">
        <v>47</v>
      </c>
      <c r="C2" s="317"/>
      <c r="D2" s="317"/>
      <c r="E2" s="317"/>
      <c r="F2" s="317"/>
      <c r="G2" s="17"/>
      <c r="H2" s="317" t="s">
        <v>278</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22.2412071185868</v>
      </c>
      <c r="C5" s="13">
        <v>21.120466110531702</v>
      </c>
      <c r="D5" s="13">
        <v>23.409471502542999</v>
      </c>
      <c r="E5" s="13">
        <v>22.250403210136401</v>
      </c>
      <c r="F5" s="13">
        <v>0.70381257992768398</v>
      </c>
      <c r="G5" t="s">
        <v>41</v>
      </c>
      <c r="H5" s="14">
        <v>180895.606256561</v>
      </c>
      <c r="I5" s="14">
        <v>170891.89711955099</v>
      </c>
      <c r="J5" s="14">
        <v>191703.748224051</v>
      </c>
      <c r="K5" s="14">
        <v>181124.62188305499</v>
      </c>
      <c r="L5" s="14">
        <v>6527.9988727726104</v>
      </c>
    </row>
    <row r="6" spans="1:12" x14ac:dyDescent="0.3">
      <c r="A6" s="7" t="s">
        <v>172</v>
      </c>
      <c r="B6" s="13">
        <v>20.275721376269299</v>
      </c>
      <c r="C6" s="13">
        <v>19.161026915897001</v>
      </c>
      <c r="D6" s="13">
        <v>21.442579737685801</v>
      </c>
      <c r="E6" s="13">
        <v>20.271094150128398</v>
      </c>
      <c r="F6" s="13">
        <v>0.68185394436543001</v>
      </c>
      <c r="G6" t="s">
        <v>41</v>
      </c>
      <c r="H6" s="14">
        <v>164848.963861433</v>
      </c>
      <c r="I6" s="14">
        <v>154941.875418679</v>
      </c>
      <c r="J6" s="14">
        <v>175423.53818762099</v>
      </c>
      <c r="K6" s="14">
        <v>165010.97905112</v>
      </c>
      <c r="L6" s="14">
        <v>6201.0648163427204</v>
      </c>
    </row>
    <row r="7" spans="1:12" x14ac:dyDescent="0.3">
      <c r="A7" s="7" t="s">
        <v>42</v>
      </c>
      <c r="B7" s="13">
        <v>2.73117457314817</v>
      </c>
      <c r="C7" s="13">
        <v>2.0390378362408499</v>
      </c>
      <c r="D7" s="13">
        <v>3.5330160208526702</v>
      </c>
      <c r="E7" s="13">
        <v>2.7519553679068101</v>
      </c>
      <c r="F7" s="13">
        <v>0.45399185497086902</v>
      </c>
      <c r="G7" t="s">
        <v>41</v>
      </c>
      <c r="H7" s="14">
        <v>22235.171828185201</v>
      </c>
      <c r="I7" s="14">
        <v>16564.7618485272</v>
      </c>
      <c r="J7" s="14">
        <v>28767.681527468401</v>
      </c>
      <c r="K7" s="14">
        <v>22401.236633647899</v>
      </c>
      <c r="L7" s="14">
        <v>3713.63104194573</v>
      </c>
    </row>
    <row r="8" spans="1:12" x14ac:dyDescent="0.3">
      <c r="A8" s="7" t="s">
        <v>173</v>
      </c>
      <c r="B8" s="13">
        <v>12.597559264366501</v>
      </c>
      <c r="C8" s="13">
        <v>11.5951453913472</v>
      </c>
      <c r="D8" s="13">
        <v>13.6805417025605</v>
      </c>
      <c r="E8" s="13">
        <v>12.615255963271199</v>
      </c>
      <c r="F8" s="13">
        <v>0.64152101349561397</v>
      </c>
      <c r="G8" t="s">
        <v>41</v>
      </c>
      <c r="H8" s="14">
        <v>102561.949259113</v>
      </c>
      <c r="I8" s="14">
        <v>94122.799537032697</v>
      </c>
      <c r="J8" s="14">
        <v>112059.269482631</v>
      </c>
      <c r="K8" s="14">
        <v>102688.184958666</v>
      </c>
      <c r="L8" s="14">
        <v>5448.3533157213496</v>
      </c>
    </row>
    <row r="9" spans="1:12" x14ac:dyDescent="0.3">
      <c r="A9" s="7" t="s">
        <v>90</v>
      </c>
      <c r="B9" s="13">
        <v>8.9591042842287E-2</v>
      </c>
      <c r="C9" s="13">
        <v>3.1009024946603701E-2</v>
      </c>
      <c r="D9" s="13">
        <v>0.23308677527163599</v>
      </c>
      <c r="E9" s="13">
        <v>0.103841604492568</v>
      </c>
      <c r="F9" s="13">
        <v>6.4367159462177803E-2</v>
      </c>
      <c r="G9" t="s">
        <v>41</v>
      </c>
      <c r="H9" s="14">
        <v>729.31719002992395</v>
      </c>
      <c r="I9" s="14">
        <v>249.839318231623</v>
      </c>
      <c r="J9" s="14">
        <v>1897.43093116315</v>
      </c>
      <c r="K9" s="14">
        <v>845.28636871482695</v>
      </c>
      <c r="L9" s="14">
        <v>524.02804217763298</v>
      </c>
    </row>
    <row r="10" spans="1:12" x14ac:dyDescent="0.3">
      <c r="A10" s="7" t="s">
        <v>174</v>
      </c>
      <c r="B10" s="13">
        <v>1.0165989961005999</v>
      </c>
      <c r="C10" s="13">
        <v>0.68652795207091799</v>
      </c>
      <c r="D10" s="13">
        <v>1.4933881146146599</v>
      </c>
      <c r="E10" s="13">
        <v>1.04275416546177</v>
      </c>
      <c r="F10" s="13">
        <v>0.248942018377146</v>
      </c>
      <c r="G10" t="s">
        <v>41</v>
      </c>
      <c r="H10" s="14">
        <v>8263.36360652654</v>
      </c>
      <c r="I10" s="14">
        <v>5568.1604401164104</v>
      </c>
      <c r="J10" s="14">
        <v>12173.7736813479</v>
      </c>
      <c r="K10" s="14">
        <v>8488.1827993287206</v>
      </c>
      <c r="L10" s="14">
        <v>2032.80037907772</v>
      </c>
    </row>
    <row r="11" spans="1:12" x14ac:dyDescent="0.3">
      <c r="A11" s="7" t="s">
        <v>175</v>
      </c>
      <c r="B11" s="13">
        <v>1.86853709447181</v>
      </c>
      <c r="C11" s="13">
        <v>1.4011861319076999</v>
      </c>
      <c r="D11" s="13">
        <v>2.3628608580854502</v>
      </c>
      <c r="E11" s="13">
        <v>1.8724754990177801</v>
      </c>
      <c r="F11" s="13">
        <v>0.29268303279625602</v>
      </c>
      <c r="G11" t="s">
        <v>41</v>
      </c>
      <c r="H11" s="14">
        <v>15241.5679259933</v>
      </c>
      <c r="I11" s="14">
        <v>11418.953445049699</v>
      </c>
      <c r="J11" s="14">
        <v>19182.251594981899</v>
      </c>
      <c r="K11" s="14">
        <v>15241.805712335699</v>
      </c>
      <c r="L11" s="14">
        <v>2392.3227972075802</v>
      </c>
    </row>
    <row r="12" spans="1:12" x14ac:dyDescent="0.3">
      <c r="A12" s="7" t="s">
        <v>176</v>
      </c>
      <c r="B12" s="13">
        <v>15.828218150307499</v>
      </c>
      <c r="C12" s="13">
        <v>14.501849156014901</v>
      </c>
      <c r="D12" s="13">
        <v>17.020621296441099</v>
      </c>
      <c r="E12" s="13">
        <v>15.8038474395278</v>
      </c>
      <c r="F12" s="13">
        <v>0.77262004973492004</v>
      </c>
      <c r="G12" t="s">
        <v>41</v>
      </c>
      <c r="H12" s="14">
        <v>128891.521830196</v>
      </c>
      <c r="I12" s="14">
        <v>118202.93445300699</v>
      </c>
      <c r="J12" s="14">
        <v>138752.59697414099</v>
      </c>
      <c r="K12" s="14">
        <v>128626.38748055301</v>
      </c>
      <c r="L12" s="14">
        <v>6242.6707571821798</v>
      </c>
    </row>
    <row r="13" spans="1:12" x14ac:dyDescent="0.3">
      <c r="A13" s="7" t="s">
        <v>177</v>
      </c>
      <c r="B13" s="13">
        <v>6.1986443094681496</v>
      </c>
      <c r="C13" s="13">
        <v>5.2188070690673403</v>
      </c>
      <c r="D13" s="13">
        <v>7.3923547330156696</v>
      </c>
      <c r="E13" s="13">
        <v>6.2318843436673399</v>
      </c>
      <c r="F13" s="13">
        <v>0.65873656189938701</v>
      </c>
      <c r="G13" t="s">
        <v>41</v>
      </c>
      <c r="H13" s="14">
        <v>50383.5529328966</v>
      </c>
      <c r="I13" s="14">
        <v>42393.2639914416</v>
      </c>
      <c r="J13" s="14">
        <v>60127.462495491804</v>
      </c>
      <c r="K13" s="14">
        <v>50725.533243998601</v>
      </c>
      <c r="L13" s="14">
        <v>5397.5199157248799</v>
      </c>
    </row>
    <row r="14" spans="1:12" x14ac:dyDescent="0.3">
      <c r="A14" s="7" t="s">
        <v>178</v>
      </c>
      <c r="B14" s="13">
        <v>0.629196162000907</v>
      </c>
      <c r="C14" s="13">
        <v>0.49526455465363201</v>
      </c>
      <c r="D14" s="13">
        <v>0.79521289485218205</v>
      </c>
      <c r="E14" s="13">
        <v>0.63489277559673596</v>
      </c>
      <c r="F14" s="13">
        <v>9.14464114988469E-2</v>
      </c>
      <c r="G14" t="s">
        <v>41</v>
      </c>
      <c r="H14" s="14">
        <v>5115.67741033534</v>
      </c>
      <c r="I14" s="14">
        <v>4033.94511691754</v>
      </c>
      <c r="J14" s="14">
        <v>6481.80752404338</v>
      </c>
      <c r="K14" s="14">
        <v>5167.8282817179097</v>
      </c>
      <c r="L14" s="14">
        <v>747.30622391624104</v>
      </c>
    </row>
    <row r="15" spans="1:12" x14ac:dyDescent="0.3">
      <c r="A15" s="7" t="s">
        <v>179</v>
      </c>
      <c r="B15" s="13">
        <v>3.9317508598212898</v>
      </c>
      <c r="C15" s="13">
        <v>3.4545331902907099</v>
      </c>
      <c r="D15" s="13">
        <v>4.4684366572246503</v>
      </c>
      <c r="E15" s="13">
        <v>3.9401507687827402</v>
      </c>
      <c r="F15" s="13">
        <v>0.30949156921066501</v>
      </c>
      <c r="G15" t="s">
        <v>41</v>
      </c>
      <c r="H15" s="14">
        <v>31959.197809782101</v>
      </c>
      <c r="I15" s="14">
        <v>28038.6103083665</v>
      </c>
      <c r="J15" s="14">
        <v>36418.617694367596</v>
      </c>
      <c r="K15" s="14">
        <v>32071.268519028101</v>
      </c>
      <c r="L15" s="14">
        <v>2545.8990073558198</v>
      </c>
    </row>
    <row r="16" spans="1:12" x14ac:dyDescent="0.3">
      <c r="A16" s="7" t="s">
        <v>180</v>
      </c>
      <c r="B16" s="13">
        <v>1.3660359945562901</v>
      </c>
      <c r="C16" s="13">
        <v>1.00865051840006</v>
      </c>
      <c r="D16" s="13">
        <v>1.81060501370956</v>
      </c>
      <c r="E16" s="13">
        <v>1.3864375562746101</v>
      </c>
      <c r="F16" s="13">
        <v>0.24850131978024101</v>
      </c>
      <c r="G16" t="s">
        <v>41</v>
      </c>
      <c r="H16" s="14">
        <v>11121.798754207201</v>
      </c>
      <c r="I16" s="14">
        <v>8166.3043829650696</v>
      </c>
      <c r="J16" s="14">
        <v>14725.3564826482</v>
      </c>
      <c r="K16" s="14">
        <v>11286.2033411867</v>
      </c>
      <c r="L16" s="14">
        <v>2033.2871591447399</v>
      </c>
    </row>
    <row r="17" spans="1:12" x14ac:dyDescent="0.3">
      <c r="A17" s="7" t="s">
        <v>181</v>
      </c>
      <c r="B17" s="13">
        <v>11.0887085596051</v>
      </c>
      <c r="C17" s="13">
        <v>10.3517805733191</v>
      </c>
      <c r="D17" s="13">
        <v>11.8631348822431</v>
      </c>
      <c r="E17" s="13">
        <v>11.0950071557355</v>
      </c>
      <c r="F17" s="13">
        <v>0.45505406625424499</v>
      </c>
      <c r="G17" t="s">
        <v>41</v>
      </c>
      <c r="H17" s="21">
        <v>90237.260326594595</v>
      </c>
      <c r="I17" s="21">
        <v>84217.883859845504</v>
      </c>
      <c r="J17" s="21">
        <v>96987.695509611702</v>
      </c>
      <c r="K17" s="21">
        <v>90308.140621688493</v>
      </c>
      <c r="L17" s="21">
        <v>3827.7531051603501</v>
      </c>
    </row>
    <row r="18" spans="1:12" x14ac:dyDescent="0.3">
      <c r="A18" s="18" t="s">
        <v>29</v>
      </c>
      <c r="B18" s="18"/>
      <c r="C18" s="18"/>
      <c r="D18" s="18"/>
      <c r="E18" s="18"/>
      <c r="F18" s="18"/>
      <c r="G18" s="1"/>
      <c r="H18" s="22"/>
      <c r="I18" s="22"/>
      <c r="J18" s="22"/>
      <c r="K18" s="22">
        <f>SUM(K5:K17)</f>
        <v>813985.65889504098</v>
      </c>
      <c r="L18" s="18"/>
    </row>
    <row r="19" spans="1:12" x14ac:dyDescent="0.3">
      <c r="A19" s="7" t="s">
        <v>1403</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8D495-41C2-4035-9731-B2D2F7C0EB89}">
  <sheetPr>
    <tabColor rgb="FF0070C0"/>
  </sheetPr>
  <dimension ref="A1:L24"/>
  <sheetViews>
    <sheetView zoomScale="140" zoomScaleNormal="140" workbookViewId="0">
      <selection activeCell="B5" sqref="B5"/>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0" width="8.33203125" style="7" bestFit="1" customWidth="1"/>
    <col min="11" max="11" width="9.33203125" style="7" bestFit="1" customWidth="1"/>
    <col min="12" max="12" width="7.33203125" bestFit="1" customWidth="1"/>
  </cols>
  <sheetData>
    <row r="1" spans="1:12" x14ac:dyDescent="0.3">
      <c r="A1" s="7" t="s">
        <v>1606</v>
      </c>
    </row>
    <row r="2" spans="1:12" x14ac:dyDescent="0.3">
      <c r="A2" s="16"/>
      <c r="B2" s="317" t="s">
        <v>47</v>
      </c>
      <c r="C2" s="317"/>
      <c r="D2" s="317"/>
      <c r="E2" s="317"/>
      <c r="F2" s="317"/>
      <c r="G2" s="17"/>
      <c r="H2" s="317" t="s">
        <v>308</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25.251986899374501</v>
      </c>
      <c r="C5" s="13">
        <v>22.782532577978898</v>
      </c>
      <c r="D5" s="13">
        <v>28.045807671174199</v>
      </c>
      <c r="E5" s="13">
        <v>25.3254680600797</v>
      </c>
      <c r="F5" s="13">
        <v>1.61378354551723</v>
      </c>
      <c r="G5" t="s">
        <v>41</v>
      </c>
      <c r="H5" s="14">
        <v>32694.0414442814</v>
      </c>
      <c r="I5" s="14">
        <v>29102.191481748199</v>
      </c>
      <c r="J5" s="14">
        <v>36994.483133706199</v>
      </c>
      <c r="K5" s="14">
        <v>32808.672197882399</v>
      </c>
      <c r="L5" s="14">
        <v>2421.5458601138898</v>
      </c>
    </row>
    <row r="6" spans="1:12" x14ac:dyDescent="0.3">
      <c r="A6" s="7" t="s">
        <v>172</v>
      </c>
      <c r="B6" s="13">
        <v>19.618099213229801</v>
      </c>
      <c r="C6" s="13">
        <v>17.350590465131301</v>
      </c>
      <c r="D6" s="13">
        <v>22.342440655739001</v>
      </c>
      <c r="E6" s="13">
        <v>19.691722785109199</v>
      </c>
      <c r="F6" s="13">
        <v>1.5062718839206599</v>
      </c>
      <c r="G6" t="s">
        <v>41</v>
      </c>
      <c r="H6" s="14">
        <v>25383.643224232201</v>
      </c>
      <c r="I6" s="14">
        <v>22244.074013079298</v>
      </c>
      <c r="J6" s="14">
        <v>29272.831270986801</v>
      </c>
      <c r="K6" s="14">
        <v>25506.106221155798</v>
      </c>
      <c r="L6" s="14">
        <v>2116.1504777310902</v>
      </c>
    </row>
    <row r="7" spans="1:12" x14ac:dyDescent="0.3">
      <c r="A7" s="7" t="s">
        <v>42</v>
      </c>
      <c r="B7" s="13">
        <v>0.83861897733986601</v>
      </c>
      <c r="C7" s="13">
        <v>2.73168247314763E-2</v>
      </c>
      <c r="D7" s="13">
        <v>2.0398341794323098</v>
      </c>
      <c r="E7" s="13">
        <v>0.90649485141374897</v>
      </c>
      <c r="F7" s="13">
        <v>0.62280123705428903</v>
      </c>
      <c r="G7" t="s">
        <v>41</v>
      </c>
      <c r="H7" s="14">
        <v>1079.73035019594</v>
      </c>
      <c r="I7" s="14">
        <v>36.571996966234899</v>
      </c>
      <c r="J7" s="14">
        <v>2659.56157854711</v>
      </c>
      <c r="K7" s="14">
        <v>1174.60694030893</v>
      </c>
      <c r="L7" s="14">
        <v>810.16897453334605</v>
      </c>
    </row>
    <row r="8" spans="1:12" x14ac:dyDescent="0.3">
      <c r="A8" s="7" t="s">
        <v>173</v>
      </c>
      <c r="B8" s="13">
        <v>14.082635372511501</v>
      </c>
      <c r="C8" s="13">
        <v>11.595200921899799</v>
      </c>
      <c r="D8" s="13">
        <v>16.686797813342402</v>
      </c>
      <c r="E8" s="13">
        <v>14.1137822374459</v>
      </c>
      <c r="F8" s="13">
        <v>1.50082841135072</v>
      </c>
      <c r="G8" t="s">
        <v>41</v>
      </c>
      <c r="H8" s="14">
        <v>18229.243668649899</v>
      </c>
      <c r="I8" s="14">
        <v>14979.501415524101</v>
      </c>
      <c r="J8" s="14">
        <v>21804.8806238217</v>
      </c>
      <c r="K8" s="14">
        <v>18284.504971965001</v>
      </c>
      <c r="L8" s="14">
        <v>2065.1256644441</v>
      </c>
    </row>
    <row r="9" spans="1:12" x14ac:dyDescent="0.3">
      <c r="A9" s="7" t="s">
        <v>90</v>
      </c>
      <c r="B9" s="13">
        <v>1.3265588609574199</v>
      </c>
      <c r="C9" s="13">
        <v>0.665881034358482</v>
      </c>
      <c r="D9" s="13">
        <v>2.2973370110818099</v>
      </c>
      <c r="E9" s="13">
        <v>1.3837758168588099</v>
      </c>
      <c r="F9" s="13">
        <v>0.50610443837820496</v>
      </c>
      <c r="G9" t="s">
        <v>41</v>
      </c>
      <c r="H9" s="14">
        <v>1715.14161204789</v>
      </c>
      <c r="I9" s="14">
        <v>858.48970483528103</v>
      </c>
      <c r="J9" s="14">
        <v>3013.0142290859599</v>
      </c>
      <c r="K9" s="14">
        <v>1792.61403472915</v>
      </c>
      <c r="L9" s="14">
        <v>659.1700566536</v>
      </c>
    </row>
    <row r="10" spans="1:12" x14ac:dyDescent="0.3">
      <c r="A10" s="7" t="s">
        <v>174</v>
      </c>
      <c r="B10" s="13">
        <v>3.6567276952619898</v>
      </c>
      <c r="C10" s="13">
        <v>2.0799234860432501</v>
      </c>
      <c r="D10" s="13">
        <v>5.7026079406266801</v>
      </c>
      <c r="E10" s="13">
        <v>3.7374628706098099</v>
      </c>
      <c r="F10" s="13">
        <v>1.1172373423306601</v>
      </c>
      <c r="G10" t="s">
        <v>41</v>
      </c>
      <c r="H10" s="14">
        <v>4723.3731778849897</v>
      </c>
      <c r="I10" s="14">
        <v>2686.2425845123598</v>
      </c>
      <c r="J10" s="14">
        <v>7475.6037279525599</v>
      </c>
      <c r="K10" s="14">
        <v>4842.4197037398098</v>
      </c>
      <c r="L10" s="14">
        <v>1463.43065647603</v>
      </c>
    </row>
    <row r="11" spans="1:12" x14ac:dyDescent="0.3">
      <c r="A11" s="7" t="s">
        <v>175</v>
      </c>
      <c r="B11" s="13">
        <v>9.3151923123403808</v>
      </c>
      <c r="C11" s="13">
        <v>7.2704650446535002</v>
      </c>
      <c r="D11" s="13">
        <v>11.4968811373653</v>
      </c>
      <c r="E11" s="13">
        <v>9.3629300453437292</v>
      </c>
      <c r="F11" s="13">
        <v>1.2812606517109899</v>
      </c>
      <c r="G11" t="s">
        <v>41</v>
      </c>
      <c r="H11" s="14">
        <v>12061.5788175908</v>
      </c>
      <c r="I11" s="14">
        <v>9373.6940770257606</v>
      </c>
      <c r="J11" s="14">
        <v>14993.511313114701</v>
      </c>
      <c r="K11" s="14">
        <v>12127.5272390682</v>
      </c>
      <c r="L11" s="14">
        <v>1707.86648754508</v>
      </c>
    </row>
    <row r="12" spans="1:12" x14ac:dyDescent="0.3">
      <c r="A12" s="7" t="s">
        <v>176</v>
      </c>
      <c r="B12" s="13">
        <v>11.4541906699304</v>
      </c>
      <c r="C12" s="13">
        <v>9.1128244450732403</v>
      </c>
      <c r="D12" s="13">
        <v>14.2849980222403</v>
      </c>
      <c r="E12" s="13">
        <v>11.545138900506901</v>
      </c>
      <c r="F12" s="13">
        <v>1.5645241644822601</v>
      </c>
      <c r="G12" t="s">
        <v>41</v>
      </c>
      <c r="H12" s="14">
        <v>14798.1451256977</v>
      </c>
      <c r="I12" s="14">
        <v>11820.855501673401</v>
      </c>
      <c r="J12" s="14">
        <v>18439.363415547799</v>
      </c>
      <c r="K12" s="14">
        <v>14950.628505247299</v>
      </c>
      <c r="L12" s="14">
        <v>2059.6049469637101</v>
      </c>
    </row>
    <row r="13" spans="1:12" x14ac:dyDescent="0.3">
      <c r="A13" s="7" t="s">
        <v>177</v>
      </c>
      <c r="B13" s="13">
        <v>3.6980783887353801</v>
      </c>
      <c r="C13" s="13">
        <v>1.57860529182104</v>
      </c>
      <c r="D13" s="13">
        <v>5.8451614640434597</v>
      </c>
      <c r="E13" s="13">
        <v>3.7020745756848501</v>
      </c>
      <c r="F13" s="13">
        <v>1.30525370863618</v>
      </c>
      <c r="G13" t="s">
        <v>41</v>
      </c>
      <c r="H13" s="14">
        <v>4793.9167440802203</v>
      </c>
      <c r="I13" s="14">
        <v>2059.2748354761002</v>
      </c>
      <c r="J13" s="14">
        <v>7514.7804972530703</v>
      </c>
      <c r="K13" s="14">
        <v>4793.18921838804</v>
      </c>
      <c r="L13" s="14">
        <v>1695.3946504205801</v>
      </c>
    </row>
    <row r="14" spans="1:12" x14ac:dyDescent="0.3">
      <c r="A14" s="7" t="s">
        <v>178</v>
      </c>
      <c r="B14" s="13">
        <v>0.41194064325582003</v>
      </c>
      <c r="C14" s="13">
        <v>0.15046567839021199</v>
      </c>
      <c r="D14" s="13">
        <v>0.85334228837053006</v>
      </c>
      <c r="E14" s="13">
        <v>0.447674901972136</v>
      </c>
      <c r="F14" s="13">
        <v>0.22862539181187599</v>
      </c>
      <c r="G14" t="s">
        <v>41</v>
      </c>
      <c r="H14" s="14">
        <v>532.80997013614297</v>
      </c>
      <c r="I14" s="14">
        <v>195.23035009859899</v>
      </c>
      <c r="J14" s="14">
        <v>1105.41703848712</v>
      </c>
      <c r="K14" s="14">
        <v>579.93539832386102</v>
      </c>
      <c r="L14" s="14">
        <v>297.04389058711598</v>
      </c>
    </row>
    <row r="15" spans="1:12" x14ac:dyDescent="0.3">
      <c r="A15" s="7" t="s">
        <v>179</v>
      </c>
      <c r="B15" s="13">
        <v>1.7585143879539999</v>
      </c>
      <c r="C15" s="13">
        <v>0.95664444048578101</v>
      </c>
      <c r="D15" s="13">
        <v>2.9046773793392</v>
      </c>
      <c r="E15" s="13">
        <v>1.84390547187873</v>
      </c>
      <c r="F15" s="13">
        <v>0.59975966675716796</v>
      </c>
      <c r="G15" t="s">
        <v>41</v>
      </c>
      <c r="H15" s="14">
        <v>2280.7414121122101</v>
      </c>
      <c r="I15" s="14">
        <v>1239.79663300638</v>
      </c>
      <c r="J15" s="14">
        <v>3745.0998414302999</v>
      </c>
      <c r="K15" s="14">
        <v>2387.7672246963398</v>
      </c>
      <c r="L15" s="14">
        <v>777.78135918513203</v>
      </c>
    </row>
    <row r="16" spans="1:12" x14ac:dyDescent="0.3">
      <c r="A16" s="7" t="s">
        <v>180</v>
      </c>
      <c r="B16" s="13">
        <v>1.57435653657482</v>
      </c>
      <c r="C16" s="13">
        <v>0.80857582849059595</v>
      </c>
      <c r="D16" s="13">
        <v>2.6062993407622601</v>
      </c>
      <c r="E16" s="13">
        <v>1.6213484041708399</v>
      </c>
      <c r="F16" s="13">
        <v>0.54964792865193501</v>
      </c>
      <c r="G16" t="s">
        <v>41</v>
      </c>
      <c r="H16" s="14">
        <v>2041.1471545465599</v>
      </c>
      <c r="I16" s="14">
        <v>1040.5519078070899</v>
      </c>
      <c r="J16" s="14">
        <v>3383.5748412825001</v>
      </c>
      <c r="K16" s="14">
        <v>2100.6658383946401</v>
      </c>
      <c r="L16" s="14">
        <v>716.98563838093605</v>
      </c>
    </row>
    <row r="17" spans="1:12" x14ac:dyDescent="0.3">
      <c r="A17" s="7" t="s">
        <v>181</v>
      </c>
      <c r="B17" s="13">
        <v>6.2627224041193097</v>
      </c>
      <c r="C17" s="13">
        <v>4.9531483033952899</v>
      </c>
      <c r="D17" s="13">
        <v>7.89874370143791</v>
      </c>
      <c r="E17" s="13">
        <v>6.3182210789254096</v>
      </c>
      <c r="F17" s="13">
        <v>0.88318460509945595</v>
      </c>
      <c r="G17" t="s">
        <v>41</v>
      </c>
      <c r="H17" s="21">
        <v>8127.7081271980196</v>
      </c>
      <c r="I17" s="21">
        <v>6394.1342451476003</v>
      </c>
      <c r="J17" s="21">
        <v>10224.3944031426</v>
      </c>
      <c r="K17" s="21">
        <v>8183.8878042707001</v>
      </c>
      <c r="L17" s="21">
        <v>1173.54726130937</v>
      </c>
    </row>
    <row r="18" spans="1:12" x14ac:dyDescent="0.3">
      <c r="A18" s="18"/>
      <c r="B18" s="18"/>
      <c r="C18" s="18"/>
      <c r="D18" s="18"/>
      <c r="E18" s="18"/>
      <c r="F18" s="1"/>
      <c r="G18" s="22"/>
      <c r="H18" s="22"/>
      <c r="I18" s="22"/>
      <c r="J18" s="19" t="s">
        <v>29</v>
      </c>
      <c r="K18" s="22">
        <f>SUM(K5:K17)</f>
        <v>129532.52529817016</v>
      </c>
      <c r="L18" s="1"/>
    </row>
    <row r="19" spans="1:12" x14ac:dyDescent="0.3">
      <c r="A19" s="7" t="s">
        <v>131</v>
      </c>
    </row>
    <row r="24" spans="1:12" x14ac:dyDescent="0.3">
      <c r="A24"/>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AC3BE-69C4-476E-8AEA-767F6BF66AC8}">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10" width="7.33203125" style="7" bestFit="1" customWidth="1"/>
    <col min="11" max="11" width="8.33203125" style="7" bestFit="1" customWidth="1"/>
    <col min="12" max="12" width="5.5546875" style="7" bestFit="1" customWidth="1"/>
  </cols>
  <sheetData>
    <row r="1" spans="1:12" x14ac:dyDescent="0.3">
      <c r="A1" s="7" t="s">
        <v>1607</v>
      </c>
    </row>
    <row r="2" spans="1:12" x14ac:dyDescent="0.3">
      <c r="A2" s="16"/>
      <c r="B2" s="317" t="s">
        <v>47</v>
      </c>
      <c r="C2" s="317"/>
      <c r="D2" s="317"/>
      <c r="E2" s="317"/>
      <c r="F2" s="317"/>
      <c r="G2" s="17"/>
      <c r="H2" s="317" t="s">
        <v>309</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0.92111510023089604</v>
      </c>
      <c r="C5" s="13">
        <v>0.39492717734966898</v>
      </c>
      <c r="D5" s="13">
        <v>1.76237336999493</v>
      </c>
      <c r="E5" s="13">
        <v>0.97606111921976701</v>
      </c>
      <c r="F5" s="13">
        <v>0.42503264800573898</v>
      </c>
      <c r="G5" t="s">
        <v>41</v>
      </c>
      <c r="H5" s="14">
        <v>126.604784302997</v>
      </c>
      <c r="I5" s="14">
        <v>54.3556367738787</v>
      </c>
      <c r="J5" s="14">
        <v>245.084797409337</v>
      </c>
      <c r="K5" s="14">
        <v>134.81332767477801</v>
      </c>
      <c r="L5" s="14">
        <v>58.968944433536997</v>
      </c>
    </row>
    <row r="6" spans="1:12" x14ac:dyDescent="0.3">
      <c r="A6" s="7" t="s">
        <v>172</v>
      </c>
      <c r="B6" s="13">
        <v>3.4917259468595501</v>
      </c>
      <c r="C6" s="13">
        <v>2.2789426349120898</v>
      </c>
      <c r="D6" s="13">
        <v>5.09846150203217</v>
      </c>
      <c r="E6" s="13">
        <v>3.5562526794360401</v>
      </c>
      <c r="F6" s="13">
        <v>0.83470316282741497</v>
      </c>
      <c r="G6" t="s">
        <v>41</v>
      </c>
      <c r="H6" s="14">
        <v>481.19353536193103</v>
      </c>
      <c r="I6" s="14">
        <v>313.73847129860098</v>
      </c>
      <c r="J6" s="14">
        <v>699.58202899876005</v>
      </c>
      <c r="K6" s="14">
        <v>491.14782904253002</v>
      </c>
      <c r="L6" s="14">
        <v>115.80098512209899</v>
      </c>
    </row>
    <row r="7" spans="1:12" x14ac:dyDescent="0.3">
      <c r="A7" s="7" t="s">
        <v>42</v>
      </c>
      <c r="B7" s="13">
        <v>7.0113756345055206E-2</v>
      </c>
      <c r="C7" s="13">
        <v>1.26307421903466E-5</v>
      </c>
      <c r="D7" s="13">
        <v>0.50302180485457504</v>
      </c>
      <c r="E7" s="13">
        <v>0.13426281225405701</v>
      </c>
      <c r="F7" s="13">
        <v>0.17265907843093101</v>
      </c>
      <c r="G7" t="s">
        <v>41</v>
      </c>
      <c r="H7" s="14">
        <v>9.7080189292093397</v>
      </c>
      <c r="I7" s="14">
        <v>1.7642361896894399E-3</v>
      </c>
      <c r="J7" s="14">
        <v>69.064993774127203</v>
      </c>
      <c r="K7" s="14">
        <v>18.527090420748198</v>
      </c>
      <c r="L7" s="14">
        <v>23.758525900769499</v>
      </c>
    </row>
    <row r="8" spans="1:12" x14ac:dyDescent="0.3">
      <c r="A8" s="7" t="s">
        <v>173</v>
      </c>
      <c r="B8" s="13">
        <v>1.47806894242083</v>
      </c>
      <c r="C8" s="13">
        <v>0.69310305382306703</v>
      </c>
      <c r="D8" s="13">
        <v>2.6454434411224499</v>
      </c>
      <c r="E8" s="13">
        <v>1.5559603829994999</v>
      </c>
      <c r="F8" s="13">
        <v>0.599811633076901</v>
      </c>
      <c r="G8" t="s">
        <v>41</v>
      </c>
      <c r="H8" s="14">
        <v>204.116183192861</v>
      </c>
      <c r="I8" s="14">
        <v>95.993093364664603</v>
      </c>
      <c r="J8" s="14">
        <v>367.61629665623201</v>
      </c>
      <c r="K8" s="14">
        <v>214.91238294357501</v>
      </c>
      <c r="L8" s="14">
        <v>83.063049152046901</v>
      </c>
    </row>
    <row r="9" spans="1:12" x14ac:dyDescent="0.3">
      <c r="A9" s="7" t="s">
        <v>90</v>
      </c>
      <c r="B9" s="13">
        <v>9.5821271935902803E-3</v>
      </c>
      <c r="C9" s="13">
        <v>6.1939770850447398E-7</v>
      </c>
      <c r="D9" s="13">
        <v>0.27203315644079201</v>
      </c>
      <c r="E9" s="13">
        <v>5.6250837214363199E-2</v>
      </c>
      <c r="F9" s="13">
        <v>0.107810217454369</v>
      </c>
      <c r="G9" t="s">
        <v>41</v>
      </c>
      <c r="H9" s="14">
        <v>1.2917064088267001</v>
      </c>
      <c r="I9" s="14">
        <v>8.8427599157035901E-5</v>
      </c>
      <c r="J9" s="14">
        <v>37.912333748995103</v>
      </c>
      <c r="K9" s="14">
        <v>7.7583647231678396</v>
      </c>
      <c r="L9" s="14">
        <v>14.841014198404601</v>
      </c>
    </row>
    <row r="10" spans="1:12" x14ac:dyDescent="0.3">
      <c r="A10" s="7" t="s">
        <v>174</v>
      </c>
      <c r="B10" s="13">
        <v>6.6982150368857498</v>
      </c>
      <c r="C10" s="13">
        <v>4.2359920711190604</v>
      </c>
      <c r="D10" s="13">
        <v>9.7020711970986895</v>
      </c>
      <c r="E10" s="13">
        <v>6.7925361687614298</v>
      </c>
      <c r="F10" s="13">
        <v>1.6721648982928501</v>
      </c>
      <c r="G10" t="s">
        <v>41</v>
      </c>
      <c r="H10" s="14">
        <v>927.98010876634203</v>
      </c>
      <c r="I10" s="14">
        <v>579.96424390345999</v>
      </c>
      <c r="J10" s="14">
        <v>1339.18795848686</v>
      </c>
      <c r="K10" s="14">
        <v>938.67909471450901</v>
      </c>
      <c r="L10" s="14">
        <v>234.28571611521701</v>
      </c>
    </row>
    <row r="11" spans="1:12" x14ac:dyDescent="0.3">
      <c r="A11" s="7" t="s">
        <v>175</v>
      </c>
      <c r="B11" s="13">
        <v>15.464972710094001</v>
      </c>
      <c r="C11" s="13">
        <v>12.493265153387901</v>
      </c>
      <c r="D11" s="13">
        <v>18.650990262941299</v>
      </c>
      <c r="E11" s="13">
        <v>15.491644979281</v>
      </c>
      <c r="F11" s="13">
        <v>1.89756192647323</v>
      </c>
      <c r="G11" t="s">
        <v>41</v>
      </c>
      <c r="H11" s="14">
        <v>2136.1510081698102</v>
      </c>
      <c r="I11" s="14">
        <v>1704.8310817706599</v>
      </c>
      <c r="J11" s="14">
        <v>2591.2412627352201</v>
      </c>
      <c r="K11" s="14">
        <v>2140.1304100738598</v>
      </c>
      <c r="L11" s="14">
        <v>272.40778610326299</v>
      </c>
    </row>
    <row r="12" spans="1:12" x14ac:dyDescent="0.3">
      <c r="A12" s="7" t="s">
        <v>176</v>
      </c>
      <c r="B12" s="13">
        <v>58.542656155867398</v>
      </c>
      <c r="C12" s="13">
        <v>52.879806897089402</v>
      </c>
      <c r="D12" s="13">
        <v>63.491699313193799</v>
      </c>
      <c r="E12" s="13">
        <v>58.436805250667298</v>
      </c>
      <c r="F12" s="13">
        <v>3.19545200668537</v>
      </c>
      <c r="G12" t="s">
        <v>41</v>
      </c>
      <c r="H12" s="14">
        <v>8079.5462095481398</v>
      </c>
      <c r="I12" s="14">
        <v>7212.3623680131004</v>
      </c>
      <c r="J12" s="14">
        <v>8899.8137806162194</v>
      </c>
      <c r="K12" s="14">
        <v>8071.85609804244</v>
      </c>
      <c r="L12" s="14">
        <v>505.272297311221</v>
      </c>
    </row>
    <row r="13" spans="1:12" x14ac:dyDescent="0.3">
      <c r="A13" s="7" t="s">
        <v>177</v>
      </c>
      <c r="B13" s="13">
        <v>5.2132935891654801</v>
      </c>
      <c r="C13" s="13">
        <v>2.45039278671516</v>
      </c>
      <c r="D13" s="13">
        <v>9.8573719845179397</v>
      </c>
      <c r="E13" s="13">
        <v>5.5514794249976704</v>
      </c>
      <c r="F13" s="13">
        <v>2.3018545754962001</v>
      </c>
      <c r="G13" t="s">
        <v>41</v>
      </c>
      <c r="H13" s="14">
        <v>717.56088369783595</v>
      </c>
      <c r="I13" s="14">
        <v>334.677485232408</v>
      </c>
      <c r="J13" s="14">
        <v>1368.58078244183</v>
      </c>
      <c r="K13" s="14">
        <v>766.371477604407</v>
      </c>
      <c r="L13" s="14">
        <v>317.24075453138602</v>
      </c>
    </row>
    <row r="14" spans="1:12" x14ac:dyDescent="0.3">
      <c r="A14" s="7" t="s">
        <v>178</v>
      </c>
      <c r="B14" s="13">
        <v>0.71192813436697999</v>
      </c>
      <c r="C14" s="13">
        <v>0.27648365238435302</v>
      </c>
      <c r="D14" s="13">
        <v>1.40635339125466</v>
      </c>
      <c r="E14" s="13">
        <v>0.76003806536731899</v>
      </c>
      <c r="F14" s="13">
        <v>0.356866160390649</v>
      </c>
      <c r="G14" t="s">
        <v>41</v>
      </c>
      <c r="H14" s="14">
        <v>97.774607703532695</v>
      </c>
      <c r="I14" s="14">
        <v>38.248696728669799</v>
      </c>
      <c r="J14" s="14">
        <v>197.17526181354901</v>
      </c>
      <c r="K14" s="14">
        <v>104.981084345393</v>
      </c>
      <c r="L14" s="14">
        <v>49.3799056498219</v>
      </c>
    </row>
    <row r="15" spans="1:12" x14ac:dyDescent="0.3">
      <c r="A15" s="7" t="s">
        <v>179</v>
      </c>
      <c r="B15" s="13">
        <v>3.0997939044862601</v>
      </c>
      <c r="C15" s="13">
        <v>1.5256737069729001</v>
      </c>
      <c r="D15" s="13">
        <v>4.9835397069989504</v>
      </c>
      <c r="E15" s="13">
        <v>3.1783576943047098</v>
      </c>
      <c r="F15" s="13">
        <v>1.05930195509425</v>
      </c>
      <c r="G15" t="s">
        <v>41</v>
      </c>
      <c r="H15" s="14">
        <v>429.55221875546499</v>
      </c>
      <c r="I15" s="14">
        <v>209.82108541371201</v>
      </c>
      <c r="J15" s="14">
        <v>694.37366141581504</v>
      </c>
      <c r="K15" s="14">
        <v>439.01808947912701</v>
      </c>
      <c r="L15" s="14">
        <v>146.837700669887</v>
      </c>
    </row>
    <row r="16" spans="1:12" x14ac:dyDescent="0.3">
      <c r="A16" s="7" t="s">
        <v>180</v>
      </c>
      <c r="B16" s="13">
        <v>1.1003816778662701</v>
      </c>
      <c r="C16" s="13">
        <v>0.42216793630737498</v>
      </c>
      <c r="D16" s="13">
        <v>2.1281784863573501</v>
      </c>
      <c r="E16" s="13">
        <v>1.1743192438814201</v>
      </c>
      <c r="F16" s="13">
        <v>0.51737564207051201</v>
      </c>
      <c r="G16" t="s">
        <v>41</v>
      </c>
      <c r="H16" s="14">
        <v>151.946086370893</v>
      </c>
      <c r="I16" s="14">
        <v>58.739847464455998</v>
      </c>
      <c r="J16" s="14">
        <v>296.06095096714898</v>
      </c>
      <c r="K16" s="14">
        <v>162.23595014493301</v>
      </c>
      <c r="L16" s="14">
        <v>71.795495332827201</v>
      </c>
    </row>
    <row r="17" spans="1:12" x14ac:dyDescent="0.3">
      <c r="A17" s="7" t="s">
        <v>181</v>
      </c>
      <c r="B17" s="13">
        <v>2.2822279191227</v>
      </c>
      <c r="C17" s="13">
        <v>1.3092881732261501</v>
      </c>
      <c r="D17" s="13">
        <v>3.5392006888663401</v>
      </c>
      <c r="E17" s="13">
        <v>2.3360313416152598</v>
      </c>
      <c r="F17" s="13">
        <v>0.68627286597410098</v>
      </c>
      <c r="G17" t="s">
        <v>41</v>
      </c>
      <c r="H17" s="21">
        <v>314.88707175137301</v>
      </c>
      <c r="I17" s="21">
        <v>178.69322492141899</v>
      </c>
      <c r="J17" s="21">
        <v>494.76853641736</v>
      </c>
      <c r="K17" s="21">
        <v>322.59468409114203</v>
      </c>
      <c r="L17" s="21">
        <v>95.017140902419897</v>
      </c>
    </row>
    <row r="18" spans="1:12" x14ac:dyDescent="0.3">
      <c r="A18" s="18"/>
      <c r="B18" s="18"/>
      <c r="C18" s="18"/>
      <c r="D18" s="18"/>
      <c r="E18" s="18"/>
      <c r="F18" s="18"/>
      <c r="G18" s="1"/>
      <c r="H18" s="22"/>
      <c r="I18" s="22"/>
      <c r="J18" s="19" t="s">
        <v>29</v>
      </c>
      <c r="K18" s="22">
        <f>SUM(K5:K17)</f>
        <v>13813.02588330061</v>
      </c>
      <c r="L18" s="18"/>
    </row>
    <row r="19" spans="1:12" x14ac:dyDescent="0.3">
      <c r="A19" s="7" t="s">
        <v>132</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A371D-50A4-4EB8-B3C4-9FBFA02F823D}">
  <sheetPr>
    <tabColor rgb="FF0070C0"/>
  </sheetPr>
  <dimension ref="A1:L24"/>
  <sheetViews>
    <sheetView zoomScale="140" zoomScaleNormal="140" workbookViewId="0"/>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10" width="8.33203125" style="7" bestFit="1" customWidth="1"/>
    <col min="11" max="11" width="9.33203125" style="7" bestFit="1" customWidth="1"/>
    <col min="12" max="12" width="7.33203125" style="7" bestFit="1" customWidth="1"/>
  </cols>
  <sheetData>
    <row r="1" spans="1:12" x14ac:dyDescent="0.3">
      <c r="A1" s="7" t="s">
        <v>1608</v>
      </c>
    </row>
    <row r="2" spans="1:12" x14ac:dyDescent="0.3">
      <c r="A2" s="16"/>
      <c r="B2" s="317" t="s">
        <v>47</v>
      </c>
      <c r="C2" s="317"/>
      <c r="D2" s="317"/>
      <c r="E2" s="317"/>
      <c r="F2" s="317"/>
      <c r="G2" s="17"/>
      <c r="H2" s="317" t="s">
        <v>310</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22.8999663838675</v>
      </c>
      <c r="C5" s="13">
        <v>20.635992652178398</v>
      </c>
      <c r="D5" s="13">
        <v>25.511979574993699</v>
      </c>
      <c r="E5" s="13">
        <v>22.973309600195801</v>
      </c>
      <c r="F5" s="13">
        <v>1.45984114010243</v>
      </c>
      <c r="G5" t="s">
        <v>41</v>
      </c>
      <c r="H5" s="14">
        <v>32826.578372092299</v>
      </c>
      <c r="I5" s="14">
        <v>29129.157120599601</v>
      </c>
      <c r="J5" s="14">
        <v>37222.271746048304</v>
      </c>
      <c r="K5" s="14">
        <v>32971.314321817503</v>
      </c>
      <c r="L5" s="14">
        <v>2414.4043033118</v>
      </c>
    </row>
    <row r="6" spans="1:12" x14ac:dyDescent="0.3">
      <c r="A6" s="7" t="s">
        <v>172</v>
      </c>
      <c r="B6" s="13">
        <v>18.079100317352299</v>
      </c>
      <c r="C6" s="13">
        <v>16.061480281540099</v>
      </c>
      <c r="D6" s="13">
        <v>20.584791970046101</v>
      </c>
      <c r="E6" s="13">
        <v>18.138498125823499</v>
      </c>
      <c r="F6" s="13">
        <v>1.36531411982402</v>
      </c>
      <c r="G6" t="s">
        <v>41</v>
      </c>
      <c r="H6" s="14">
        <v>25929.6675592582</v>
      </c>
      <c r="I6" s="14">
        <v>22677.4053639966</v>
      </c>
      <c r="J6" s="14">
        <v>29840.510734575801</v>
      </c>
      <c r="K6" s="14">
        <v>26032.764066772601</v>
      </c>
      <c r="L6" s="14">
        <v>2182.8180364207001</v>
      </c>
    </row>
    <row r="7" spans="1:12" x14ac:dyDescent="0.3">
      <c r="A7" s="7" t="s">
        <v>42</v>
      </c>
      <c r="B7" s="13">
        <v>0.76621608928622198</v>
      </c>
      <c r="C7" s="13">
        <v>3.74527439250424E-2</v>
      </c>
      <c r="D7" s="13">
        <v>1.86094584624654</v>
      </c>
      <c r="E7" s="13">
        <v>0.83073777220979705</v>
      </c>
      <c r="F7" s="13">
        <v>0.56254148624407796</v>
      </c>
      <c r="G7" t="s">
        <v>41</v>
      </c>
      <c r="H7" s="14">
        <v>1106.5555144668499</v>
      </c>
      <c r="I7" s="14">
        <v>54.944128818842103</v>
      </c>
      <c r="J7" s="14">
        <v>2666.0603912475499</v>
      </c>
      <c r="K7" s="14">
        <v>1191.0296763251799</v>
      </c>
      <c r="L7" s="14">
        <v>805.03135579922105</v>
      </c>
    </row>
    <row r="8" spans="1:12" x14ac:dyDescent="0.3">
      <c r="A8" s="7" t="s">
        <v>173</v>
      </c>
      <c r="B8" s="13">
        <v>12.879787122194401</v>
      </c>
      <c r="C8" s="13">
        <v>10.6370144766418</v>
      </c>
      <c r="D8" s="13">
        <v>15.1963427918616</v>
      </c>
      <c r="E8" s="13">
        <v>12.9020401017822</v>
      </c>
      <c r="F8" s="13">
        <v>1.36284919072719</v>
      </c>
      <c r="G8" t="s">
        <v>41</v>
      </c>
      <c r="H8" s="14">
        <v>18448.121483478801</v>
      </c>
      <c r="I8" s="14">
        <v>15163.2112346383</v>
      </c>
      <c r="J8" s="14">
        <v>22056.493992341999</v>
      </c>
      <c r="K8" s="14">
        <v>18518.170105578502</v>
      </c>
      <c r="L8" s="14">
        <v>2080.77990407982</v>
      </c>
    </row>
    <row r="9" spans="1:12" x14ac:dyDescent="0.3">
      <c r="A9" s="7" t="s">
        <v>90</v>
      </c>
      <c r="B9" s="13">
        <v>1.2045700869534499</v>
      </c>
      <c r="C9" s="13">
        <v>0.60706972235749801</v>
      </c>
      <c r="D9" s="13">
        <v>2.1067044461820701</v>
      </c>
      <c r="E9" s="13">
        <v>1.25493793678108</v>
      </c>
      <c r="F9" s="13">
        <v>0.45708097185805102</v>
      </c>
      <c r="G9" t="s">
        <v>41</v>
      </c>
      <c r="H9" s="14">
        <v>1734.5933259255801</v>
      </c>
      <c r="I9" s="14">
        <v>877.59736917375005</v>
      </c>
      <c r="J9" s="14">
        <v>3031.7346701666302</v>
      </c>
      <c r="K9" s="14">
        <v>1800.7869961373999</v>
      </c>
      <c r="L9" s="14">
        <v>659.540838427842</v>
      </c>
    </row>
    <row r="10" spans="1:12" x14ac:dyDescent="0.3">
      <c r="A10" s="7" t="s">
        <v>174</v>
      </c>
      <c r="B10" s="13">
        <v>3.94001829907211</v>
      </c>
      <c r="C10" s="13">
        <v>2.4941100360872301</v>
      </c>
      <c r="D10" s="13">
        <v>5.8032134363283401</v>
      </c>
      <c r="E10" s="13">
        <v>4.0331023182496804</v>
      </c>
      <c r="F10" s="13">
        <v>1.0181857330136199</v>
      </c>
      <c r="G10" t="s">
        <v>41</v>
      </c>
      <c r="H10" s="14">
        <v>5638.8774776134396</v>
      </c>
      <c r="I10" s="14">
        <v>3551.9416560069199</v>
      </c>
      <c r="J10" s="14">
        <v>8406.5096511055999</v>
      </c>
      <c r="K10" s="14">
        <v>5787.7568614654501</v>
      </c>
      <c r="L10" s="14">
        <v>1475.4373313475201</v>
      </c>
    </row>
    <row r="11" spans="1:12" x14ac:dyDescent="0.3">
      <c r="A11" s="7" t="s">
        <v>175</v>
      </c>
      <c r="B11" s="13">
        <v>9.91172469839141</v>
      </c>
      <c r="C11" s="13">
        <v>8.0023416875922493</v>
      </c>
      <c r="D11" s="13">
        <v>11.899723198207401</v>
      </c>
      <c r="E11" s="13">
        <v>9.9554040907431105</v>
      </c>
      <c r="F11" s="13">
        <v>1.17577166670889</v>
      </c>
      <c r="G11" t="s">
        <v>41</v>
      </c>
      <c r="H11" s="14">
        <v>14226.856277659401</v>
      </c>
      <c r="I11" s="14">
        <v>11511.0204371908</v>
      </c>
      <c r="J11" s="14">
        <v>17151.420429687201</v>
      </c>
      <c r="K11" s="14">
        <v>14281.998428163501</v>
      </c>
      <c r="L11" s="14">
        <v>1716.3347161577799</v>
      </c>
    </row>
    <row r="12" spans="1:12" x14ac:dyDescent="0.3">
      <c r="A12" s="7" t="s">
        <v>176</v>
      </c>
      <c r="B12" s="13">
        <v>15.938611028728999</v>
      </c>
      <c r="C12" s="13">
        <v>13.8199176575874</v>
      </c>
      <c r="D12" s="13">
        <v>18.5805694206556</v>
      </c>
      <c r="E12" s="13">
        <v>16.067286590853801</v>
      </c>
      <c r="F12" s="13">
        <v>1.4527715093706099</v>
      </c>
      <c r="G12" t="s">
        <v>41</v>
      </c>
      <c r="H12" s="14">
        <v>22882.753870957498</v>
      </c>
      <c r="I12" s="14">
        <v>19869.767338755799</v>
      </c>
      <c r="J12" s="14">
        <v>26556.364895348201</v>
      </c>
      <c r="K12" s="14">
        <v>23043.519781437801</v>
      </c>
      <c r="L12" s="14">
        <v>2072.20302774023</v>
      </c>
    </row>
    <row r="13" spans="1:12" x14ac:dyDescent="0.3">
      <c r="A13" s="7" t="s">
        <v>177</v>
      </c>
      <c r="B13" s="13">
        <v>3.87382244295407</v>
      </c>
      <c r="C13" s="13">
        <v>1.9203039703547</v>
      </c>
      <c r="D13" s="13">
        <v>5.8932699915686202</v>
      </c>
      <c r="E13" s="13">
        <v>3.8826190669148199</v>
      </c>
      <c r="F13" s="13">
        <v>1.2071354084881101</v>
      </c>
      <c r="G13" t="s">
        <v>41</v>
      </c>
      <c r="H13" s="14">
        <v>5547.4642039370301</v>
      </c>
      <c r="I13" s="14">
        <v>2741.05120280343</v>
      </c>
      <c r="J13" s="14">
        <v>8451.6558211214997</v>
      </c>
      <c r="K13" s="14">
        <v>5570.0758146118696</v>
      </c>
      <c r="L13" s="14">
        <v>1738.7084410238899</v>
      </c>
    </row>
    <row r="14" spans="1:12" x14ac:dyDescent="0.3">
      <c r="A14" s="7" t="s">
        <v>178</v>
      </c>
      <c r="B14" s="13">
        <v>0.444599618095597</v>
      </c>
      <c r="C14" s="13">
        <v>0.19938665733060301</v>
      </c>
      <c r="D14" s="13">
        <v>0.85085328478521005</v>
      </c>
      <c r="E14" s="13">
        <v>0.47794568044931002</v>
      </c>
      <c r="F14" s="13">
        <v>0.20879959226106301</v>
      </c>
      <c r="G14" t="s">
        <v>41</v>
      </c>
      <c r="H14" s="14">
        <v>637.53440966164101</v>
      </c>
      <c r="I14" s="14">
        <v>283.69127263714898</v>
      </c>
      <c r="J14" s="14">
        <v>1228.44472806878</v>
      </c>
      <c r="K14" s="14">
        <v>685.63736178394902</v>
      </c>
      <c r="L14" s="14">
        <v>300.25480899793303</v>
      </c>
    </row>
    <row r="15" spans="1:12" x14ac:dyDescent="0.3">
      <c r="A15" s="7" t="s">
        <v>179</v>
      </c>
      <c r="B15" s="13">
        <v>1.9066673550511899</v>
      </c>
      <c r="C15" s="13">
        <v>1.1752850164666799</v>
      </c>
      <c r="D15" s="13">
        <v>2.9522157512257099</v>
      </c>
      <c r="E15" s="13">
        <v>1.9724902727703899</v>
      </c>
      <c r="F15" s="13">
        <v>0.55034803675075294</v>
      </c>
      <c r="G15" t="s">
        <v>41</v>
      </c>
      <c r="H15" s="14">
        <v>2739.6002289622902</v>
      </c>
      <c r="I15" s="14">
        <v>1677.5432210981601</v>
      </c>
      <c r="J15" s="14">
        <v>4236.3875300846403</v>
      </c>
      <c r="K15" s="14">
        <v>2829.96331728822</v>
      </c>
      <c r="L15" s="14">
        <v>793.20853936113394</v>
      </c>
    </row>
    <row r="16" spans="1:12" x14ac:dyDescent="0.3">
      <c r="A16" s="7" t="s">
        <v>180</v>
      </c>
      <c r="B16" s="13">
        <v>1.5441572138037201</v>
      </c>
      <c r="C16" s="13">
        <v>0.84705423677601599</v>
      </c>
      <c r="D16" s="13">
        <v>2.4599753790040602</v>
      </c>
      <c r="E16" s="13">
        <v>1.57753761710467</v>
      </c>
      <c r="F16" s="13">
        <v>0.49798771184005902</v>
      </c>
      <c r="G16" t="s">
        <v>41</v>
      </c>
      <c r="H16" s="14">
        <v>2204.35628939552</v>
      </c>
      <c r="I16" s="14">
        <v>1213.20005122506</v>
      </c>
      <c r="J16" s="14">
        <v>3548.8225607249901</v>
      </c>
      <c r="K16" s="14">
        <v>2262.9772227385502</v>
      </c>
      <c r="L16" s="14">
        <v>715.76125629228102</v>
      </c>
    </row>
    <row r="17" spans="1:12" x14ac:dyDescent="0.3">
      <c r="A17" s="7" t="s">
        <v>181</v>
      </c>
      <c r="B17" s="13">
        <v>5.8897096580645503</v>
      </c>
      <c r="C17" s="13">
        <v>4.6976743590719598</v>
      </c>
      <c r="D17" s="13">
        <v>7.3448303702037601</v>
      </c>
      <c r="E17" s="13">
        <v>5.9340908261215901</v>
      </c>
      <c r="F17" s="13">
        <v>0.802061372066185</v>
      </c>
      <c r="G17" t="s">
        <v>41</v>
      </c>
      <c r="H17" s="21">
        <v>8449.26425176661</v>
      </c>
      <c r="I17" s="21">
        <v>6690.4762284101598</v>
      </c>
      <c r="J17" s="21">
        <v>10584.611336988501</v>
      </c>
      <c r="K17" s="21">
        <v>8515.5829575592797</v>
      </c>
      <c r="L17" s="21">
        <v>1185.8250132401899</v>
      </c>
    </row>
    <row r="18" spans="1:12" x14ac:dyDescent="0.3">
      <c r="A18" s="18"/>
      <c r="B18" s="18"/>
      <c r="C18" s="18"/>
      <c r="D18" s="18"/>
      <c r="E18" s="18"/>
      <c r="F18" s="18"/>
      <c r="G18" s="1"/>
      <c r="H18" s="22"/>
      <c r="I18" s="22"/>
      <c r="J18" s="19" t="s">
        <v>29</v>
      </c>
      <c r="K18" s="22">
        <f>SUM(K5:K17)</f>
        <v>143491.57691167982</v>
      </c>
      <c r="L18" s="18"/>
    </row>
    <row r="19" spans="1:12" x14ac:dyDescent="0.3">
      <c r="A19" s="7" t="s">
        <v>133</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5C741-7330-4573-81AC-D67F30D9F1AD}">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11" width="9.33203125" style="7" bestFit="1" customWidth="1"/>
    <col min="12" max="12" width="8.33203125" style="7" bestFit="1" customWidth="1"/>
  </cols>
  <sheetData>
    <row r="1" spans="1:12" x14ac:dyDescent="0.3">
      <c r="A1" s="7" t="s">
        <v>1609</v>
      </c>
    </row>
    <row r="2" spans="1:12" x14ac:dyDescent="0.3">
      <c r="A2" s="16"/>
      <c r="B2" s="317" t="s">
        <v>47</v>
      </c>
      <c r="C2" s="317"/>
      <c r="D2" s="317"/>
      <c r="E2" s="317"/>
      <c r="F2" s="317"/>
      <c r="G2" s="17"/>
      <c r="H2" s="317" t="s">
        <v>311</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14.169194313819601</v>
      </c>
      <c r="C5" s="13">
        <v>12.8818694626955</v>
      </c>
      <c r="D5" s="13">
        <v>15.5845463167835</v>
      </c>
      <c r="E5" s="13">
        <v>14.181004234203099</v>
      </c>
      <c r="F5" s="13">
        <v>0.82355838239555501</v>
      </c>
      <c r="G5" t="s">
        <v>41</v>
      </c>
      <c r="H5" s="14">
        <v>54486.569286219601</v>
      </c>
      <c r="I5" s="14">
        <v>49233.293282553001</v>
      </c>
      <c r="J5" s="14">
        <v>60424.061073529803</v>
      </c>
      <c r="K5" s="14">
        <v>54628.331432504303</v>
      </c>
      <c r="L5" s="14">
        <v>3380.84994397625</v>
      </c>
    </row>
    <row r="6" spans="1:12" x14ac:dyDescent="0.3">
      <c r="A6" s="7" t="s">
        <v>172</v>
      </c>
      <c r="B6" s="13">
        <v>11.0942119329672</v>
      </c>
      <c r="C6" s="13">
        <v>9.9732635772807701</v>
      </c>
      <c r="D6" s="13">
        <v>12.3499092676094</v>
      </c>
      <c r="E6" s="13">
        <v>11.112559029827599</v>
      </c>
      <c r="F6" s="13">
        <v>0.74374787529286701</v>
      </c>
      <c r="G6" t="s">
        <v>41</v>
      </c>
      <c r="H6" s="14">
        <v>42719.963486633198</v>
      </c>
      <c r="I6" s="14">
        <v>38125.842157677798</v>
      </c>
      <c r="J6" s="14">
        <v>48011.388490608202</v>
      </c>
      <c r="K6" s="14">
        <v>42807.857104776398</v>
      </c>
      <c r="L6" s="14">
        <v>3003.9730346277202</v>
      </c>
    </row>
    <row r="7" spans="1:12" x14ac:dyDescent="0.3">
      <c r="A7" s="7" t="s">
        <v>42</v>
      </c>
      <c r="B7" s="13">
        <v>0.32917952772826198</v>
      </c>
      <c r="C7" s="13">
        <v>3.9911583983292503E-2</v>
      </c>
      <c r="D7" s="13">
        <v>0.74501879708822205</v>
      </c>
      <c r="E7" s="13">
        <v>0.35180554225206601</v>
      </c>
      <c r="F7" s="13">
        <v>0.217517605886795</v>
      </c>
      <c r="G7" t="s">
        <v>41</v>
      </c>
      <c r="H7" s="14">
        <v>1268.29695950064</v>
      </c>
      <c r="I7" s="14">
        <v>154.208373018228</v>
      </c>
      <c r="J7" s="14">
        <v>2867.70023333161</v>
      </c>
      <c r="K7" s="14">
        <v>1354.6539229421101</v>
      </c>
      <c r="L7" s="14">
        <v>837.14513591474804</v>
      </c>
    </row>
    <row r="8" spans="1:12" x14ac:dyDescent="0.3">
      <c r="A8" s="7" t="s">
        <v>173</v>
      </c>
      <c r="B8" s="13">
        <v>5.9442605053620703</v>
      </c>
      <c r="C8" s="13">
        <v>5.0019661738015904</v>
      </c>
      <c r="D8" s="13">
        <v>6.96200130830674</v>
      </c>
      <c r="E8" s="13">
        <v>5.9646947776519301</v>
      </c>
      <c r="F8" s="13">
        <v>0.59956592577614998</v>
      </c>
      <c r="G8" t="s">
        <v>41</v>
      </c>
      <c r="H8" s="14">
        <v>22879.064838184499</v>
      </c>
      <c r="I8" s="14">
        <v>19261.873832105099</v>
      </c>
      <c r="J8" s="14">
        <v>26985.220574878502</v>
      </c>
      <c r="K8" s="14">
        <v>22977.4306592832</v>
      </c>
      <c r="L8" s="14">
        <v>2364.0304027768002</v>
      </c>
    </row>
    <row r="9" spans="1:12" x14ac:dyDescent="0.3">
      <c r="A9" s="7" t="s">
        <v>90</v>
      </c>
      <c r="B9" s="13">
        <v>0.464710662788548</v>
      </c>
      <c r="C9" s="13">
        <v>0.233209140227813</v>
      </c>
      <c r="D9" s="13">
        <v>0.80874161451241999</v>
      </c>
      <c r="E9" s="13">
        <v>0.48441236845048102</v>
      </c>
      <c r="F9" s="13">
        <v>0.17521585539017201</v>
      </c>
      <c r="G9" t="s">
        <v>41</v>
      </c>
      <c r="H9" s="14">
        <v>1786.5061912352701</v>
      </c>
      <c r="I9" s="14">
        <v>903.09099992819597</v>
      </c>
      <c r="J9" s="14">
        <v>3125.23900811975</v>
      </c>
      <c r="K9" s="14">
        <v>1865.65820404648</v>
      </c>
      <c r="L9" s="14">
        <v>675.08112729675202</v>
      </c>
    </row>
    <row r="10" spans="1:12" x14ac:dyDescent="0.3">
      <c r="A10" s="7" t="s">
        <v>174</v>
      </c>
      <c r="B10" s="13">
        <v>1.6603107813322699</v>
      </c>
      <c r="C10" s="13">
        <v>1.09042884259666</v>
      </c>
      <c r="D10" s="13">
        <v>2.4319150079013001</v>
      </c>
      <c r="E10" s="13">
        <v>1.69545545841738</v>
      </c>
      <c r="F10" s="13">
        <v>0.41591898995238302</v>
      </c>
      <c r="G10" t="s">
        <v>41</v>
      </c>
      <c r="H10" s="14">
        <v>6388.7412361801198</v>
      </c>
      <c r="I10" s="14">
        <v>4175.9344021755096</v>
      </c>
      <c r="J10" s="14">
        <v>9337.3398949007606</v>
      </c>
      <c r="K10" s="14">
        <v>6529.8602125492398</v>
      </c>
      <c r="L10" s="14">
        <v>1602.8332036152401</v>
      </c>
    </row>
    <row r="11" spans="1:12" x14ac:dyDescent="0.3">
      <c r="A11" s="7" t="s">
        <v>175</v>
      </c>
      <c r="B11" s="13">
        <v>4.3813001543698604</v>
      </c>
      <c r="C11" s="13">
        <v>3.5567787392241299</v>
      </c>
      <c r="D11" s="13">
        <v>5.2820542385586302</v>
      </c>
      <c r="E11" s="13">
        <v>4.3881940841853604</v>
      </c>
      <c r="F11" s="13">
        <v>0.52053648629984395</v>
      </c>
      <c r="G11" t="s">
        <v>41</v>
      </c>
      <c r="H11" s="14">
        <v>16854.194230435402</v>
      </c>
      <c r="I11" s="14">
        <v>13707.5924874458</v>
      </c>
      <c r="J11" s="14">
        <v>20392.279542721099</v>
      </c>
      <c r="K11" s="14">
        <v>16902.904170450402</v>
      </c>
      <c r="L11" s="14">
        <v>2026.7770745299899</v>
      </c>
    </row>
    <row r="12" spans="1:12" x14ac:dyDescent="0.3">
      <c r="A12" s="7" t="s">
        <v>176</v>
      </c>
      <c r="B12" s="13">
        <v>43.015131393718498</v>
      </c>
      <c r="C12" s="13">
        <v>38.588270221354598</v>
      </c>
      <c r="D12" s="13">
        <v>46.9209646811506</v>
      </c>
      <c r="E12" s="13">
        <v>42.925946056560498</v>
      </c>
      <c r="F12" s="13">
        <v>2.60810644307734</v>
      </c>
      <c r="G12" t="s">
        <v>41</v>
      </c>
      <c r="H12" s="14">
        <v>165674.73172927299</v>
      </c>
      <c r="I12" s="14">
        <v>147927.92606554599</v>
      </c>
      <c r="J12" s="14">
        <v>182701.59343790801</v>
      </c>
      <c r="K12" s="14">
        <v>165367.05296035201</v>
      </c>
      <c r="L12" s="14">
        <v>10753.433236843301</v>
      </c>
    </row>
    <row r="13" spans="1:12" x14ac:dyDescent="0.3">
      <c r="A13" s="7" t="s">
        <v>177</v>
      </c>
      <c r="B13" s="13">
        <v>8.8881288615822491</v>
      </c>
      <c r="C13" s="13">
        <v>5.57969408037712</v>
      </c>
      <c r="D13" s="13">
        <v>12.938493144492201</v>
      </c>
      <c r="E13" s="13">
        <v>9.0255965869630899</v>
      </c>
      <c r="F13" s="13">
        <v>2.35042836638143</v>
      </c>
      <c r="G13" t="s">
        <v>41</v>
      </c>
      <c r="H13" s="14">
        <v>34261.400366882299</v>
      </c>
      <c r="I13" s="14">
        <v>21579.936464622999</v>
      </c>
      <c r="J13" s="14">
        <v>49847.482910351202</v>
      </c>
      <c r="K13" s="14">
        <v>34772.177900503098</v>
      </c>
      <c r="L13" s="14">
        <v>9115.1519668926903</v>
      </c>
    </row>
    <row r="14" spans="1:12" x14ac:dyDescent="0.3">
      <c r="A14" s="7" t="s">
        <v>178</v>
      </c>
      <c r="B14" s="13">
        <v>0.84987929270803997</v>
      </c>
      <c r="C14" s="13">
        <v>0.53772889595231899</v>
      </c>
      <c r="D14" s="13">
        <v>1.3209974174246399</v>
      </c>
      <c r="E14" s="13">
        <v>0.88151324209765303</v>
      </c>
      <c r="F14" s="13">
        <v>0.240087654025296</v>
      </c>
      <c r="G14" t="s">
        <v>41</v>
      </c>
      <c r="H14" s="14">
        <v>3271.4475794847599</v>
      </c>
      <c r="I14" s="14">
        <v>2043.64837900919</v>
      </c>
      <c r="J14" s="14">
        <v>5099.8210498138096</v>
      </c>
      <c r="K14" s="14">
        <v>3396.2460406951</v>
      </c>
      <c r="L14" s="14">
        <v>930.43357926105602</v>
      </c>
    </row>
    <row r="15" spans="1:12" x14ac:dyDescent="0.3">
      <c r="A15" s="7" t="s">
        <v>179</v>
      </c>
      <c r="B15" s="13">
        <v>3.43565607733386</v>
      </c>
      <c r="C15" s="13">
        <v>2.36586397120896</v>
      </c>
      <c r="D15" s="13">
        <v>4.72801110247112</v>
      </c>
      <c r="E15" s="13">
        <v>3.47037336586413</v>
      </c>
      <c r="F15" s="13">
        <v>0.72533639993549104</v>
      </c>
      <c r="G15" t="s">
        <v>41</v>
      </c>
      <c r="H15" s="14">
        <v>13217.6532898071</v>
      </c>
      <c r="I15" s="14">
        <v>9071.4870460606107</v>
      </c>
      <c r="J15" s="14">
        <v>18198.453411934101</v>
      </c>
      <c r="K15" s="14">
        <v>13369.7816273523</v>
      </c>
      <c r="L15" s="14">
        <v>2817.1484272881798</v>
      </c>
    </row>
    <row r="16" spans="1:12" x14ac:dyDescent="0.3">
      <c r="A16" s="7" t="s">
        <v>180</v>
      </c>
      <c r="B16" s="13">
        <v>1.6703437241219501</v>
      </c>
      <c r="C16" s="13">
        <v>1.04943118387242</v>
      </c>
      <c r="D16" s="13">
        <v>2.46313673434438</v>
      </c>
      <c r="E16" s="13">
        <v>1.70400941883624</v>
      </c>
      <c r="F16" s="13">
        <v>0.42527139296934302</v>
      </c>
      <c r="G16" t="s">
        <v>41</v>
      </c>
      <c r="H16" s="14">
        <v>6436.1419933032503</v>
      </c>
      <c r="I16" s="14">
        <v>4023.32133330027</v>
      </c>
      <c r="J16" s="14">
        <v>9489.2601272168104</v>
      </c>
      <c r="K16" s="14">
        <v>6565.46544008821</v>
      </c>
      <c r="L16" s="14">
        <v>1651.3269641529</v>
      </c>
    </row>
    <row r="17" spans="1:12" x14ac:dyDescent="0.3">
      <c r="A17" s="7" t="s">
        <v>181</v>
      </c>
      <c r="B17" s="13">
        <v>3.7857469708894298</v>
      </c>
      <c r="C17" s="13">
        <v>3.1135553198171602</v>
      </c>
      <c r="D17" s="13">
        <v>4.6291699274514801</v>
      </c>
      <c r="E17" s="13">
        <v>3.8144358346903098</v>
      </c>
      <c r="F17" s="13">
        <v>0.45381549824074702</v>
      </c>
      <c r="G17" t="s">
        <v>41</v>
      </c>
      <c r="H17" s="21">
        <v>14569.1614026966</v>
      </c>
      <c r="I17" s="21">
        <v>11967.788566252801</v>
      </c>
      <c r="J17" s="21">
        <v>17906.655420920601</v>
      </c>
      <c r="K17" s="21">
        <v>14695.1240906489</v>
      </c>
      <c r="L17" s="21">
        <v>1787.56661554231</v>
      </c>
    </row>
    <row r="18" spans="1:12" x14ac:dyDescent="0.3">
      <c r="A18" s="18"/>
      <c r="B18" s="18"/>
      <c r="C18" s="18"/>
      <c r="D18" s="18"/>
      <c r="E18" s="18"/>
      <c r="F18" s="18"/>
      <c r="G18" s="1"/>
      <c r="H18" s="22"/>
      <c r="I18" s="22"/>
      <c r="J18" s="19" t="s">
        <v>29</v>
      </c>
      <c r="K18" s="22">
        <f>SUM(K5:K17)</f>
        <v>385232.54376619175</v>
      </c>
      <c r="L18" s="18"/>
    </row>
    <row r="19" spans="1:12" x14ac:dyDescent="0.3">
      <c r="A19" s="7" t="s">
        <v>1594</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9219C-7A10-4D4C-BCDB-BB44B64601E2}">
  <sheetPr>
    <tabColor rgb="FF0070C0"/>
  </sheetPr>
  <dimension ref="A1:L24"/>
  <sheetViews>
    <sheetView zoomScale="140" zoomScaleNormal="140" workbookViewId="0">
      <selection activeCell="G1" sqref="G1:G1048576"/>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1" width="9.33203125" style="7" bestFit="1" customWidth="1"/>
    <col min="12" max="12" width="8.33203125" bestFit="1" customWidth="1"/>
  </cols>
  <sheetData>
    <row r="1" spans="1:12" x14ac:dyDescent="0.3">
      <c r="A1" s="7" t="s">
        <v>1610</v>
      </c>
    </row>
    <row r="2" spans="1:12" x14ac:dyDescent="0.3">
      <c r="A2" s="16"/>
      <c r="B2" s="317" t="s">
        <v>47</v>
      </c>
      <c r="C2" s="317"/>
      <c r="D2" s="317"/>
      <c r="E2" s="317"/>
      <c r="F2" s="317"/>
      <c r="G2" s="17"/>
      <c r="H2" s="317" t="s">
        <v>312</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2.96243805773803</v>
      </c>
      <c r="C5" s="13">
        <v>1.9899768260037201</v>
      </c>
      <c r="D5" s="13">
        <v>4.1650471305013799</v>
      </c>
      <c r="E5" s="13">
        <v>3.0049188636394799</v>
      </c>
      <c r="F5" s="13">
        <v>0.66487148394296203</v>
      </c>
      <c r="G5" t="s">
        <v>41</v>
      </c>
      <c r="H5" s="14">
        <v>7566.0473881992302</v>
      </c>
      <c r="I5" s="14">
        <v>5036.0650209311398</v>
      </c>
      <c r="J5" s="14">
        <v>10718.932891758101</v>
      </c>
      <c r="K5" s="14">
        <v>7689.3962427864499</v>
      </c>
      <c r="L5" s="14">
        <v>1730.0409720355501</v>
      </c>
    </row>
    <row r="6" spans="1:12" x14ac:dyDescent="0.3">
      <c r="A6" s="7" t="s">
        <v>172</v>
      </c>
      <c r="B6" s="13">
        <v>0.103276391393399</v>
      </c>
      <c r="C6" s="13">
        <v>1.6927638772728699E-7</v>
      </c>
      <c r="D6" s="13">
        <v>0.68816841371172099</v>
      </c>
      <c r="E6" s="13">
        <v>0.196293882760431</v>
      </c>
      <c r="F6" s="13">
        <v>0.243948285732356</v>
      </c>
      <c r="G6" t="s">
        <v>41</v>
      </c>
      <c r="H6" s="14">
        <v>264.26419924011901</v>
      </c>
      <c r="I6" s="14">
        <v>4.3762492180933899E-4</v>
      </c>
      <c r="J6" s="14">
        <v>1756.3598120136301</v>
      </c>
      <c r="K6" s="14">
        <v>502.21698677302902</v>
      </c>
      <c r="L6" s="14">
        <v>624.50650139363097</v>
      </c>
    </row>
    <row r="7" spans="1:12" x14ac:dyDescent="0.3">
      <c r="A7" s="7" t="s">
        <v>42</v>
      </c>
      <c r="B7" s="13">
        <v>4.1677892209374097E-3</v>
      </c>
      <c r="C7" s="13">
        <v>6.0262876874383103E-10</v>
      </c>
      <c r="D7" s="13">
        <v>0.262733597471216</v>
      </c>
      <c r="E7" s="13">
        <v>5.1252307973871203E-2</v>
      </c>
      <c r="F7" s="13">
        <v>0.10467983010595799</v>
      </c>
      <c r="G7" t="s">
        <v>41</v>
      </c>
      <c r="H7" s="14">
        <v>10.6008095688486</v>
      </c>
      <c r="I7" s="14">
        <v>1.5318499243515999E-6</v>
      </c>
      <c r="J7" s="14">
        <v>676.90679775895899</v>
      </c>
      <c r="K7" s="14">
        <v>131.49011004856399</v>
      </c>
      <c r="L7" s="14">
        <v>269.956075074713</v>
      </c>
    </row>
    <row r="8" spans="1:12" x14ac:dyDescent="0.3">
      <c r="A8" s="7" t="s">
        <v>173</v>
      </c>
      <c r="B8" s="13">
        <v>1.31014497810876E-2</v>
      </c>
      <c r="C8" s="13">
        <v>5.8338456422116197E-9</v>
      </c>
      <c r="D8" s="13">
        <v>0.36705925812960999</v>
      </c>
      <c r="E8" s="13">
        <v>8.0735853882335104E-2</v>
      </c>
      <c r="F8" s="13">
        <v>0.13881649682083799</v>
      </c>
      <c r="G8" t="s">
        <v>41</v>
      </c>
      <c r="H8" s="14">
        <v>33.142263523094002</v>
      </c>
      <c r="I8" s="14">
        <v>1.5628920707813301E-5</v>
      </c>
      <c r="J8" s="14">
        <v>922.85337977565405</v>
      </c>
      <c r="K8" s="14">
        <v>206.32620077955599</v>
      </c>
      <c r="L8" s="14">
        <v>354.66890637141199</v>
      </c>
    </row>
    <row r="9" spans="1:12" x14ac:dyDescent="0.3">
      <c r="A9" s="7" t="s">
        <v>90</v>
      </c>
      <c r="B9" s="13">
        <v>7.3559587630269898E-3</v>
      </c>
      <c r="C9" s="13">
        <v>7.7146240770339003E-9</v>
      </c>
      <c r="D9" s="13">
        <v>0.30058306772644899</v>
      </c>
      <c r="E9" s="13">
        <v>6.3232018525023401E-2</v>
      </c>
      <c r="F9" s="13">
        <v>0.114111027929302</v>
      </c>
      <c r="G9" t="s">
        <v>41</v>
      </c>
      <c r="H9" s="14">
        <v>18.926507095563501</v>
      </c>
      <c r="I9" s="14">
        <v>2.0410006344503701E-5</v>
      </c>
      <c r="J9" s="14">
        <v>769.62704867779598</v>
      </c>
      <c r="K9" s="14">
        <v>161.54943416458701</v>
      </c>
      <c r="L9" s="14">
        <v>292.03464931814398</v>
      </c>
    </row>
    <row r="10" spans="1:12" x14ac:dyDescent="0.3">
      <c r="A10" s="7" t="s">
        <v>174</v>
      </c>
      <c r="B10" s="13">
        <v>1.25003214487677E-2</v>
      </c>
      <c r="C10" s="13">
        <v>1.8402580628985499E-9</v>
      </c>
      <c r="D10" s="13">
        <v>1.1362244880874299</v>
      </c>
      <c r="E10" s="13">
        <v>0.19863410304957299</v>
      </c>
      <c r="F10" s="13">
        <v>0.42434822283490498</v>
      </c>
      <c r="G10" t="s">
        <v>41</v>
      </c>
      <c r="H10" s="14">
        <v>32.325678788800303</v>
      </c>
      <c r="I10" s="14">
        <v>4.52119402521265E-6</v>
      </c>
      <c r="J10" s="14">
        <v>2850.8066126241401</v>
      </c>
      <c r="K10" s="14">
        <v>507.38633858478698</v>
      </c>
      <c r="L10" s="14">
        <v>1083.60302236034</v>
      </c>
    </row>
    <row r="11" spans="1:12" x14ac:dyDescent="0.3">
      <c r="A11" s="7" t="s">
        <v>175</v>
      </c>
      <c r="B11" s="13">
        <v>0.189138433789797</v>
      </c>
      <c r="C11" s="13">
        <v>2.2733396226569299E-7</v>
      </c>
      <c r="D11" s="13">
        <v>1.37673213914758</v>
      </c>
      <c r="E11" s="13">
        <v>0.376089426358446</v>
      </c>
      <c r="F11" s="13">
        <v>0.48469631028799698</v>
      </c>
      <c r="G11" t="s">
        <v>41</v>
      </c>
      <c r="H11" s="14">
        <v>487.00649086933799</v>
      </c>
      <c r="I11" s="14">
        <v>5.8538691696252297E-4</v>
      </c>
      <c r="J11" s="14">
        <v>3463.7526147066101</v>
      </c>
      <c r="K11" s="14">
        <v>962.87612551996301</v>
      </c>
      <c r="L11" s="14">
        <v>1247.7270488327199</v>
      </c>
    </row>
    <row r="12" spans="1:12" x14ac:dyDescent="0.3">
      <c r="A12" s="7" t="s">
        <v>176</v>
      </c>
      <c r="B12" s="13">
        <v>67.245833470253601</v>
      </c>
      <c r="C12" s="13">
        <v>60.213792958981102</v>
      </c>
      <c r="D12" s="13">
        <v>74.840630059608898</v>
      </c>
      <c r="E12" s="13">
        <v>67.327859369559803</v>
      </c>
      <c r="F12" s="13">
        <v>4.5145418527071897</v>
      </c>
      <c r="G12" t="s">
        <v>41</v>
      </c>
      <c r="H12" s="14">
        <v>171983.48700992999</v>
      </c>
      <c r="I12" s="14">
        <v>151485.48827659601</v>
      </c>
      <c r="J12" s="14">
        <v>195082.89946998801</v>
      </c>
      <c r="K12" s="14">
        <v>172251.72160562099</v>
      </c>
      <c r="L12" s="14">
        <v>13058.704720558901</v>
      </c>
    </row>
    <row r="13" spans="1:12" x14ac:dyDescent="0.3">
      <c r="A13" s="7" t="s">
        <v>177</v>
      </c>
      <c r="B13" s="13">
        <v>24.723046405433099</v>
      </c>
      <c r="C13" s="13">
        <v>17.352938239931898</v>
      </c>
      <c r="D13" s="13">
        <v>31.911779806838901</v>
      </c>
      <c r="E13" s="13">
        <v>24.6790171594334</v>
      </c>
      <c r="F13" s="13">
        <v>4.4206640312968402</v>
      </c>
      <c r="G13" t="s">
        <v>41</v>
      </c>
      <c r="H13" s="14">
        <v>63252.013241865599</v>
      </c>
      <c r="I13" s="14">
        <v>43850.2017481273</v>
      </c>
      <c r="J13" s="14">
        <v>82149.289121228197</v>
      </c>
      <c r="K13" s="14">
        <v>63133.859465008398</v>
      </c>
      <c r="L13" s="14">
        <v>11518.1248546189</v>
      </c>
    </row>
    <row r="14" spans="1:12" x14ac:dyDescent="0.3">
      <c r="A14" s="7" t="s">
        <v>178</v>
      </c>
      <c r="B14" s="13">
        <v>0.59044944329571403</v>
      </c>
      <c r="C14" s="13">
        <v>0.23244865285411101</v>
      </c>
      <c r="D14" s="13">
        <v>1.2135834152729501</v>
      </c>
      <c r="E14" s="13">
        <v>0.64197872639137898</v>
      </c>
      <c r="F14" s="13">
        <v>0.31258227468195199</v>
      </c>
      <c r="G14" t="s">
        <v>41</v>
      </c>
      <c r="H14" s="14">
        <v>1507.53795821433</v>
      </c>
      <c r="I14" s="14">
        <v>586.38057474847801</v>
      </c>
      <c r="J14" s="14">
        <v>3103.1819496032199</v>
      </c>
      <c r="K14" s="14">
        <v>1642.7027365378001</v>
      </c>
      <c r="L14" s="14">
        <v>803.028778045016</v>
      </c>
    </row>
    <row r="15" spans="1:12" x14ac:dyDescent="0.3">
      <c r="A15" s="7" t="s">
        <v>179</v>
      </c>
      <c r="B15" s="13">
        <v>2.3941540119729301</v>
      </c>
      <c r="C15" s="13">
        <v>0.63579240724066399</v>
      </c>
      <c r="D15" s="13">
        <v>4.2458475128175497</v>
      </c>
      <c r="E15" s="13">
        <v>2.4116372725612001</v>
      </c>
      <c r="F15" s="13">
        <v>1.0781597724857299</v>
      </c>
      <c r="G15" t="s">
        <v>41</v>
      </c>
      <c r="H15" s="14">
        <v>6121.2722953084703</v>
      </c>
      <c r="I15" s="14">
        <v>1644.6377721297799</v>
      </c>
      <c r="J15" s="14">
        <v>10823.4277937036</v>
      </c>
      <c r="K15" s="14">
        <v>6175.1643815580401</v>
      </c>
      <c r="L15" s="14">
        <v>2781.7758914645601</v>
      </c>
    </row>
    <row r="16" spans="1:12" x14ac:dyDescent="0.3">
      <c r="A16" s="7" t="s">
        <v>180</v>
      </c>
      <c r="B16" s="13">
        <v>0.528230629633612</v>
      </c>
      <c r="C16" s="13">
        <v>8.9550996296728799E-7</v>
      </c>
      <c r="D16" s="13">
        <v>1.7206336678615699</v>
      </c>
      <c r="E16" s="13">
        <v>0.61853255448801303</v>
      </c>
      <c r="F16" s="13">
        <v>0.593879987296552</v>
      </c>
      <c r="G16" t="s">
        <v>41</v>
      </c>
      <c r="H16" s="14">
        <v>1355.53931149648</v>
      </c>
      <c r="I16" s="14">
        <v>2.2703508100505301E-3</v>
      </c>
      <c r="J16" s="14">
        <v>4361.0465703995596</v>
      </c>
      <c r="K16" s="14">
        <v>1582.5209008357201</v>
      </c>
      <c r="L16" s="14">
        <v>1521.8350448759099</v>
      </c>
    </row>
    <row r="17" spans="1:12" x14ac:dyDescent="0.3">
      <c r="A17" s="7" t="s">
        <v>181</v>
      </c>
      <c r="B17" s="13">
        <v>7.6086748511549701E-2</v>
      </c>
      <c r="C17" s="13">
        <v>1.8101263706262999E-8</v>
      </c>
      <c r="D17" s="13">
        <v>1.3435211607823401</v>
      </c>
      <c r="E17" s="13">
        <v>0.34981846137700801</v>
      </c>
      <c r="F17" s="13">
        <v>0.483501332602227</v>
      </c>
      <c r="G17" t="s">
        <v>41</v>
      </c>
      <c r="H17" s="21">
        <v>193.274092304693</v>
      </c>
      <c r="I17" s="21">
        <v>4.4820496802468299E-5</v>
      </c>
      <c r="J17" s="21">
        <v>3428.7354651773699</v>
      </c>
      <c r="K17" s="21">
        <v>893.26461507008798</v>
      </c>
      <c r="L17" s="21">
        <v>1233.50586018275</v>
      </c>
    </row>
    <row r="18" spans="1:12" x14ac:dyDescent="0.3">
      <c r="A18" s="18"/>
      <c r="B18" s="18"/>
      <c r="C18" s="18"/>
      <c r="D18" s="18"/>
      <c r="E18" s="18"/>
      <c r="F18" s="1"/>
      <c r="G18" s="22"/>
      <c r="H18" s="22"/>
      <c r="I18" s="22"/>
      <c r="J18" s="19" t="s">
        <v>29</v>
      </c>
      <c r="K18" s="22">
        <f>SUM(K5:K17)</f>
        <v>255840.47514328794</v>
      </c>
      <c r="L18" s="1"/>
    </row>
    <row r="19" spans="1:12" x14ac:dyDescent="0.3">
      <c r="A19" s="7" t="s">
        <v>236</v>
      </c>
    </row>
    <row r="24" spans="1:12" x14ac:dyDescent="0.3">
      <c r="A24"/>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73FF-E048-4392-9EA9-AA46B62678CF}">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1" width="9.33203125" style="7" bestFit="1" customWidth="1"/>
    <col min="12" max="12" width="8.33203125" bestFit="1" customWidth="1"/>
  </cols>
  <sheetData>
    <row r="1" spans="1:12" x14ac:dyDescent="0.3">
      <c r="A1" s="7" t="s">
        <v>1611</v>
      </c>
    </row>
    <row r="2" spans="1:12" x14ac:dyDescent="0.3">
      <c r="A2" s="16"/>
      <c r="B2" s="317" t="s">
        <v>47</v>
      </c>
      <c r="C2" s="317"/>
      <c r="D2" s="317"/>
      <c r="E2" s="317"/>
      <c r="F2" s="317"/>
      <c r="G2" s="17"/>
      <c r="H2" s="317" t="s">
        <v>313</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2.83717678734445</v>
      </c>
      <c r="C5" s="13">
        <v>1.91475720576609</v>
      </c>
      <c r="D5" s="13">
        <v>3.9912028380695901</v>
      </c>
      <c r="E5" s="13">
        <v>2.87361511579812</v>
      </c>
      <c r="F5" s="13">
        <v>0.63406970036284505</v>
      </c>
      <c r="G5" t="s">
        <v>41</v>
      </c>
      <c r="H5" s="14">
        <v>7583.9569177108697</v>
      </c>
      <c r="I5" s="14">
        <v>5150.9293322378098</v>
      </c>
      <c r="J5" s="14">
        <v>10770.9241515459</v>
      </c>
      <c r="K5" s="14">
        <v>7673.2571304145704</v>
      </c>
      <c r="L5" s="14">
        <v>1704.5034574705401</v>
      </c>
    </row>
    <row r="6" spans="1:12" x14ac:dyDescent="0.3">
      <c r="A6" s="7" t="s">
        <v>172</v>
      </c>
      <c r="B6" s="13">
        <v>0.10125102097481101</v>
      </c>
      <c r="C6" s="13">
        <v>9.2157987498918905E-6</v>
      </c>
      <c r="D6" s="13">
        <v>0.65357591418830696</v>
      </c>
      <c r="E6" s="13">
        <v>0.188860335482503</v>
      </c>
      <c r="F6" s="13">
        <v>0.2331274389711</v>
      </c>
      <c r="G6" t="s">
        <v>41</v>
      </c>
      <c r="H6" s="14">
        <v>269.40925320355501</v>
      </c>
      <c r="I6" s="14">
        <v>2.4696750326341999E-2</v>
      </c>
      <c r="J6" s="14">
        <v>1733.10670990672</v>
      </c>
      <c r="K6" s="14">
        <v>503.65582240320902</v>
      </c>
      <c r="L6" s="14">
        <v>620.54021782115694</v>
      </c>
    </row>
    <row r="7" spans="1:12" x14ac:dyDescent="0.3">
      <c r="A7" s="7" t="s">
        <v>42</v>
      </c>
      <c r="B7" s="13">
        <v>1.03776938209487E-2</v>
      </c>
      <c r="C7" s="13">
        <v>6.80227912726175E-7</v>
      </c>
      <c r="D7" s="13">
        <v>0.25716852763211001</v>
      </c>
      <c r="E7" s="13">
        <v>5.2824889340736203E-2</v>
      </c>
      <c r="F7" s="13">
        <v>9.95827877882135E-2</v>
      </c>
      <c r="G7" t="s">
        <v>41</v>
      </c>
      <c r="H7" s="14">
        <v>27.659743963722001</v>
      </c>
      <c r="I7" s="14">
        <v>1.7238881652471201E-3</v>
      </c>
      <c r="J7" s="14">
        <v>675.03428247309398</v>
      </c>
      <c r="K7" s="14">
        <v>141.11244953608201</v>
      </c>
      <c r="L7" s="14">
        <v>266.08994715362701</v>
      </c>
    </row>
    <row r="8" spans="1:12" x14ac:dyDescent="0.3">
      <c r="A8" s="7" t="s">
        <v>173</v>
      </c>
      <c r="B8" s="13">
        <v>1.9568246430651599E-2</v>
      </c>
      <c r="C8" s="13">
        <v>3.2335359176075901E-6</v>
      </c>
      <c r="D8" s="13">
        <v>0.351875405140053</v>
      </c>
      <c r="E8" s="13">
        <v>8.0465677722196594E-2</v>
      </c>
      <c r="F8" s="13">
        <v>0.13264875467704201</v>
      </c>
      <c r="G8" t="s">
        <v>41</v>
      </c>
      <c r="H8" s="14">
        <v>52.983231037729603</v>
      </c>
      <c r="I8" s="14">
        <v>8.8287199902689004E-3</v>
      </c>
      <c r="J8" s="14">
        <v>955.29238692453896</v>
      </c>
      <c r="K8" s="14">
        <v>214.70271456683099</v>
      </c>
      <c r="L8" s="14">
        <v>353.81265129882303</v>
      </c>
    </row>
    <row r="9" spans="1:12" x14ac:dyDescent="0.3">
      <c r="A9" s="7" t="s">
        <v>90</v>
      </c>
      <c r="B9" s="13">
        <v>8.4485602839957305E-3</v>
      </c>
      <c r="C9" s="13">
        <v>4.4048026335377902E-7</v>
      </c>
      <c r="D9" s="13">
        <v>0.28602343551597798</v>
      </c>
      <c r="E9" s="13">
        <v>6.1220415823970899E-2</v>
      </c>
      <c r="F9" s="13">
        <v>0.108481860535854</v>
      </c>
      <c r="G9" t="s">
        <v>41</v>
      </c>
      <c r="H9" s="14">
        <v>22.704039166770698</v>
      </c>
      <c r="I9" s="14">
        <v>1.17682356226037E-3</v>
      </c>
      <c r="J9" s="14">
        <v>764.19012704158399</v>
      </c>
      <c r="K9" s="14">
        <v>163.34412856931601</v>
      </c>
      <c r="L9" s="14">
        <v>288.89228461228203</v>
      </c>
    </row>
    <row r="10" spans="1:12" x14ac:dyDescent="0.3">
      <c r="A10" s="7" t="s">
        <v>174</v>
      </c>
      <c r="B10" s="13">
        <v>4.5478225025067202E-2</v>
      </c>
      <c r="C10" s="13">
        <v>1.6683283915456201E-5</v>
      </c>
      <c r="D10" s="13">
        <v>1.0885559362295101</v>
      </c>
      <c r="E10" s="13">
        <v>0.213691227889448</v>
      </c>
      <c r="F10" s="13">
        <v>0.40621416900996399</v>
      </c>
      <c r="G10" t="s">
        <v>41</v>
      </c>
      <c r="H10" s="14">
        <v>121.09215606879501</v>
      </c>
      <c r="I10" s="14">
        <v>4.6618296296696997E-2</v>
      </c>
      <c r="J10" s="14">
        <v>2913.13267525019</v>
      </c>
      <c r="K10" s="14">
        <v>571.29519277573695</v>
      </c>
      <c r="L10" s="14">
        <v>1085.81936576405</v>
      </c>
    </row>
    <row r="11" spans="1:12" x14ac:dyDescent="0.3">
      <c r="A11" s="7" t="s">
        <v>175</v>
      </c>
      <c r="B11" s="13">
        <v>0.182394779510652</v>
      </c>
      <c r="C11" s="13">
        <v>6.9266300171774498E-6</v>
      </c>
      <c r="D11" s="13">
        <v>1.2982265179299</v>
      </c>
      <c r="E11" s="13">
        <v>0.36006628772800098</v>
      </c>
      <c r="F11" s="13">
        <v>0.46036813401323301</v>
      </c>
      <c r="G11" t="s">
        <v>41</v>
      </c>
      <c r="H11" s="14">
        <v>490.72545849989802</v>
      </c>
      <c r="I11" s="14">
        <v>1.7458095032949001E-2</v>
      </c>
      <c r="J11" s="14">
        <v>3493.3753077238598</v>
      </c>
      <c r="K11" s="14">
        <v>961.18917668913798</v>
      </c>
      <c r="L11" s="14">
        <v>1231.0590187201101</v>
      </c>
    </row>
    <row r="12" spans="1:12" x14ac:dyDescent="0.3">
      <c r="A12" s="7" t="s">
        <v>176</v>
      </c>
      <c r="B12" s="13">
        <v>67.043061339809697</v>
      </c>
      <c r="C12" s="13">
        <v>60.119377854046</v>
      </c>
      <c r="D12" s="13">
        <v>74.299991807384203</v>
      </c>
      <c r="E12" s="13">
        <v>67.114760826989695</v>
      </c>
      <c r="F12" s="13">
        <v>4.3235886094429903</v>
      </c>
      <c r="G12" t="s">
        <v>41</v>
      </c>
      <c r="H12" s="14">
        <v>178909.659054385</v>
      </c>
      <c r="I12" s="14">
        <v>158808.85199292499</v>
      </c>
      <c r="J12" s="14">
        <v>202170.75929403101</v>
      </c>
      <c r="K12" s="14">
        <v>179261.22457322601</v>
      </c>
      <c r="L12" s="14">
        <v>13027.157852562301</v>
      </c>
    </row>
    <row r="13" spans="1:12" x14ac:dyDescent="0.3">
      <c r="A13" s="7" t="s">
        <v>177</v>
      </c>
      <c r="B13" s="13">
        <v>24.847277705341</v>
      </c>
      <c r="C13" s="13">
        <v>17.771804078043999</v>
      </c>
      <c r="D13" s="13">
        <v>31.789328525289399</v>
      </c>
      <c r="E13" s="13">
        <v>24.780563480547801</v>
      </c>
      <c r="F13" s="13">
        <v>4.2333400342808503</v>
      </c>
      <c r="G13" t="s">
        <v>41</v>
      </c>
      <c r="H13" s="14">
        <v>66071.010065265596</v>
      </c>
      <c r="I13" s="14">
        <v>47249.682774262001</v>
      </c>
      <c r="J13" s="14">
        <v>85864.315349267898</v>
      </c>
      <c r="K13" s="14">
        <v>66193.764986986396</v>
      </c>
      <c r="L13" s="14">
        <v>11581.715879309901</v>
      </c>
    </row>
    <row r="14" spans="1:12" x14ac:dyDescent="0.3">
      <c r="A14" s="7" t="s">
        <v>178</v>
      </c>
      <c r="B14" s="13">
        <v>0.80397900359500196</v>
      </c>
      <c r="C14" s="13">
        <v>0.43517690375892498</v>
      </c>
      <c r="D14" s="13">
        <v>1.4005104420278101</v>
      </c>
      <c r="E14" s="13">
        <v>0.84873602891199096</v>
      </c>
      <c r="F14" s="13">
        <v>0.30478421057288602</v>
      </c>
      <c r="G14" t="s">
        <v>41</v>
      </c>
      <c r="H14" s="14">
        <v>2145.4325658995899</v>
      </c>
      <c r="I14" s="14">
        <v>1155.6593180886</v>
      </c>
      <c r="J14" s="14">
        <v>3752.28948635303</v>
      </c>
      <c r="K14" s="14">
        <v>2267.03943722962</v>
      </c>
      <c r="L14" s="14">
        <v>819.82408912808205</v>
      </c>
    </row>
    <row r="15" spans="1:12" x14ac:dyDescent="0.3">
      <c r="A15" s="7" t="s">
        <v>179</v>
      </c>
      <c r="B15" s="13">
        <v>2.4640508882940999</v>
      </c>
      <c r="C15" s="13">
        <v>0.79758282947199999</v>
      </c>
      <c r="D15" s="13">
        <v>4.1819675801765799</v>
      </c>
      <c r="E15" s="13">
        <v>2.4829492804389401</v>
      </c>
      <c r="F15" s="13">
        <v>1.0318084235438401</v>
      </c>
      <c r="G15" t="s">
        <v>41</v>
      </c>
      <c r="H15" s="14">
        <v>6555.8398892835603</v>
      </c>
      <c r="I15" s="14">
        <v>2171.7989481179002</v>
      </c>
      <c r="J15" s="14">
        <v>11216.4000772488</v>
      </c>
      <c r="K15" s="14">
        <v>6633.27818886976</v>
      </c>
      <c r="L15" s="14">
        <v>2772.2212808121399</v>
      </c>
    </row>
    <row r="16" spans="1:12" x14ac:dyDescent="0.3">
      <c r="A16" s="7" t="s">
        <v>180</v>
      </c>
      <c r="B16" s="13">
        <v>0.50929360816457203</v>
      </c>
      <c r="C16" s="13">
        <v>3.43715162377832E-5</v>
      </c>
      <c r="D16" s="13">
        <v>1.66590347920616</v>
      </c>
      <c r="E16" s="13">
        <v>0.59447811999182298</v>
      </c>
      <c r="F16" s="13">
        <v>0.56917606730015702</v>
      </c>
      <c r="G16" t="s">
        <v>41</v>
      </c>
      <c r="H16" s="14">
        <v>1350.8614245599499</v>
      </c>
      <c r="I16" s="14">
        <v>9.2022608151198698E-2</v>
      </c>
      <c r="J16" s="14">
        <v>4445.3297291681101</v>
      </c>
      <c r="K16" s="14">
        <v>1588.3443186581601</v>
      </c>
      <c r="L16" s="14">
        <v>1525.6336552641001</v>
      </c>
    </row>
    <row r="17" spans="1:12" x14ac:dyDescent="0.3">
      <c r="A17" s="7" t="s">
        <v>181</v>
      </c>
      <c r="B17" s="13">
        <v>8.7067415569099901E-2</v>
      </c>
      <c r="C17" s="13">
        <v>2.9208064160146201E-3</v>
      </c>
      <c r="D17" s="13">
        <v>1.3316154876275601</v>
      </c>
      <c r="E17" s="13">
        <v>0.347768313334681</v>
      </c>
      <c r="F17" s="13">
        <v>0.46239888499493798</v>
      </c>
      <c r="G17" t="s">
        <v>41</v>
      </c>
      <c r="H17" s="21">
        <v>227.44068962861999</v>
      </c>
      <c r="I17" s="21">
        <v>7.8401331717268601</v>
      </c>
      <c r="J17" s="21">
        <v>3492.7999311112198</v>
      </c>
      <c r="K17" s="21">
        <v>928.42967834293904</v>
      </c>
      <c r="L17" s="21">
        <v>1233.5750851550099</v>
      </c>
    </row>
    <row r="18" spans="1:12" x14ac:dyDescent="0.3">
      <c r="A18" s="18"/>
      <c r="B18" s="18"/>
      <c r="C18" s="18"/>
      <c r="D18" s="18"/>
      <c r="E18" s="18"/>
      <c r="F18" s="1"/>
      <c r="G18" s="22"/>
      <c r="H18" s="22"/>
      <c r="I18" s="22"/>
      <c r="J18" s="19" t="s">
        <v>29</v>
      </c>
      <c r="K18" s="22">
        <f>SUM(K5:K17)</f>
        <v>267100.63779826782</v>
      </c>
      <c r="L18" s="1"/>
    </row>
    <row r="19" spans="1:12" x14ac:dyDescent="0.3">
      <c r="A19" s="7" t="s">
        <v>238</v>
      </c>
    </row>
    <row r="24" spans="1:12" x14ac:dyDescent="0.3">
      <c r="A24"/>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C2FF1-1C31-4EF8-8FF4-FFEF243B3E98}">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1" width="9.33203125" style="7" bestFit="1" customWidth="1"/>
    <col min="12" max="12" width="8.33203125" bestFit="1" customWidth="1"/>
  </cols>
  <sheetData>
    <row r="1" spans="1:12" x14ac:dyDescent="0.3">
      <c r="A1" s="7" t="s">
        <v>1612</v>
      </c>
    </row>
    <row r="2" spans="1:12" x14ac:dyDescent="0.3">
      <c r="A2" s="16"/>
      <c r="B2" s="317" t="s">
        <v>47</v>
      </c>
      <c r="C2" s="317"/>
      <c r="D2" s="317"/>
      <c r="E2" s="317"/>
      <c r="F2" s="317"/>
      <c r="G2" s="17"/>
      <c r="H2" s="317" t="s">
        <v>314</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9.5429087947544104E-4</v>
      </c>
      <c r="C5" s="13">
        <v>4.37252773813197E-10</v>
      </c>
      <c r="D5" s="13">
        <v>0.109659817054268</v>
      </c>
      <c r="E5" s="13">
        <v>2.0121174539592598E-2</v>
      </c>
      <c r="F5" s="13">
        <v>5.2580619745918399E-2</v>
      </c>
      <c r="G5" t="s">
        <v>41</v>
      </c>
      <c r="H5" s="14">
        <v>2.4111735292404499</v>
      </c>
      <c r="I5" s="14">
        <v>1.09075804348902E-6</v>
      </c>
      <c r="J5" s="14">
        <v>281.65310623977098</v>
      </c>
      <c r="K5" s="14">
        <v>51.527019909665903</v>
      </c>
      <c r="L5" s="14">
        <v>134.35643448039701</v>
      </c>
    </row>
    <row r="6" spans="1:12" x14ac:dyDescent="0.3">
      <c r="A6" s="7" t="s">
        <v>172</v>
      </c>
      <c r="B6" s="13">
        <v>1.1364092419728299E-3</v>
      </c>
      <c r="C6" s="13">
        <v>6.7963665735994301E-10</v>
      </c>
      <c r="D6" s="13">
        <v>0.144520935858234</v>
      </c>
      <c r="E6" s="13">
        <v>2.6331917131373998E-2</v>
      </c>
      <c r="F6" s="13">
        <v>6.4345830949113697E-2</v>
      </c>
      <c r="G6" t="s">
        <v>41</v>
      </c>
      <c r="H6" s="14">
        <v>2.9560036250717898</v>
      </c>
      <c r="I6" s="14">
        <v>1.7409461773251201E-6</v>
      </c>
      <c r="J6" s="14">
        <v>367.43387575460702</v>
      </c>
      <c r="K6" s="14">
        <v>67.355331867761507</v>
      </c>
      <c r="L6" s="14">
        <v>164.24717308814201</v>
      </c>
    </row>
    <row r="7" spans="1:12" x14ac:dyDescent="0.3">
      <c r="A7" s="7" t="s">
        <v>42</v>
      </c>
      <c r="B7" s="13">
        <v>9.8341978798415506E-4</v>
      </c>
      <c r="C7" s="13">
        <v>3.0591472929467499E-10</v>
      </c>
      <c r="D7" s="13">
        <v>0.13206233581409399</v>
      </c>
      <c r="E7" s="13">
        <v>2.4172189271679901E-2</v>
      </c>
      <c r="F7" s="13">
        <v>6.7217464138684194E-2</v>
      </c>
      <c r="G7" t="s">
        <v>41</v>
      </c>
      <c r="H7" s="14">
        <v>2.51681826679987</v>
      </c>
      <c r="I7" s="14">
        <v>8.0705104190196402E-7</v>
      </c>
      <c r="J7" s="14">
        <v>334.67473946208798</v>
      </c>
      <c r="K7" s="14">
        <v>61.860876024066101</v>
      </c>
      <c r="L7" s="14">
        <v>172.61408213355799</v>
      </c>
    </row>
    <row r="8" spans="1:12" x14ac:dyDescent="0.3">
      <c r="A8" s="7" t="s">
        <v>173</v>
      </c>
      <c r="B8" s="13">
        <v>8.8394948602388702E-4</v>
      </c>
      <c r="C8" s="13">
        <v>8.2488499457524696E-10</v>
      </c>
      <c r="D8" s="13">
        <v>0.105393735464268</v>
      </c>
      <c r="E8" s="13">
        <v>1.92243168608974E-2</v>
      </c>
      <c r="F8" s="13">
        <v>4.9614547931411901E-2</v>
      </c>
      <c r="G8" t="s">
        <v>41</v>
      </c>
      <c r="H8" s="14">
        <v>2.2070523021131399</v>
      </c>
      <c r="I8" s="14">
        <v>2.1600517665432501E-6</v>
      </c>
      <c r="J8" s="14">
        <v>269.55493545861702</v>
      </c>
      <c r="K8" s="14">
        <v>49.145973906797103</v>
      </c>
      <c r="L8" s="14">
        <v>126.181310974751</v>
      </c>
    </row>
    <row r="9" spans="1:12" x14ac:dyDescent="0.3">
      <c r="A9" s="7" t="s">
        <v>90</v>
      </c>
      <c r="B9" s="13">
        <v>9.6720902485354903E-4</v>
      </c>
      <c r="C9" s="13">
        <v>3.3685671253296098E-10</v>
      </c>
      <c r="D9" s="13">
        <v>0.117990281217023</v>
      </c>
      <c r="E9" s="13">
        <v>2.2304801258845999E-2</v>
      </c>
      <c r="F9" s="13">
        <v>5.5949571203152998E-2</v>
      </c>
      <c r="G9" t="s">
        <v>41</v>
      </c>
      <c r="H9" s="14">
        <v>2.4949850057779099</v>
      </c>
      <c r="I9" s="14">
        <v>8.2853403817681104E-7</v>
      </c>
      <c r="J9" s="14">
        <v>296.80805665308202</v>
      </c>
      <c r="K9" s="14">
        <v>57.282163307895203</v>
      </c>
      <c r="L9" s="14">
        <v>144.80819573243801</v>
      </c>
    </row>
    <row r="10" spans="1:12" x14ac:dyDescent="0.3">
      <c r="A10" s="7" t="s">
        <v>174</v>
      </c>
      <c r="B10" s="13">
        <v>3.1548316318176601E-3</v>
      </c>
      <c r="C10" s="13">
        <v>2.35696979316689E-9</v>
      </c>
      <c r="D10" s="13">
        <v>0.38440920372567999</v>
      </c>
      <c r="E10" s="13">
        <v>7.2366905712759999E-2</v>
      </c>
      <c r="F10" s="13">
        <v>0.189792405882825</v>
      </c>
      <c r="G10" t="s">
        <v>41</v>
      </c>
      <c r="H10" s="14">
        <v>8.0870056162473105</v>
      </c>
      <c r="I10" s="14">
        <v>5.8540384574845599E-6</v>
      </c>
      <c r="J10" s="14">
        <v>993.03112092053595</v>
      </c>
      <c r="K10" s="14">
        <v>185.20215810102999</v>
      </c>
      <c r="L10" s="14">
        <v>486.01580606543502</v>
      </c>
    </row>
    <row r="11" spans="1:12" x14ac:dyDescent="0.3">
      <c r="A11" s="7" t="s">
        <v>175</v>
      </c>
      <c r="B11" s="13">
        <v>0.47845236368410399</v>
      </c>
      <c r="C11" s="13">
        <v>1.84203958922404E-6</v>
      </c>
      <c r="D11" s="13">
        <v>2.22802979305051</v>
      </c>
      <c r="E11" s="13">
        <v>0.70293061510292798</v>
      </c>
      <c r="F11" s="13">
        <v>0.75929770644508898</v>
      </c>
      <c r="G11" t="s">
        <v>41</v>
      </c>
      <c r="H11" s="14">
        <v>1229.9723030902601</v>
      </c>
      <c r="I11" s="14">
        <v>4.47954492853963E-3</v>
      </c>
      <c r="J11" s="14">
        <v>5610.3215475250799</v>
      </c>
      <c r="K11" s="14">
        <v>1799.26269049556</v>
      </c>
      <c r="L11" s="14">
        <v>1943.23984222014</v>
      </c>
    </row>
    <row r="12" spans="1:12" x14ac:dyDescent="0.3">
      <c r="A12" s="7" t="s">
        <v>176</v>
      </c>
      <c r="B12" s="13">
        <v>90.352625681520905</v>
      </c>
      <c r="C12" s="13">
        <v>84.652471626626195</v>
      </c>
      <c r="D12" s="13">
        <v>95.389883173218607</v>
      </c>
      <c r="E12" s="13">
        <v>90.247188587416801</v>
      </c>
      <c r="F12" s="13">
        <v>3.14992235466713</v>
      </c>
      <c r="G12" t="s">
        <v>41</v>
      </c>
      <c r="H12" s="14">
        <v>231410.61631660699</v>
      </c>
      <c r="I12" s="14">
        <v>212049.47660317901</v>
      </c>
      <c r="J12" s="14">
        <v>251536.766527698</v>
      </c>
      <c r="K12" s="14">
        <v>231332.726692361</v>
      </c>
      <c r="L12" s="14">
        <v>11755.0754878922</v>
      </c>
    </row>
    <row r="13" spans="1:12" x14ac:dyDescent="0.3">
      <c r="A13" s="7" t="s">
        <v>177</v>
      </c>
      <c r="B13" s="13">
        <v>7.8797152422963501</v>
      </c>
      <c r="C13" s="13">
        <v>2.9882192825151099</v>
      </c>
      <c r="D13" s="13">
        <v>13.4693882670056</v>
      </c>
      <c r="E13" s="13">
        <v>7.9930174262427496</v>
      </c>
      <c r="F13" s="13">
        <v>3.05783190212939</v>
      </c>
      <c r="G13" t="s">
        <v>41</v>
      </c>
      <c r="H13" s="14">
        <v>20099.176407813498</v>
      </c>
      <c r="I13" s="14">
        <v>7868.1689108733199</v>
      </c>
      <c r="J13" s="14">
        <v>34643.5953947034</v>
      </c>
      <c r="K13" s="14">
        <v>20480.821682430498</v>
      </c>
      <c r="L13" s="14">
        <v>7874.8810586264199</v>
      </c>
    </row>
    <row r="14" spans="1:12" x14ac:dyDescent="0.3">
      <c r="A14" s="7" t="s">
        <v>178</v>
      </c>
      <c r="B14" s="13">
        <v>0.246181525767869</v>
      </c>
      <c r="C14" s="13">
        <v>6.06536483171796E-2</v>
      </c>
      <c r="D14" s="13">
        <v>0.71012060109992703</v>
      </c>
      <c r="E14" s="13">
        <v>0.29681517333489199</v>
      </c>
      <c r="F14" s="13">
        <v>0.205870682052612</v>
      </c>
      <c r="G14" t="s">
        <v>41</v>
      </c>
      <c r="H14" s="14">
        <v>631.93107977191505</v>
      </c>
      <c r="I14" s="14">
        <v>153.63837360743301</v>
      </c>
      <c r="J14" s="14">
        <v>1814.07098350926</v>
      </c>
      <c r="K14" s="14">
        <v>760.89633981672102</v>
      </c>
      <c r="L14" s="14">
        <v>529.84618449599895</v>
      </c>
    </row>
    <row r="15" spans="1:12" x14ac:dyDescent="0.3">
      <c r="A15" s="7" t="s">
        <v>179</v>
      </c>
      <c r="B15" s="13">
        <v>0.32068556323250103</v>
      </c>
      <c r="C15" s="13">
        <v>2.7063869017443999E-6</v>
      </c>
      <c r="D15" s="13">
        <v>1.37389455233491</v>
      </c>
      <c r="E15" s="13">
        <v>0.452037015997446</v>
      </c>
      <c r="F15" s="13">
        <v>0.47083501834654001</v>
      </c>
      <c r="G15" t="s">
        <v>41</v>
      </c>
      <c r="H15" s="14">
        <v>824.57611809297305</v>
      </c>
      <c r="I15" s="14">
        <v>7.1072835117467498E-3</v>
      </c>
      <c r="J15" s="14">
        <v>3490.6716019477199</v>
      </c>
      <c r="K15" s="14">
        <v>1160.23241085366</v>
      </c>
      <c r="L15" s="14">
        <v>1210.0280805037301</v>
      </c>
    </row>
    <row r="16" spans="1:12" x14ac:dyDescent="0.3">
      <c r="A16" s="7" t="s">
        <v>180</v>
      </c>
      <c r="B16" s="13">
        <v>5.3762465729207502E-3</v>
      </c>
      <c r="C16" s="13">
        <v>2.2957687494911799E-9</v>
      </c>
      <c r="D16" s="13">
        <v>0.54092978305050199</v>
      </c>
      <c r="E16" s="13">
        <v>9.5948740707438293E-2</v>
      </c>
      <c r="F16" s="13">
        <v>0.208424863378318</v>
      </c>
      <c r="G16" t="s">
        <v>41</v>
      </c>
      <c r="H16" s="14">
        <v>13.469617230151799</v>
      </c>
      <c r="I16" s="14">
        <v>6.0284353525272298E-6</v>
      </c>
      <c r="J16" s="14">
        <v>1359.2760644166799</v>
      </c>
      <c r="K16" s="14">
        <v>245.551573173089</v>
      </c>
      <c r="L16" s="14">
        <v>532.08950252023305</v>
      </c>
    </row>
    <row r="17" spans="1:12" x14ac:dyDescent="0.3">
      <c r="A17" s="7" t="s">
        <v>181</v>
      </c>
      <c r="B17" s="13">
        <v>1.1584964424679099E-3</v>
      </c>
      <c r="C17" s="13">
        <v>6.3386606298997701E-10</v>
      </c>
      <c r="D17" s="13">
        <v>0.14085674931831799</v>
      </c>
      <c r="E17" s="13">
        <v>2.75411364225563E-2</v>
      </c>
      <c r="F17" s="13">
        <v>6.8632205635935403E-2</v>
      </c>
      <c r="G17" t="s">
        <v>41</v>
      </c>
      <c r="H17" s="21">
        <v>2.9938983326520798</v>
      </c>
      <c r="I17" s="21">
        <v>1.64204050765097E-6</v>
      </c>
      <c r="J17" s="21">
        <v>360.84679799338801</v>
      </c>
      <c r="K17" s="21">
        <v>70.687805464449994</v>
      </c>
      <c r="L17" s="21">
        <v>177.17469173873101</v>
      </c>
    </row>
    <row r="18" spans="1:12" x14ac:dyDescent="0.3">
      <c r="A18" s="18"/>
      <c r="B18" s="18"/>
      <c r="C18" s="18"/>
      <c r="D18" s="18"/>
      <c r="E18" s="18"/>
      <c r="F18" s="1"/>
      <c r="G18" s="22"/>
      <c r="H18" s="22"/>
      <c r="I18" s="22"/>
      <c r="J18" s="19" t="s">
        <v>29</v>
      </c>
      <c r="K18" s="22">
        <f>SUM(K5:K17)</f>
        <v>256322.55271771218</v>
      </c>
      <c r="L18" s="1"/>
    </row>
    <row r="19" spans="1:12" x14ac:dyDescent="0.3">
      <c r="A19" s="7" t="s">
        <v>237</v>
      </c>
    </row>
    <row r="24" spans="1:12" x14ac:dyDescent="0.3">
      <c r="A24"/>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76F60-A3D1-4816-BE5F-79A11301BD78}">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1" width="9.33203125" style="7" bestFit="1" customWidth="1"/>
    <col min="12" max="12" width="8.33203125" bestFit="1" customWidth="1"/>
  </cols>
  <sheetData>
    <row r="1" spans="1:12" x14ac:dyDescent="0.3">
      <c r="A1" s="7" t="s">
        <v>1613</v>
      </c>
    </row>
    <row r="2" spans="1:12" x14ac:dyDescent="0.3">
      <c r="A2" s="16"/>
      <c r="B2" s="317" t="s">
        <v>47</v>
      </c>
      <c r="C2" s="317"/>
      <c r="D2" s="317"/>
      <c r="E2" s="317"/>
      <c r="F2" s="317"/>
      <c r="G2" s="17"/>
      <c r="H2" s="317" t="s">
        <v>315</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1.7745726577356601E-3</v>
      </c>
      <c r="C5" s="13">
        <v>1.0588229162754201E-7</v>
      </c>
      <c r="D5" s="13">
        <v>0.10776459474167401</v>
      </c>
      <c r="E5" s="13">
        <v>2.04036248532482E-2</v>
      </c>
      <c r="F5" s="13">
        <v>5.1653450116099398E-2</v>
      </c>
      <c r="G5" t="s">
        <v>41</v>
      </c>
      <c r="H5" s="14">
        <v>4.6044104082549797</v>
      </c>
      <c r="I5" s="14">
        <v>2.7409886916583898E-4</v>
      </c>
      <c r="J5" s="14">
        <v>280.56981798674002</v>
      </c>
      <c r="K5" s="14">
        <v>53.517129244794297</v>
      </c>
      <c r="L5" s="14">
        <v>136.05789073102699</v>
      </c>
    </row>
    <row r="6" spans="1:12" x14ac:dyDescent="0.3">
      <c r="A6" s="7" t="s">
        <v>172</v>
      </c>
      <c r="B6" s="13">
        <v>2.5082126040352402E-2</v>
      </c>
      <c r="C6" s="13">
        <v>4.81146546527141E-3</v>
      </c>
      <c r="D6" s="13">
        <v>0.164221869503963</v>
      </c>
      <c r="E6" s="13">
        <v>4.4586873825904497E-2</v>
      </c>
      <c r="F6" s="13">
        <v>6.4319661835980799E-2</v>
      </c>
      <c r="G6" t="s">
        <v>41</v>
      </c>
      <c r="H6" s="14">
        <v>65.885421210095402</v>
      </c>
      <c r="I6" s="14">
        <v>13.0469074464707</v>
      </c>
      <c r="J6" s="14">
        <v>433.17186192734601</v>
      </c>
      <c r="K6" s="14">
        <v>117.16739662585999</v>
      </c>
      <c r="L6" s="14">
        <v>170.327264270429</v>
      </c>
    </row>
    <row r="7" spans="1:12" x14ac:dyDescent="0.3">
      <c r="A7" s="7" t="s">
        <v>42</v>
      </c>
      <c r="B7" s="13">
        <v>1.8974599232663299E-3</v>
      </c>
      <c r="C7" s="13">
        <v>6.6927924236604298E-8</v>
      </c>
      <c r="D7" s="13">
        <v>0.12786456239472299</v>
      </c>
      <c r="E7" s="13">
        <v>2.41610585464682E-2</v>
      </c>
      <c r="F7" s="13">
        <v>6.5815968647068901E-2</v>
      </c>
      <c r="G7" t="s">
        <v>41</v>
      </c>
      <c r="H7" s="14">
        <v>4.9771744734999697</v>
      </c>
      <c r="I7" s="14">
        <v>1.7464664149019401E-4</v>
      </c>
      <c r="J7" s="14">
        <v>345.970602449713</v>
      </c>
      <c r="K7" s="14">
        <v>63.694610020023703</v>
      </c>
      <c r="L7" s="14">
        <v>175.95956246186901</v>
      </c>
    </row>
    <row r="8" spans="1:12" x14ac:dyDescent="0.3">
      <c r="A8" s="7" t="s">
        <v>173</v>
      </c>
      <c r="B8" s="13">
        <v>1.97431506126738E-3</v>
      </c>
      <c r="C8" s="13">
        <v>1.3520603561427501E-7</v>
      </c>
      <c r="D8" s="13">
        <v>0.10688301996138901</v>
      </c>
      <c r="E8" s="13">
        <v>2.0109151554106801E-2</v>
      </c>
      <c r="F8" s="13">
        <v>4.9094453256693503E-2</v>
      </c>
      <c r="G8" t="s">
        <v>41</v>
      </c>
      <c r="H8" s="14">
        <v>5.2435259972434203</v>
      </c>
      <c r="I8" s="14">
        <v>3.6044883029512001E-4</v>
      </c>
      <c r="J8" s="14">
        <v>286.08001579465702</v>
      </c>
      <c r="K8" s="14">
        <v>52.722055057014501</v>
      </c>
      <c r="L8" s="14">
        <v>128.872077417876</v>
      </c>
    </row>
    <row r="9" spans="1:12" x14ac:dyDescent="0.3">
      <c r="A9" s="7" t="s">
        <v>90</v>
      </c>
      <c r="B9" s="13">
        <v>1.75745127165255E-3</v>
      </c>
      <c r="C9" s="13">
        <v>5.1064514054036002E-8</v>
      </c>
      <c r="D9" s="13">
        <v>0.113261955357047</v>
      </c>
      <c r="E9" s="13">
        <v>2.24676994071311E-2</v>
      </c>
      <c r="F9" s="13">
        <v>5.5175207928856801E-2</v>
      </c>
      <c r="G9" t="s">
        <v>41</v>
      </c>
      <c r="H9" s="14">
        <v>4.6660517168317002</v>
      </c>
      <c r="I9" s="14">
        <v>1.3346432592936999E-4</v>
      </c>
      <c r="J9" s="14">
        <v>294.776492792076</v>
      </c>
      <c r="K9" s="14">
        <v>59.034714594934798</v>
      </c>
      <c r="L9" s="14">
        <v>145.16621424888399</v>
      </c>
    </row>
    <row r="10" spans="1:12" x14ac:dyDescent="0.3">
      <c r="A10" s="7" t="s">
        <v>174</v>
      </c>
      <c r="B10" s="13">
        <v>6.4200512328875803E-2</v>
      </c>
      <c r="C10" s="13">
        <v>1.03234375449834E-2</v>
      </c>
      <c r="D10" s="13">
        <v>0.44069326759231098</v>
      </c>
      <c r="E10" s="13">
        <v>0.12597351197739101</v>
      </c>
      <c r="F10" s="13">
        <v>0.193659516614576</v>
      </c>
      <c r="G10" t="s">
        <v>41</v>
      </c>
      <c r="H10" s="14">
        <v>168.85283077858799</v>
      </c>
      <c r="I10" s="14">
        <v>27.2785871344295</v>
      </c>
      <c r="J10" s="14">
        <v>1159.96390208451</v>
      </c>
      <c r="K10" s="14">
        <v>331.30845245555503</v>
      </c>
      <c r="L10" s="14">
        <v>512.34765166603302</v>
      </c>
    </row>
    <row r="11" spans="1:12" x14ac:dyDescent="0.3">
      <c r="A11" s="7" t="s">
        <v>175</v>
      </c>
      <c r="B11" s="13">
        <v>0.99830685089203997</v>
      </c>
      <c r="C11" s="13">
        <v>0.44041064135080499</v>
      </c>
      <c r="D11" s="13">
        <v>2.63904509085762</v>
      </c>
      <c r="E11" s="13">
        <v>1.20118089935688</v>
      </c>
      <c r="F11" s="13">
        <v>0.74478529352595602</v>
      </c>
      <c r="G11" t="s">
        <v>41</v>
      </c>
      <c r="H11" s="14">
        <v>2615.4572930240702</v>
      </c>
      <c r="I11" s="14">
        <v>1155.3672038990701</v>
      </c>
      <c r="J11" s="14">
        <v>6870.85907410859</v>
      </c>
      <c r="K11" s="14">
        <v>3154.6983546182501</v>
      </c>
      <c r="L11" s="14">
        <v>1965.4269172013401</v>
      </c>
    </row>
    <row r="12" spans="1:12" x14ac:dyDescent="0.3">
      <c r="A12" s="7" t="s">
        <v>176</v>
      </c>
      <c r="B12" s="13">
        <v>89.496904887040401</v>
      </c>
      <c r="C12" s="13">
        <v>83.964871225759694</v>
      </c>
      <c r="D12" s="13">
        <v>94.363973356584097</v>
      </c>
      <c r="E12" s="13">
        <v>89.4121701964756</v>
      </c>
      <c r="F12" s="13">
        <v>3.0699297590321901</v>
      </c>
      <c r="G12" t="s">
        <v>41</v>
      </c>
      <c r="H12" s="14">
        <v>234552.87757153501</v>
      </c>
      <c r="I12" s="14">
        <v>215901.48812566799</v>
      </c>
      <c r="J12" s="14">
        <v>253475.13332783501</v>
      </c>
      <c r="K12" s="14">
        <v>234684.69910877201</v>
      </c>
      <c r="L12" s="14">
        <v>11324.790043102401</v>
      </c>
    </row>
    <row r="13" spans="1:12" x14ac:dyDescent="0.3">
      <c r="A13" s="7" t="s">
        <v>177</v>
      </c>
      <c r="B13" s="13">
        <v>7.96097949851975</v>
      </c>
      <c r="C13" s="13">
        <v>3.33649085405807</v>
      </c>
      <c r="D13" s="13">
        <v>13.3576597225358</v>
      </c>
      <c r="E13" s="13">
        <v>8.0998711703565007</v>
      </c>
      <c r="F13" s="13">
        <v>2.9734840971168799</v>
      </c>
      <c r="G13" t="s">
        <v>41</v>
      </c>
      <c r="H13" s="14">
        <v>20846.5663594568</v>
      </c>
      <c r="I13" s="14">
        <v>8748.8348966971098</v>
      </c>
      <c r="J13" s="14">
        <v>35461.057405456799</v>
      </c>
      <c r="K13" s="14">
        <v>21266.265864107001</v>
      </c>
      <c r="L13" s="14">
        <v>7852.2439009783902</v>
      </c>
    </row>
    <row r="14" spans="1:12" x14ac:dyDescent="0.3">
      <c r="A14" s="7" t="s">
        <v>178</v>
      </c>
      <c r="B14" s="13">
        <v>0.26237407844887201</v>
      </c>
      <c r="C14" s="13">
        <v>7.6289574202119501E-2</v>
      </c>
      <c r="D14" s="13">
        <v>0.71234132149882101</v>
      </c>
      <c r="E14" s="13">
        <v>0.31040434651022802</v>
      </c>
      <c r="F14" s="13">
        <v>0.20065517578765901</v>
      </c>
      <c r="G14" t="s">
        <v>41</v>
      </c>
      <c r="H14" s="14">
        <v>693.69075583693802</v>
      </c>
      <c r="I14" s="14">
        <v>199.37704121516501</v>
      </c>
      <c r="J14" s="14">
        <v>1892.82281303727</v>
      </c>
      <c r="K14" s="14">
        <v>814.79054639588696</v>
      </c>
      <c r="L14" s="14">
        <v>527.70924567766804</v>
      </c>
    </row>
    <row r="15" spans="1:12" x14ac:dyDescent="0.3">
      <c r="A15" s="7" t="s">
        <v>179</v>
      </c>
      <c r="B15" s="13">
        <v>0.46254403363797503</v>
      </c>
      <c r="C15" s="13">
        <v>0.11462771944776</v>
      </c>
      <c r="D15" s="13">
        <v>1.4761108467667901</v>
      </c>
      <c r="E15" s="13">
        <v>0.58804719282236095</v>
      </c>
      <c r="F15" s="13">
        <v>0.46325269393573598</v>
      </c>
      <c r="G15" t="s">
        <v>41</v>
      </c>
      <c r="H15" s="14">
        <v>1205.10636823</v>
      </c>
      <c r="I15" s="14">
        <v>302.196504444129</v>
      </c>
      <c r="J15" s="14">
        <v>3895.1355284912702</v>
      </c>
      <c r="K15" s="14">
        <v>1542.04957043579</v>
      </c>
      <c r="L15" s="14">
        <v>1216.9501413312501</v>
      </c>
    </row>
    <row r="16" spans="1:12" x14ac:dyDescent="0.3">
      <c r="A16" s="7" t="s">
        <v>180</v>
      </c>
      <c r="B16" s="13">
        <v>1.6340917268914901E-2</v>
      </c>
      <c r="C16" s="13">
        <v>9.6874467536197709E-7</v>
      </c>
      <c r="D16" s="13">
        <v>0.51993907406349904</v>
      </c>
      <c r="E16" s="13">
        <v>9.9556051987003902E-2</v>
      </c>
      <c r="F16" s="13">
        <v>0.20387218898652601</v>
      </c>
      <c r="G16" t="s">
        <v>41</v>
      </c>
      <c r="H16" s="14">
        <v>42.822220355615897</v>
      </c>
      <c r="I16" s="14">
        <v>2.59143820810035E-3</v>
      </c>
      <c r="J16" s="14">
        <v>1339.23860446604</v>
      </c>
      <c r="K16" s="14">
        <v>261.20415119531998</v>
      </c>
      <c r="L16" s="14">
        <v>535.18596788058903</v>
      </c>
    </row>
    <row r="17" spans="1:12" x14ac:dyDescent="0.3">
      <c r="A17" s="7" t="s">
        <v>181</v>
      </c>
      <c r="B17" s="13">
        <v>5.3274440517377796E-3</v>
      </c>
      <c r="C17" s="13">
        <v>3.8737793925544402E-7</v>
      </c>
      <c r="D17" s="13">
        <v>0.14071498124912901</v>
      </c>
      <c r="E17" s="13">
        <v>3.1068222327124299E-2</v>
      </c>
      <c r="F17" s="13">
        <v>6.6774850313801801E-2</v>
      </c>
      <c r="G17" t="s">
        <v>41</v>
      </c>
      <c r="H17" s="21">
        <v>14.0415191368824</v>
      </c>
      <c r="I17" s="21">
        <v>1.00490439710771E-3</v>
      </c>
      <c r="J17" s="21">
        <v>363.76805019545901</v>
      </c>
      <c r="K17" s="21">
        <v>81.595592952488204</v>
      </c>
      <c r="L17" s="21">
        <v>175.61571129823699</v>
      </c>
    </row>
    <row r="18" spans="1:12" x14ac:dyDescent="0.3">
      <c r="A18" s="18"/>
      <c r="B18" s="18"/>
      <c r="C18" s="18"/>
      <c r="D18" s="18"/>
      <c r="E18" s="18"/>
      <c r="F18" s="1"/>
      <c r="G18" s="22"/>
      <c r="H18" s="22"/>
      <c r="I18" s="22"/>
      <c r="J18" s="19" t="s">
        <v>29</v>
      </c>
      <c r="K18" s="22">
        <f>SUM(K5:K17)</f>
        <v>262482.74754647491</v>
      </c>
      <c r="L18" s="1"/>
    </row>
    <row r="19" spans="1:12" x14ac:dyDescent="0.3">
      <c r="A19" s="7" t="s">
        <v>239</v>
      </c>
    </row>
    <row r="24" spans="1:12" x14ac:dyDescent="0.3">
      <c r="A24"/>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C0CF3-6A5A-4DFF-B06B-8ABB94104633}">
  <sheetPr>
    <tabColor rgb="FF0070C0"/>
  </sheetPr>
  <dimension ref="A1:L24"/>
  <sheetViews>
    <sheetView topLeftCell="A88" zoomScale="140" zoomScaleNormal="140" workbookViewId="0"/>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11" width="9.33203125" style="7" bestFit="1" customWidth="1"/>
    <col min="12" max="12" width="8.33203125" style="7" bestFit="1" customWidth="1"/>
  </cols>
  <sheetData>
    <row r="1" spans="1:12" x14ac:dyDescent="0.3">
      <c r="A1" s="7" t="s">
        <v>1614</v>
      </c>
    </row>
    <row r="2" spans="1:12" x14ac:dyDescent="0.3">
      <c r="A2" s="16"/>
      <c r="B2" s="317" t="s">
        <v>47</v>
      </c>
      <c r="C2" s="317"/>
      <c r="D2" s="317"/>
      <c r="E2" s="317"/>
      <c r="F2" s="317"/>
      <c r="G2" s="17"/>
      <c r="H2" s="317" t="s">
        <v>316</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1.4396470632515801</v>
      </c>
      <c r="C5" s="13">
        <v>0.97135277460555103</v>
      </c>
      <c r="D5" s="13">
        <v>2.0360439477958101</v>
      </c>
      <c r="E5" s="13">
        <v>1.4615788816549</v>
      </c>
      <c r="F5" s="13">
        <v>0.32536519193228902</v>
      </c>
      <c r="G5" t="s">
        <v>41</v>
      </c>
      <c r="H5" s="14">
        <v>7643.28382456094</v>
      </c>
      <c r="I5" s="14">
        <v>5154.43140597201</v>
      </c>
      <c r="J5" s="14">
        <v>10809.5621606976</v>
      </c>
      <c r="K5" s="14">
        <v>7755.0077030770299</v>
      </c>
      <c r="L5" s="14">
        <v>1736.6976061851899</v>
      </c>
    </row>
    <row r="6" spans="1:12" x14ac:dyDescent="0.3">
      <c r="A6" s="7" t="s">
        <v>172</v>
      </c>
      <c r="B6" s="13">
        <v>7.8776847729657998E-2</v>
      </c>
      <c r="C6" s="13">
        <v>6.6591724309796804E-3</v>
      </c>
      <c r="D6" s="13">
        <v>0.35927446066034402</v>
      </c>
      <c r="E6" s="13">
        <v>0.117687556444039</v>
      </c>
      <c r="F6" s="13">
        <v>0.12161773300904</v>
      </c>
      <c r="G6" t="s">
        <v>41</v>
      </c>
      <c r="H6" s="14">
        <v>421.10121507700302</v>
      </c>
      <c r="I6" s="14">
        <v>35.369451756369997</v>
      </c>
      <c r="J6" s="14">
        <v>1902.4676193353901</v>
      </c>
      <c r="K6" s="14">
        <v>624.66980250016695</v>
      </c>
      <c r="L6" s="14">
        <v>645.92300112835403</v>
      </c>
    </row>
    <row r="7" spans="1:12" x14ac:dyDescent="0.3">
      <c r="A7" s="7" t="s">
        <v>42</v>
      </c>
      <c r="B7" s="13">
        <v>1.47346506204612E-2</v>
      </c>
      <c r="C7" s="13">
        <v>8.8975328261436595E-5</v>
      </c>
      <c r="D7" s="13">
        <v>0.16087993353288399</v>
      </c>
      <c r="E7" s="13">
        <v>3.8759838025730901E-2</v>
      </c>
      <c r="F7" s="13">
        <v>6.1015790178555802E-2</v>
      </c>
      <c r="G7" t="s">
        <v>41</v>
      </c>
      <c r="H7" s="14">
        <v>77.615180981709997</v>
      </c>
      <c r="I7" s="14">
        <v>0.47833679406797502</v>
      </c>
      <c r="J7" s="14">
        <v>852.93577661875997</v>
      </c>
      <c r="K7" s="14">
        <v>205.66822130046401</v>
      </c>
      <c r="L7" s="14">
        <v>325.26069924855602</v>
      </c>
    </row>
    <row r="8" spans="1:12" x14ac:dyDescent="0.3">
      <c r="A8" s="7" t="s">
        <v>173</v>
      </c>
      <c r="B8" s="13">
        <v>2.0749294662367801E-2</v>
      </c>
      <c r="C8" s="13">
        <v>1.48797509119417E-4</v>
      </c>
      <c r="D8" s="13">
        <v>0.19850941497751901</v>
      </c>
      <c r="E8" s="13">
        <v>5.0603399785188199E-2</v>
      </c>
      <c r="F8" s="13">
        <v>7.1025495406615596E-2</v>
      </c>
      <c r="G8" t="s">
        <v>41</v>
      </c>
      <c r="H8" s="14">
        <v>109.716954711605</v>
      </c>
      <c r="I8" s="14">
        <v>0.78654176671352105</v>
      </c>
      <c r="J8" s="14">
        <v>1048.0439099565299</v>
      </c>
      <c r="K8" s="14">
        <v>268.20304020590697</v>
      </c>
      <c r="L8" s="14">
        <v>376.21209961876599</v>
      </c>
    </row>
    <row r="9" spans="1:12" x14ac:dyDescent="0.3">
      <c r="A9" s="7" t="s">
        <v>90</v>
      </c>
      <c r="B9" s="13">
        <v>1.52245746989924E-2</v>
      </c>
      <c r="C9" s="13">
        <v>9.4695814618168305E-5</v>
      </c>
      <c r="D9" s="13">
        <v>0.171852810416119</v>
      </c>
      <c r="E9" s="13">
        <v>4.20677349030514E-2</v>
      </c>
      <c r="F9" s="13">
        <v>6.1446465325583503E-2</v>
      </c>
      <c r="G9" t="s">
        <v>41</v>
      </c>
      <c r="H9" s="14">
        <v>80.470480385711994</v>
      </c>
      <c r="I9" s="14">
        <v>0.49927089649899598</v>
      </c>
      <c r="J9" s="14">
        <v>911.99552817538301</v>
      </c>
      <c r="K9" s="14">
        <v>223.50619988290299</v>
      </c>
      <c r="L9" s="14">
        <v>327.44375482018199</v>
      </c>
    </row>
    <row r="10" spans="1:12" x14ac:dyDescent="0.3">
      <c r="A10" s="7" t="s">
        <v>174</v>
      </c>
      <c r="B10" s="13">
        <v>8.5272309541205502E-2</v>
      </c>
      <c r="C10" s="13">
        <v>1.24932945331311E-2</v>
      </c>
      <c r="D10" s="13">
        <v>0.66054371719112204</v>
      </c>
      <c r="E10" s="13">
        <v>0.170615401324061</v>
      </c>
      <c r="F10" s="13">
        <v>0.22482449392043899</v>
      </c>
      <c r="G10" t="s">
        <v>41</v>
      </c>
      <c r="H10" s="14">
        <v>450.20583470232799</v>
      </c>
      <c r="I10" s="14">
        <v>66.442372758584</v>
      </c>
      <c r="J10" s="14">
        <v>3520.0470579572502</v>
      </c>
      <c r="K10" s="14">
        <v>904.54201848783498</v>
      </c>
      <c r="L10" s="14">
        <v>1193.4053226155099</v>
      </c>
    </row>
    <row r="11" spans="1:12" x14ac:dyDescent="0.3">
      <c r="A11" s="7" t="s">
        <v>175</v>
      </c>
      <c r="B11" s="13">
        <v>0.68590703795969199</v>
      </c>
      <c r="C11" s="13">
        <v>0.25773793755073598</v>
      </c>
      <c r="D11" s="13">
        <v>1.6074316810211899</v>
      </c>
      <c r="E11" s="13">
        <v>0.77627190994423401</v>
      </c>
      <c r="F11" s="13">
        <v>0.42978864457822302</v>
      </c>
      <c r="G11" t="s">
        <v>41</v>
      </c>
      <c r="H11" s="14">
        <v>3636.45617150625</v>
      </c>
      <c r="I11" s="14">
        <v>1363.1540818288099</v>
      </c>
      <c r="J11" s="14">
        <v>8457.6213185624401</v>
      </c>
      <c r="K11" s="14">
        <v>4119.7448196918604</v>
      </c>
      <c r="L11" s="14">
        <v>2285.0198466137499</v>
      </c>
    </row>
    <row r="12" spans="1:12" x14ac:dyDescent="0.3">
      <c r="A12" s="7" t="s">
        <v>176</v>
      </c>
      <c r="B12" s="13">
        <v>78.119843318934301</v>
      </c>
      <c r="C12" s="13">
        <v>73.856420799271106</v>
      </c>
      <c r="D12" s="13">
        <v>82.426944782417806</v>
      </c>
      <c r="E12" s="13">
        <v>78.156908958314105</v>
      </c>
      <c r="F12" s="13">
        <v>2.5947897506043298</v>
      </c>
      <c r="G12" t="s">
        <v>41</v>
      </c>
      <c r="H12" s="14">
        <v>414223.84108915302</v>
      </c>
      <c r="I12" s="14">
        <v>386887.79533202201</v>
      </c>
      <c r="J12" s="14">
        <v>443350.248117221</v>
      </c>
      <c r="K12" s="14">
        <v>414680.48848827498</v>
      </c>
      <c r="L12" s="14">
        <v>17015.222267771202</v>
      </c>
    </row>
    <row r="13" spans="1:12" x14ac:dyDescent="0.3">
      <c r="A13" s="7" t="s">
        <v>177</v>
      </c>
      <c r="B13" s="13">
        <v>16.604697088826502</v>
      </c>
      <c r="C13" s="13">
        <v>12.3202226784275</v>
      </c>
      <c r="D13" s="13">
        <v>20.5688795001678</v>
      </c>
      <c r="E13" s="13">
        <v>16.518796525578001</v>
      </c>
      <c r="F13" s="13">
        <v>2.5075379691836401</v>
      </c>
      <c r="G13" t="s">
        <v>41</v>
      </c>
      <c r="H13" s="14">
        <v>87933.1665791173</v>
      </c>
      <c r="I13" s="14">
        <v>64920.820961886398</v>
      </c>
      <c r="J13" s="14">
        <v>109537.87296714001</v>
      </c>
      <c r="K13" s="14">
        <v>87651.423284666394</v>
      </c>
      <c r="L13" s="14">
        <v>13534.064508833901</v>
      </c>
    </row>
    <row r="14" spans="1:12" x14ac:dyDescent="0.3">
      <c r="A14" s="7" t="s">
        <v>178</v>
      </c>
      <c r="B14" s="13">
        <v>0.557490477418492</v>
      </c>
      <c r="C14" s="13">
        <v>0.32142914722718202</v>
      </c>
      <c r="D14" s="13">
        <v>0.91796501470106595</v>
      </c>
      <c r="E14" s="13">
        <v>0.58168887378817702</v>
      </c>
      <c r="F14" s="13">
        <v>0.186476994613476</v>
      </c>
      <c r="G14" t="s">
        <v>41</v>
      </c>
      <c r="H14" s="14">
        <v>2956.7971047576202</v>
      </c>
      <c r="I14" s="14">
        <v>1713.8910049948699</v>
      </c>
      <c r="J14" s="14">
        <v>4863.2252054681903</v>
      </c>
      <c r="K14" s="14">
        <v>3084.61996003178</v>
      </c>
      <c r="L14" s="14">
        <v>987.44245302347599</v>
      </c>
    </row>
    <row r="15" spans="1:12" x14ac:dyDescent="0.3">
      <c r="A15" s="7" t="s">
        <v>179</v>
      </c>
      <c r="B15" s="13">
        <v>1.5331133772285599</v>
      </c>
      <c r="C15" s="13">
        <v>0.62176067781670497</v>
      </c>
      <c r="D15" s="13">
        <v>2.5251945700282699</v>
      </c>
      <c r="E15" s="13">
        <v>1.54466135972042</v>
      </c>
      <c r="F15" s="13">
        <v>0.57508573751429604</v>
      </c>
      <c r="G15" t="s">
        <v>41</v>
      </c>
      <c r="H15" s="14">
        <v>8108.2465530632498</v>
      </c>
      <c r="I15" s="14">
        <v>3341.1982698665402</v>
      </c>
      <c r="J15" s="14">
        <v>13352.2733561028</v>
      </c>
      <c r="K15" s="14">
        <v>8190.9904261848596</v>
      </c>
      <c r="L15" s="14">
        <v>3044.0839241869298</v>
      </c>
    </row>
    <row r="16" spans="1:12" x14ac:dyDescent="0.3">
      <c r="A16" s="7" t="s">
        <v>180</v>
      </c>
      <c r="B16" s="13">
        <v>0.31296704952472199</v>
      </c>
      <c r="C16" s="13">
        <v>1.5343492965534901E-3</v>
      </c>
      <c r="D16" s="13">
        <v>0.899413464840502</v>
      </c>
      <c r="E16" s="13">
        <v>0.34929663399191802</v>
      </c>
      <c r="F16" s="13">
        <v>0.30154841200784699</v>
      </c>
      <c r="G16" t="s">
        <v>41</v>
      </c>
      <c r="H16" s="14">
        <v>1654.1211079785101</v>
      </c>
      <c r="I16" s="14">
        <v>8.1649641247306199</v>
      </c>
      <c r="J16" s="14">
        <v>4736.5173481417996</v>
      </c>
      <c r="K16" s="14">
        <v>1852.2653252046</v>
      </c>
      <c r="L16" s="14">
        <v>1599.7809440199701</v>
      </c>
    </row>
    <row r="17" spans="1:12" x14ac:dyDescent="0.3">
      <c r="A17" s="7" t="s">
        <v>181</v>
      </c>
      <c r="B17" s="13">
        <v>7.1164771509546698E-2</v>
      </c>
      <c r="C17" s="13">
        <v>3.2519625411639801E-3</v>
      </c>
      <c r="D17" s="13">
        <v>0.67760652784463205</v>
      </c>
      <c r="E17" s="13">
        <v>0.19106292652609599</v>
      </c>
      <c r="F17" s="13">
        <v>0.236198548366264</v>
      </c>
      <c r="G17" t="s">
        <v>41</v>
      </c>
      <c r="H17" s="21">
        <v>383.532227071769</v>
      </c>
      <c r="I17" s="21">
        <v>17.423783243093801</v>
      </c>
      <c r="J17" s="21">
        <v>3574.7453279433298</v>
      </c>
      <c r="K17" s="21">
        <v>1014.22715715018</v>
      </c>
      <c r="L17" s="21">
        <v>1254.4849573489</v>
      </c>
    </row>
    <row r="18" spans="1:12" x14ac:dyDescent="0.3">
      <c r="A18" s="18"/>
      <c r="B18" s="18"/>
      <c r="C18" s="18"/>
      <c r="D18" s="18"/>
      <c r="E18" s="18"/>
      <c r="F18" s="18"/>
      <c r="G18" s="1"/>
      <c r="H18" s="22"/>
      <c r="I18" s="22"/>
      <c r="J18" s="19" t="s">
        <v>29</v>
      </c>
      <c r="K18" s="22">
        <f>SUM(K5:K17)</f>
        <v>530575.35644665896</v>
      </c>
      <c r="L18" s="18"/>
    </row>
    <row r="19" spans="1:12" x14ac:dyDescent="0.3">
      <c r="A19" s="7" t="s">
        <v>1594</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06B66-C8CA-4614-A455-AE5EC7A0CA22}">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0" width="8.33203125" style="7" bestFit="1" customWidth="1"/>
    <col min="11" max="11" width="9.33203125" style="7" bestFit="1" customWidth="1"/>
    <col min="12" max="12" width="7.33203125" bestFit="1" customWidth="1"/>
  </cols>
  <sheetData>
    <row r="1" spans="1:12" x14ac:dyDescent="0.3">
      <c r="A1" s="7" t="s">
        <v>1615</v>
      </c>
    </row>
    <row r="2" spans="1:12" x14ac:dyDescent="0.3">
      <c r="A2" s="16"/>
      <c r="B2" s="317" t="s">
        <v>47</v>
      </c>
      <c r="C2" s="317"/>
      <c r="D2" s="317"/>
      <c r="E2" s="317"/>
      <c r="F2" s="317"/>
      <c r="G2" s="17"/>
      <c r="H2" s="317" t="s">
        <v>317</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32.138837329892503</v>
      </c>
      <c r="C5" s="13">
        <v>29.8885507761924</v>
      </c>
      <c r="D5" s="13">
        <v>34.414209831127899</v>
      </c>
      <c r="E5" s="13">
        <v>32.136114234547399</v>
      </c>
      <c r="F5" s="13">
        <v>1.36235582987054</v>
      </c>
      <c r="G5" t="s">
        <v>41</v>
      </c>
      <c r="H5" s="14">
        <v>43278.875489193502</v>
      </c>
      <c r="I5" s="14">
        <v>39766.956085525002</v>
      </c>
      <c r="J5" s="14">
        <v>47207.171706244902</v>
      </c>
      <c r="K5" s="14">
        <v>43321.648625723603</v>
      </c>
      <c r="L5" s="14">
        <v>2225.5165609402302</v>
      </c>
    </row>
    <row r="6" spans="1:12" x14ac:dyDescent="0.3">
      <c r="A6" s="7" t="s">
        <v>172</v>
      </c>
      <c r="B6" s="13">
        <v>12.807555292860799</v>
      </c>
      <c r="C6" s="13">
        <v>11.213371796792901</v>
      </c>
      <c r="D6" s="13">
        <v>14.580416867559601</v>
      </c>
      <c r="E6" s="13">
        <v>12.8517381743887</v>
      </c>
      <c r="F6" s="13">
        <v>1.0391031803750801</v>
      </c>
      <c r="G6" t="s">
        <v>41</v>
      </c>
      <c r="H6" s="14">
        <v>17259.384269989801</v>
      </c>
      <c r="I6" s="14">
        <v>15040.672240182699</v>
      </c>
      <c r="J6" s="14">
        <v>19860.818249666299</v>
      </c>
      <c r="K6" s="14">
        <v>17323.673861402702</v>
      </c>
      <c r="L6" s="14">
        <v>1473.31296284634</v>
      </c>
    </row>
    <row r="7" spans="1:12" x14ac:dyDescent="0.3">
      <c r="A7" s="7" t="s">
        <v>42</v>
      </c>
      <c r="B7" s="13">
        <v>5.5439332663992702E-2</v>
      </c>
      <c r="C7" s="13">
        <v>4.3283799568300701E-5</v>
      </c>
      <c r="D7" s="13">
        <v>0.46035029991106702</v>
      </c>
      <c r="E7" s="13">
        <v>0.120377687810535</v>
      </c>
      <c r="F7" s="13">
        <v>0.16846636534494899</v>
      </c>
      <c r="G7" t="s">
        <v>41</v>
      </c>
      <c r="H7" s="14">
        <v>75.268223707490307</v>
      </c>
      <c r="I7" s="14">
        <v>5.8851486889026E-2</v>
      </c>
      <c r="J7" s="14">
        <v>610.34057967388003</v>
      </c>
      <c r="K7" s="14">
        <v>162.43825572242901</v>
      </c>
      <c r="L7" s="14">
        <v>228.11628951567499</v>
      </c>
    </row>
    <row r="8" spans="1:12" x14ac:dyDescent="0.3">
      <c r="A8" s="7" t="s">
        <v>173</v>
      </c>
      <c r="B8" s="13">
        <v>23.3306056188976</v>
      </c>
      <c r="C8" s="13">
        <v>21.2883993820185</v>
      </c>
      <c r="D8" s="13">
        <v>25.469140549462701</v>
      </c>
      <c r="E8" s="13">
        <v>23.381955998325701</v>
      </c>
      <c r="F8" s="13">
        <v>1.2705214258430699</v>
      </c>
      <c r="G8" t="s">
        <v>41</v>
      </c>
      <c r="H8" s="14">
        <v>31457.676946253901</v>
      </c>
      <c r="I8" s="14">
        <v>28473.068937611599</v>
      </c>
      <c r="J8" s="14">
        <v>34702.485186436497</v>
      </c>
      <c r="K8" s="14">
        <v>31517.295919787</v>
      </c>
      <c r="L8" s="14">
        <v>1887.1253128737501</v>
      </c>
    </row>
    <row r="9" spans="1:12" x14ac:dyDescent="0.3">
      <c r="A9" s="7" t="s">
        <v>90</v>
      </c>
      <c r="B9" s="13">
        <v>0.161059173252631</v>
      </c>
      <c r="C9" s="13">
        <v>5.2405637548050396E-4</v>
      </c>
      <c r="D9" s="13">
        <v>0.65041951031846901</v>
      </c>
      <c r="E9" s="13">
        <v>0.214593022546086</v>
      </c>
      <c r="F9" s="13">
        <v>0.21637690955743799</v>
      </c>
      <c r="G9" t="s">
        <v>41</v>
      </c>
      <c r="H9" s="14">
        <v>216.66339122187199</v>
      </c>
      <c r="I9" s="14">
        <v>0.71727062290468102</v>
      </c>
      <c r="J9" s="14">
        <v>875.90812844352001</v>
      </c>
      <c r="K9" s="14">
        <v>289.44867621530699</v>
      </c>
      <c r="L9" s="14">
        <v>293.22439683200201</v>
      </c>
    </row>
    <row r="10" spans="1:12" x14ac:dyDescent="0.3">
      <c r="A10" s="7" t="s">
        <v>174</v>
      </c>
      <c r="B10" s="13">
        <v>1.6984346207988601</v>
      </c>
      <c r="C10" s="13">
        <v>0.808397017118483</v>
      </c>
      <c r="D10" s="13">
        <v>3.2579881781785098</v>
      </c>
      <c r="E10" s="13">
        <v>1.8221734353047601</v>
      </c>
      <c r="F10" s="13">
        <v>0.75926865242318697</v>
      </c>
      <c r="G10" t="s">
        <v>41</v>
      </c>
      <c r="H10" s="14">
        <v>2287.8331721568302</v>
      </c>
      <c r="I10" s="14">
        <v>1082.4834749348599</v>
      </c>
      <c r="J10" s="14">
        <v>4408.9884951270997</v>
      </c>
      <c r="K10" s="14">
        <v>2456.6206535783399</v>
      </c>
      <c r="L10" s="14">
        <v>1026.6919961968399</v>
      </c>
    </row>
    <row r="11" spans="1:12" x14ac:dyDescent="0.3">
      <c r="A11" s="7" t="s">
        <v>175</v>
      </c>
      <c r="B11" s="13">
        <v>2.8005401687923399</v>
      </c>
      <c r="C11" s="13">
        <v>1.6547363069552901</v>
      </c>
      <c r="D11" s="13">
        <v>4.0809083648547499</v>
      </c>
      <c r="E11" s="13">
        <v>2.8199948436918301</v>
      </c>
      <c r="F11" s="13">
        <v>0.721511145346862</v>
      </c>
      <c r="G11" t="s">
        <v>41</v>
      </c>
      <c r="H11" s="14">
        <v>3761.37263460656</v>
      </c>
      <c r="I11" s="14">
        <v>2199.3433122781298</v>
      </c>
      <c r="J11" s="14">
        <v>5516.7038647834097</v>
      </c>
      <c r="K11" s="14">
        <v>3802.3358181349399</v>
      </c>
      <c r="L11" s="14">
        <v>981.86275720187405</v>
      </c>
    </row>
    <row r="12" spans="1:12" x14ac:dyDescent="0.3">
      <c r="A12" s="7" t="s">
        <v>176</v>
      </c>
      <c r="B12" s="13">
        <v>2.1305561269861899</v>
      </c>
      <c r="C12" s="13">
        <v>1.2438646274499501</v>
      </c>
      <c r="D12" s="13">
        <v>3.6336561258040598</v>
      </c>
      <c r="E12" s="13">
        <v>2.2549622555727802</v>
      </c>
      <c r="F12" s="13">
        <v>0.75320987658545802</v>
      </c>
      <c r="G12" t="s">
        <v>41</v>
      </c>
      <c r="H12" s="14">
        <v>2868.04379080127</v>
      </c>
      <c r="I12" s="14">
        <v>1665.1189075510499</v>
      </c>
      <c r="J12" s="14">
        <v>4922.1773697769704</v>
      </c>
      <c r="K12" s="14">
        <v>3040.1810835369902</v>
      </c>
      <c r="L12" s="14">
        <v>1020.28552526242</v>
      </c>
    </row>
    <row r="13" spans="1:12" x14ac:dyDescent="0.3">
      <c r="A13" s="7" t="s">
        <v>177</v>
      </c>
      <c r="B13" s="13">
        <v>0.22887090578184399</v>
      </c>
      <c r="C13" s="13">
        <v>2.2890382945051298E-2</v>
      </c>
      <c r="D13" s="13">
        <v>1.5148663616097799</v>
      </c>
      <c r="E13" s="13">
        <v>0.43348035347893299</v>
      </c>
      <c r="F13" s="13">
        <v>0.49692160226719001</v>
      </c>
      <c r="G13" t="s">
        <v>41</v>
      </c>
      <c r="H13" s="14">
        <v>310.17289234517199</v>
      </c>
      <c r="I13" s="14">
        <v>30.964024450330999</v>
      </c>
      <c r="J13" s="14">
        <v>2023.6573069065701</v>
      </c>
      <c r="K13" s="14">
        <v>584.68029923384699</v>
      </c>
      <c r="L13" s="14">
        <v>671.28202836658897</v>
      </c>
    </row>
    <row r="14" spans="1:12" x14ac:dyDescent="0.3">
      <c r="A14" s="7" t="s">
        <v>178</v>
      </c>
      <c r="B14" s="13">
        <v>5.5700211931033E-2</v>
      </c>
      <c r="C14" s="13">
        <v>6.6726151281110702E-3</v>
      </c>
      <c r="D14" s="13">
        <v>0.209408151996748</v>
      </c>
      <c r="E14" s="13">
        <v>7.6880006438181298E-2</v>
      </c>
      <c r="F14" s="13">
        <v>7.2244160180720607E-2</v>
      </c>
      <c r="G14" t="s">
        <v>41</v>
      </c>
      <c r="H14" s="14">
        <v>74.748538391539</v>
      </c>
      <c r="I14" s="14">
        <v>8.8613565474348306</v>
      </c>
      <c r="J14" s="14">
        <v>282.279051227781</v>
      </c>
      <c r="K14" s="14">
        <v>103.677124079311</v>
      </c>
      <c r="L14" s="14">
        <v>97.948979349773893</v>
      </c>
    </row>
    <row r="15" spans="1:12" x14ac:dyDescent="0.3">
      <c r="A15" s="7" t="s">
        <v>179</v>
      </c>
      <c r="B15" s="13">
        <v>0.47649091696639301</v>
      </c>
      <c r="C15" s="13">
        <v>0.239220529746732</v>
      </c>
      <c r="D15" s="13">
        <v>0.96221779006580199</v>
      </c>
      <c r="E15" s="13">
        <v>0.52231587246686595</v>
      </c>
      <c r="F15" s="13">
        <v>0.22798418365383499</v>
      </c>
      <c r="G15" t="s">
        <v>41</v>
      </c>
      <c r="H15" s="14">
        <v>639.50257239857694</v>
      </c>
      <c r="I15" s="14">
        <v>319.70766824509701</v>
      </c>
      <c r="J15" s="14">
        <v>1295.82149323933</v>
      </c>
      <c r="K15" s="14">
        <v>703.71595549030098</v>
      </c>
      <c r="L15" s="14">
        <v>307.09881151242701</v>
      </c>
    </row>
    <row r="16" spans="1:12" x14ac:dyDescent="0.3">
      <c r="A16" s="7" t="s">
        <v>180</v>
      </c>
      <c r="B16" s="13">
        <v>1.45242577203284</v>
      </c>
      <c r="C16" s="13">
        <v>0.84843012492403902</v>
      </c>
      <c r="D16" s="13">
        <v>2.2110997874415199</v>
      </c>
      <c r="E16" s="13">
        <v>1.4758960879980001</v>
      </c>
      <c r="F16" s="13">
        <v>0.42065319878377599</v>
      </c>
      <c r="G16" t="s">
        <v>41</v>
      </c>
      <c r="H16" s="14">
        <v>1944.6850650660101</v>
      </c>
      <c r="I16" s="14">
        <v>1136.9503900014099</v>
      </c>
      <c r="J16" s="14">
        <v>3015.3567451896101</v>
      </c>
      <c r="K16" s="14">
        <v>1990.2686936887701</v>
      </c>
      <c r="L16" s="14">
        <v>572.60798546681497</v>
      </c>
    </row>
    <row r="17" spans="1:12" x14ac:dyDescent="0.3">
      <c r="A17" s="7" t="s">
        <v>181</v>
      </c>
      <c r="B17" s="13">
        <v>21.856519955199001</v>
      </c>
      <c r="C17" s="13">
        <v>19.818977948894201</v>
      </c>
      <c r="D17" s="13">
        <v>24.004652108084201</v>
      </c>
      <c r="E17" s="13">
        <v>21.88951802743</v>
      </c>
      <c r="F17" s="13">
        <v>1.25325221917157</v>
      </c>
      <c r="G17" t="s">
        <v>41</v>
      </c>
      <c r="H17" s="21">
        <v>29385.610483849301</v>
      </c>
      <c r="I17" s="21">
        <v>26458.695600454099</v>
      </c>
      <c r="J17" s="21">
        <v>32835.565510335298</v>
      </c>
      <c r="K17" s="21">
        <v>29509.5132415382</v>
      </c>
      <c r="L17" s="21">
        <v>1910.23403138597</v>
      </c>
    </row>
    <row r="18" spans="1:12" x14ac:dyDescent="0.3">
      <c r="A18" s="18"/>
      <c r="B18" s="18"/>
      <c r="C18" s="18"/>
      <c r="D18" s="18"/>
      <c r="E18" s="18"/>
      <c r="F18" s="1"/>
      <c r="G18" s="22"/>
      <c r="H18" s="22"/>
      <c r="I18" s="22"/>
      <c r="J18" s="19" t="s">
        <v>29</v>
      </c>
      <c r="K18" s="22">
        <f>SUM(K5:K17)</f>
        <v>134805.49820813176</v>
      </c>
      <c r="L18" s="1"/>
    </row>
    <row r="19" spans="1:12" x14ac:dyDescent="0.3">
      <c r="A19" s="7" t="s">
        <v>81</v>
      </c>
    </row>
    <row r="24" spans="1:12" x14ac:dyDescent="0.3">
      <c r="A24"/>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32FE4-03F1-4C98-A95D-78077CC9BA81}">
  <dimension ref="A1:L24"/>
  <sheetViews>
    <sheetView zoomScale="140" zoomScaleNormal="140" workbookViewId="0">
      <selection activeCell="A2" sqref="A2"/>
    </sheetView>
  </sheetViews>
  <sheetFormatPr defaultRowHeight="14.4" x14ac:dyDescent="0.3"/>
  <cols>
    <col min="1" max="1" width="29.66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10" width="9.33203125" style="7" bestFit="1" customWidth="1"/>
    <col min="11" max="11" width="11" style="7" bestFit="1" customWidth="1"/>
    <col min="12" max="12" width="8.33203125" style="7" bestFit="1" customWidth="1"/>
  </cols>
  <sheetData>
    <row r="1" spans="1:12" x14ac:dyDescent="0.3">
      <c r="A1" s="7" t="s">
        <v>1405</v>
      </c>
    </row>
    <row r="2" spans="1:12" x14ac:dyDescent="0.3">
      <c r="A2" s="16"/>
      <c r="B2" s="317" t="s">
        <v>47</v>
      </c>
      <c r="C2" s="317"/>
      <c r="D2" s="317"/>
      <c r="E2" s="317"/>
      <c r="F2" s="317"/>
      <c r="G2" s="17"/>
      <c r="H2" s="317" t="s">
        <v>281</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9.6376107465779501</v>
      </c>
      <c r="C5" s="13">
        <v>9.0535901470686593</v>
      </c>
      <c r="D5" s="13">
        <v>10.2885556795712</v>
      </c>
      <c r="E5" s="13">
        <v>9.6467966098112896</v>
      </c>
      <c r="F5" s="13">
        <v>0.37443531022909698</v>
      </c>
      <c r="G5" t="s">
        <v>41</v>
      </c>
      <c r="H5" s="14">
        <v>108016.50954536301</v>
      </c>
      <c r="I5" s="14">
        <v>101162.486571897</v>
      </c>
      <c r="J5" s="14">
        <v>115647.387660211</v>
      </c>
      <c r="K5" s="14">
        <v>108143.589101308</v>
      </c>
      <c r="L5" s="14">
        <v>4361.8252979258395</v>
      </c>
    </row>
    <row r="6" spans="1:12" x14ac:dyDescent="0.3">
      <c r="A6" s="7" t="s">
        <v>172</v>
      </c>
      <c r="B6" s="13">
        <v>7.0820470570898699</v>
      </c>
      <c r="C6" s="13">
        <v>6.58042460047393</v>
      </c>
      <c r="D6" s="13">
        <v>7.61218334542626</v>
      </c>
      <c r="E6" s="13">
        <v>7.0890919691974004</v>
      </c>
      <c r="F6" s="13">
        <v>0.31447365440719899</v>
      </c>
      <c r="G6" t="s">
        <v>41</v>
      </c>
      <c r="H6" s="14">
        <v>79337.704119489703</v>
      </c>
      <c r="I6" s="14">
        <v>73773.901413687796</v>
      </c>
      <c r="J6" s="14">
        <v>85480.452306512001</v>
      </c>
      <c r="K6" s="14">
        <v>79466.861674601998</v>
      </c>
      <c r="L6" s="14">
        <v>3540.3818794570002</v>
      </c>
    </row>
    <row r="7" spans="1:12" x14ac:dyDescent="0.3">
      <c r="A7" s="7" t="s">
        <v>42</v>
      </c>
      <c r="B7" s="13">
        <v>0.39908019956202101</v>
      </c>
      <c r="C7" s="13">
        <v>0.242244422872152</v>
      </c>
      <c r="D7" s="13">
        <v>0.599396498260785</v>
      </c>
      <c r="E7" s="13">
        <v>0.40625688273845401</v>
      </c>
      <c r="F7" s="13">
        <v>0.109899342998575</v>
      </c>
      <c r="G7" t="s">
        <v>41</v>
      </c>
      <c r="H7" s="14">
        <v>4459.9421827931901</v>
      </c>
      <c r="I7" s="14">
        <v>2722.3138217350001</v>
      </c>
      <c r="J7" s="14">
        <v>6708.1942511153702</v>
      </c>
      <c r="K7" s="14">
        <v>4553.8236107975899</v>
      </c>
      <c r="L7" s="14">
        <v>1230.9023600543001</v>
      </c>
    </row>
    <row r="8" spans="1:12" x14ac:dyDescent="0.3">
      <c r="A8" s="7" t="s">
        <v>173</v>
      </c>
      <c r="B8" s="13">
        <v>7.3212833487916198</v>
      </c>
      <c r="C8" s="13">
        <v>6.8740013515879301</v>
      </c>
      <c r="D8" s="13">
        <v>7.8227390912059098</v>
      </c>
      <c r="E8" s="13">
        <v>7.3302932535549603</v>
      </c>
      <c r="F8" s="13">
        <v>0.28783021596532399</v>
      </c>
      <c r="G8" t="s">
        <v>41</v>
      </c>
      <c r="H8" s="14">
        <v>82082.561413028496</v>
      </c>
      <c r="I8" s="14">
        <v>77102.691763060197</v>
      </c>
      <c r="J8" s="14">
        <v>87497.6715974994</v>
      </c>
      <c r="K8" s="14">
        <v>82169.5899182414</v>
      </c>
      <c r="L8" s="14">
        <v>3215.3056748392501</v>
      </c>
    </row>
    <row r="9" spans="1:12" x14ac:dyDescent="0.3">
      <c r="A9" s="7" t="s">
        <v>90</v>
      </c>
      <c r="B9" s="13">
        <v>0.24399390301096799</v>
      </c>
      <c r="C9" s="13">
        <v>0.14124952949705899</v>
      </c>
      <c r="D9" s="13">
        <v>0.37798613015444898</v>
      </c>
      <c r="E9" s="13">
        <v>0.24902423747577501</v>
      </c>
      <c r="F9" s="13">
        <v>7.2996390712722806E-2</v>
      </c>
      <c r="G9" t="s">
        <v>41</v>
      </c>
      <c r="H9" s="14">
        <v>2736.3362768673101</v>
      </c>
      <c r="I9" s="14">
        <v>1578.0940330757201</v>
      </c>
      <c r="J9" s="14">
        <v>4226.5100455511101</v>
      </c>
      <c r="K9" s="14">
        <v>2791.6023763510502</v>
      </c>
      <c r="L9" s="14">
        <v>818.59752924949998</v>
      </c>
    </row>
    <row r="10" spans="1:12" x14ac:dyDescent="0.3">
      <c r="A10" s="7" t="s">
        <v>174</v>
      </c>
      <c r="B10" s="13">
        <v>0.84776907008039404</v>
      </c>
      <c r="C10" s="13">
        <v>0.60131944942121296</v>
      </c>
      <c r="D10" s="13">
        <v>1.20572331971573</v>
      </c>
      <c r="E10" s="13">
        <v>0.86812487920361803</v>
      </c>
      <c r="F10" s="13">
        <v>0.188397179181928</v>
      </c>
      <c r="G10" t="s">
        <v>41</v>
      </c>
      <c r="H10" s="14">
        <v>9520.5560993796607</v>
      </c>
      <c r="I10" s="14">
        <v>6732.8769919208598</v>
      </c>
      <c r="J10" s="14">
        <v>13544.8382345016</v>
      </c>
      <c r="K10" s="14">
        <v>9731.9980026047597</v>
      </c>
      <c r="L10" s="14">
        <v>2114.50264426699</v>
      </c>
    </row>
    <row r="11" spans="1:12" x14ac:dyDescent="0.3">
      <c r="A11" s="7" t="s">
        <v>175</v>
      </c>
      <c r="B11" s="13">
        <v>2.11744716639814</v>
      </c>
      <c r="C11" s="13">
        <v>1.7234185375026601</v>
      </c>
      <c r="D11" s="13">
        <v>2.61778613882186</v>
      </c>
      <c r="E11" s="13">
        <v>2.1411481544452999</v>
      </c>
      <c r="F11" s="13">
        <v>0.27978845327232499</v>
      </c>
      <c r="G11" t="s">
        <v>41</v>
      </c>
      <c r="H11" s="14">
        <v>23723.086649665202</v>
      </c>
      <c r="I11" s="14">
        <v>19263.224033828301</v>
      </c>
      <c r="J11" s="14">
        <v>29426.764607114499</v>
      </c>
      <c r="K11" s="14">
        <v>24001.711576769001</v>
      </c>
      <c r="L11" s="14">
        <v>3137.1916249135002</v>
      </c>
    </row>
    <row r="12" spans="1:12" x14ac:dyDescent="0.3">
      <c r="A12" s="7" t="s">
        <v>176</v>
      </c>
      <c r="B12" s="13">
        <v>52.637949764087601</v>
      </c>
      <c r="C12" s="13">
        <v>50.219368508545102</v>
      </c>
      <c r="D12" s="13">
        <v>55.071093745385198</v>
      </c>
      <c r="E12" s="13">
        <v>52.621606131139202</v>
      </c>
      <c r="F12" s="13">
        <v>1.4903682585840601</v>
      </c>
      <c r="G12" t="s">
        <v>41</v>
      </c>
      <c r="H12" s="14">
        <v>589805.96800335404</v>
      </c>
      <c r="I12" s="14">
        <v>557467.45516822103</v>
      </c>
      <c r="J12" s="14">
        <v>621724.30657619401</v>
      </c>
      <c r="K12" s="14">
        <v>589958.90308415599</v>
      </c>
      <c r="L12" s="14">
        <v>19600.430854553699</v>
      </c>
    </row>
    <row r="13" spans="1:12" x14ac:dyDescent="0.3">
      <c r="A13" s="7" t="s">
        <v>177</v>
      </c>
      <c r="B13" s="13">
        <v>11.3204811905794</v>
      </c>
      <c r="C13" s="13">
        <v>9.0485673652197001</v>
      </c>
      <c r="D13" s="13">
        <v>13.535128615908601</v>
      </c>
      <c r="E13" s="13">
        <v>11.3156046569891</v>
      </c>
      <c r="F13" s="13">
        <v>1.36199529555518</v>
      </c>
      <c r="G13" t="s">
        <v>41</v>
      </c>
      <c r="H13" s="14">
        <v>126912.03499909599</v>
      </c>
      <c r="I13" s="14">
        <v>101103.85360087</v>
      </c>
      <c r="J13" s="14">
        <v>152564.44268164199</v>
      </c>
      <c r="K13" s="14">
        <v>126860.279505767</v>
      </c>
      <c r="L13" s="14">
        <v>15400.628579501101</v>
      </c>
    </row>
    <row r="14" spans="1:12" x14ac:dyDescent="0.3">
      <c r="A14" s="7" t="s">
        <v>178</v>
      </c>
      <c r="B14" s="13">
        <v>0.58232382907759195</v>
      </c>
      <c r="C14" s="13">
        <v>0.41953332754512501</v>
      </c>
      <c r="D14" s="13">
        <v>0.81689435302704505</v>
      </c>
      <c r="E14" s="13">
        <v>0.59371971391690503</v>
      </c>
      <c r="F14" s="13">
        <v>0.122515877287716</v>
      </c>
      <c r="G14" t="s">
        <v>41</v>
      </c>
      <c r="H14" s="14">
        <v>6516.2793315336103</v>
      </c>
      <c r="I14" s="14">
        <v>4683.4289502451902</v>
      </c>
      <c r="J14" s="14">
        <v>9165.9265075004496</v>
      </c>
      <c r="K14" s="14">
        <v>6656.3610830098596</v>
      </c>
      <c r="L14" s="14">
        <v>1378.5858123944699</v>
      </c>
    </row>
    <row r="15" spans="1:12" x14ac:dyDescent="0.3">
      <c r="A15" s="7" t="s">
        <v>179</v>
      </c>
      <c r="B15" s="13">
        <v>3.7012203346635699</v>
      </c>
      <c r="C15" s="13">
        <v>3.0972682142883698</v>
      </c>
      <c r="D15" s="13">
        <v>4.3757441562624004</v>
      </c>
      <c r="E15" s="13">
        <v>3.7145484100247299</v>
      </c>
      <c r="F15" s="13">
        <v>0.38894646247819598</v>
      </c>
      <c r="G15" t="s">
        <v>41</v>
      </c>
      <c r="H15" s="14">
        <v>41465.219524692402</v>
      </c>
      <c r="I15" s="14">
        <v>34724.881541810901</v>
      </c>
      <c r="J15" s="14">
        <v>49007.0093911066</v>
      </c>
      <c r="K15" s="14">
        <v>41638.517162540702</v>
      </c>
      <c r="L15" s="14">
        <v>4356.9785482917896</v>
      </c>
    </row>
    <row r="16" spans="1:12" x14ac:dyDescent="0.3">
      <c r="A16" s="7" t="s">
        <v>180</v>
      </c>
      <c r="B16" s="13">
        <v>1.2846034070244099</v>
      </c>
      <c r="C16" s="13">
        <v>0.98271588881293603</v>
      </c>
      <c r="D16" s="13">
        <v>1.6766828434224901</v>
      </c>
      <c r="E16" s="13">
        <v>1.2959715957743601</v>
      </c>
      <c r="F16" s="13">
        <v>0.210301437779886</v>
      </c>
      <c r="G16" t="s">
        <v>41</v>
      </c>
      <c r="H16" s="14">
        <v>14385.1774449845</v>
      </c>
      <c r="I16" s="14">
        <v>11057.246495031601</v>
      </c>
      <c r="J16" s="14">
        <v>18784.117013000501</v>
      </c>
      <c r="K16" s="14">
        <v>14528.6465999547</v>
      </c>
      <c r="L16" s="14">
        <v>2366.8389826214702</v>
      </c>
    </row>
    <row r="17" spans="1:12" x14ac:dyDescent="0.3">
      <c r="A17" s="7" t="s">
        <v>181</v>
      </c>
      <c r="B17" s="13">
        <v>2.7132456353141099</v>
      </c>
      <c r="C17" s="13">
        <v>2.4081337806124301</v>
      </c>
      <c r="D17" s="13">
        <v>3.0985406764510102</v>
      </c>
      <c r="E17" s="13">
        <v>2.72781350572876</v>
      </c>
      <c r="F17" s="13">
        <v>0.21348340294263801</v>
      </c>
      <c r="G17" t="s">
        <v>41</v>
      </c>
      <c r="H17" s="21">
        <v>30422.055247672601</v>
      </c>
      <c r="I17" s="21">
        <v>26964.301343408701</v>
      </c>
      <c r="J17" s="21">
        <v>34834.107288333798</v>
      </c>
      <c r="K17" s="21">
        <v>30578.059498980601</v>
      </c>
      <c r="L17" s="21">
        <v>2396.10430691695</v>
      </c>
    </row>
    <row r="18" spans="1:12" x14ac:dyDescent="0.3">
      <c r="A18" s="18" t="s">
        <v>29</v>
      </c>
      <c r="B18" s="18"/>
      <c r="C18" s="18"/>
      <c r="D18" s="18"/>
      <c r="E18" s="18"/>
      <c r="F18" s="18"/>
      <c r="G18" s="1"/>
      <c r="H18" s="22"/>
      <c r="I18" s="22"/>
      <c r="J18" s="22"/>
      <c r="K18" s="22">
        <f>SUM(K5:K17)</f>
        <v>1121079.9431950827</v>
      </c>
      <c r="L18" s="18"/>
    </row>
    <row r="19" spans="1:12" x14ac:dyDescent="0.3">
      <c r="A19" s="7" t="s">
        <v>1403</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0475F-8082-4B66-806C-5ECF55F321B3}">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0" width="8.33203125" style="7" bestFit="1" customWidth="1"/>
    <col min="11" max="11" width="9.33203125" style="7" bestFit="1" customWidth="1"/>
    <col min="12" max="12" width="6.88671875" bestFit="1" customWidth="1"/>
  </cols>
  <sheetData>
    <row r="1" spans="1:12" x14ac:dyDescent="0.3">
      <c r="A1" s="7" t="s">
        <v>1616</v>
      </c>
    </row>
    <row r="2" spans="1:12" x14ac:dyDescent="0.3">
      <c r="A2" s="16"/>
      <c r="B2" s="317" t="s">
        <v>47</v>
      </c>
      <c r="C2" s="317"/>
      <c r="D2" s="317"/>
      <c r="E2" s="317"/>
      <c r="F2" s="317"/>
      <c r="G2" s="17"/>
      <c r="H2" s="317" t="s">
        <v>318</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30.651827526401501</v>
      </c>
      <c r="C5" s="13">
        <v>28.530433332005799</v>
      </c>
      <c r="D5" s="13">
        <v>32.789798112210697</v>
      </c>
      <c r="E5" s="13">
        <v>30.658219567253099</v>
      </c>
      <c r="F5" s="13">
        <v>1.29281308204788</v>
      </c>
      <c r="G5" t="s">
        <v>41</v>
      </c>
      <c r="H5" s="14">
        <v>43721.008867566597</v>
      </c>
      <c r="I5" s="14">
        <v>40190.762818633601</v>
      </c>
      <c r="J5" s="14">
        <v>47439.0076053304</v>
      </c>
      <c r="K5" s="14">
        <v>43710.636294534597</v>
      </c>
      <c r="L5" s="13">
        <v>2210.0377999348798</v>
      </c>
    </row>
    <row r="6" spans="1:12" x14ac:dyDescent="0.3">
      <c r="A6" s="7" t="s">
        <v>172</v>
      </c>
      <c r="B6" s="13">
        <v>12.8142962141062</v>
      </c>
      <c r="C6" s="13">
        <v>11.3165233282252</v>
      </c>
      <c r="D6" s="13">
        <v>14.4872543083805</v>
      </c>
      <c r="E6" s="13">
        <v>12.853295500428199</v>
      </c>
      <c r="F6" s="13">
        <v>0.98990173948674098</v>
      </c>
      <c r="G6" t="s">
        <v>41</v>
      </c>
      <c r="H6" s="14">
        <v>18290.364479411099</v>
      </c>
      <c r="I6" s="14">
        <v>15992.5227812799</v>
      </c>
      <c r="J6" s="14">
        <v>20743.258888894499</v>
      </c>
      <c r="K6" s="14">
        <v>18323.1818123292</v>
      </c>
      <c r="L6" s="13">
        <v>1471.58154082124</v>
      </c>
    </row>
    <row r="7" spans="1:12" x14ac:dyDescent="0.3">
      <c r="A7" s="7" t="s">
        <v>42</v>
      </c>
      <c r="B7" s="13">
        <v>0.156240469929669</v>
      </c>
      <c r="C7" s="13">
        <v>1.4413374920659101E-2</v>
      </c>
      <c r="D7" s="13">
        <v>0.55284908484651296</v>
      </c>
      <c r="E7" s="13">
        <v>0.20161285525820299</v>
      </c>
      <c r="F7" s="13">
        <v>0.17559160530867801</v>
      </c>
      <c r="G7" t="s">
        <v>41</v>
      </c>
      <c r="H7" s="14">
        <v>223.51623784085299</v>
      </c>
      <c r="I7" s="14">
        <v>20.357474529610801</v>
      </c>
      <c r="J7" s="14">
        <v>794.59819041093795</v>
      </c>
      <c r="K7" s="14">
        <v>287.53204402122202</v>
      </c>
      <c r="L7" s="13">
        <v>250.76282197227701</v>
      </c>
    </row>
    <row r="8" spans="1:12" x14ac:dyDescent="0.3">
      <c r="A8" s="7" t="s">
        <v>173</v>
      </c>
      <c r="B8" s="13">
        <v>24.494989410518802</v>
      </c>
      <c r="C8" s="13">
        <v>22.529438179664599</v>
      </c>
      <c r="D8" s="13">
        <v>26.563095404449101</v>
      </c>
      <c r="E8" s="13">
        <v>24.546968855584002</v>
      </c>
      <c r="F8" s="13">
        <v>1.2200774106265799</v>
      </c>
      <c r="G8" t="s">
        <v>41</v>
      </c>
      <c r="H8" s="14">
        <v>34938.043642479402</v>
      </c>
      <c r="I8" s="14">
        <v>31987.973629775301</v>
      </c>
      <c r="J8" s="14">
        <v>38243.155257923601</v>
      </c>
      <c r="K8" s="14">
        <v>34991.862116297198</v>
      </c>
      <c r="L8" s="13">
        <v>1892.2241622767301</v>
      </c>
    </row>
    <row r="9" spans="1:12" x14ac:dyDescent="0.3">
      <c r="A9" s="7" t="s">
        <v>90</v>
      </c>
      <c r="B9" s="13">
        <v>0.18602612237567101</v>
      </c>
      <c r="C9" s="13">
        <v>8.1722780346488808E-3</v>
      </c>
      <c r="D9" s="13">
        <v>0.64469113939076195</v>
      </c>
      <c r="E9" s="13">
        <v>0.23585767277796099</v>
      </c>
      <c r="F9" s="13">
        <v>0.20926950071341999</v>
      </c>
      <c r="G9" t="s">
        <v>41</v>
      </c>
      <c r="H9" s="14">
        <v>264.62576765061198</v>
      </c>
      <c r="I9" s="14">
        <v>11.649352104477799</v>
      </c>
      <c r="J9" s="14">
        <v>908.23442318539799</v>
      </c>
      <c r="K9" s="14">
        <v>336.456623076141</v>
      </c>
      <c r="L9" s="13">
        <v>299.21081049766002</v>
      </c>
    </row>
    <row r="10" spans="1:12" x14ac:dyDescent="0.3">
      <c r="A10" s="7" t="s">
        <v>174</v>
      </c>
      <c r="B10" s="13">
        <v>2.02989380508888</v>
      </c>
      <c r="C10" s="13">
        <v>1.1525492986288099</v>
      </c>
      <c r="D10" s="13">
        <v>3.55435729399594</v>
      </c>
      <c r="E10" s="13">
        <v>2.1462592646211198</v>
      </c>
      <c r="F10" s="13">
        <v>0.73155820925143999</v>
      </c>
      <c r="G10" t="s">
        <v>41</v>
      </c>
      <c r="H10" s="14">
        <v>2899.9144919062701</v>
      </c>
      <c r="I10" s="14">
        <v>1638.7033180767201</v>
      </c>
      <c r="J10" s="14">
        <v>5055.1003260773095</v>
      </c>
      <c r="K10" s="14">
        <v>3059.0158721654002</v>
      </c>
      <c r="L10" s="13">
        <v>1043.2769558329401</v>
      </c>
    </row>
    <row r="11" spans="1:12" x14ac:dyDescent="0.3">
      <c r="A11" s="7" t="s">
        <v>175</v>
      </c>
      <c r="B11" s="13">
        <v>2.7851105167997199</v>
      </c>
      <c r="C11" s="13">
        <v>1.67603338339153</v>
      </c>
      <c r="D11" s="13">
        <v>3.9689291593781002</v>
      </c>
      <c r="E11" s="13">
        <v>2.8051250518378801</v>
      </c>
      <c r="F11" s="13">
        <v>0.68931904413212897</v>
      </c>
      <c r="G11" t="s">
        <v>41</v>
      </c>
      <c r="H11" s="14">
        <v>3980.4335725381102</v>
      </c>
      <c r="I11" s="14">
        <v>2394.3519539136901</v>
      </c>
      <c r="J11" s="14">
        <v>5711.0397895932301</v>
      </c>
      <c r="K11" s="14">
        <v>4000.2867063142698</v>
      </c>
      <c r="L11" s="13">
        <v>993.85526766522798</v>
      </c>
    </row>
    <row r="12" spans="1:12" x14ac:dyDescent="0.3">
      <c r="A12" s="7" t="s">
        <v>176</v>
      </c>
      <c r="B12" s="13">
        <v>2.17990746514878</v>
      </c>
      <c r="C12" s="13">
        <v>1.3270637479832601</v>
      </c>
      <c r="D12" s="13">
        <v>3.6122979291445998</v>
      </c>
      <c r="E12" s="13">
        <v>2.2945381262311</v>
      </c>
      <c r="F12" s="13">
        <v>0.70927468623277201</v>
      </c>
      <c r="G12" t="s">
        <v>41</v>
      </c>
      <c r="H12" s="14">
        <v>3107.2137198744899</v>
      </c>
      <c r="I12" s="14">
        <v>1892.05181515247</v>
      </c>
      <c r="J12" s="14">
        <v>5184.0083536246902</v>
      </c>
      <c r="K12" s="14">
        <v>3271.2135372634498</v>
      </c>
      <c r="L12" s="13">
        <v>1015.62154866706</v>
      </c>
    </row>
    <row r="13" spans="1:12" x14ac:dyDescent="0.3">
      <c r="A13" s="7" t="s">
        <v>177</v>
      </c>
      <c r="B13" s="13">
        <v>0.54355390262909897</v>
      </c>
      <c r="C13" s="13">
        <v>0.25680582196895002</v>
      </c>
      <c r="D13" s="13">
        <v>1.73920297228664</v>
      </c>
      <c r="E13" s="13">
        <v>0.70771057614840105</v>
      </c>
      <c r="F13" s="13">
        <v>0.47437557873851</v>
      </c>
      <c r="G13" t="s">
        <v>41</v>
      </c>
      <c r="H13" s="14">
        <v>769.50419802044803</v>
      </c>
      <c r="I13" s="14">
        <v>366.40716465520501</v>
      </c>
      <c r="J13" s="14">
        <v>2477.97502573472</v>
      </c>
      <c r="K13" s="14">
        <v>1008.68339167174</v>
      </c>
      <c r="L13" s="13">
        <v>676.67461370271997</v>
      </c>
    </row>
    <row r="14" spans="1:12" x14ac:dyDescent="0.3">
      <c r="A14" s="7" t="s">
        <v>178</v>
      </c>
      <c r="B14" s="13">
        <v>5.3630315961261499E-2</v>
      </c>
      <c r="C14" s="13">
        <v>6.8457652320964299E-3</v>
      </c>
      <c r="D14" s="13">
        <v>0.201761616539049</v>
      </c>
      <c r="E14" s="13">
        <v>7.3727129800989902E-2</v>
      </c>
      <c r="F14" s="13">
        <v>6.8444844252987302E-2</v>
      </c>
      <c r="G14" t="s">
        <v>41</v>
      </c>
      <c r="H14" s="14">
        <v>76.012594942422496</v>
      </c>
      <c r="I14" s="14">
        <v>9.6885570212154999</v>
      </c>
      <c r="J14" s="14">
        <v>286.84464793413503</v>
      </c>
      <c r="K14" s="14">
        <v>105.09590399746099</v>
      </c>
      <c r="L14" s="13">
        <v>97.686614215535897</v>
      </c>
    </row>
    <row r="15" spans="1:12" x14ac:dyDescent="0.3">
      <c r="A15" s="7" t="s">
        <v>179</v>
      </c>
      <c r="B15" s="13">
        <v>0.79237047572798402</v>
      </c>
      <c r="C15" s="13">
        <v>0.52511429991891301</v>
      </c>
      <c r="D15" s="13">
        <v>1.2747364630235201</v>
      </c>
      <c r="E15" s="13">
        <v>0.832519203855137</v>
      </c>
      <c r="F15" s="13">
        <v>0.23257858568405301</v>
      </c>
      <c r="G15" t="s">
        <v>41</v>
      </c>
      <c r="H15" s="14">
        <v>1135.73365274091</v>
      </c>
      <c r="I15" s="14">
        <v>748.34753978711001</v>
      </c>
      <c r="J15" s="14">
        <v>1808.1470563268099</v>
      </c>
      <c r="K15" s="14">
        <v>1186.51155046503</v>
      </c>
      <c r="L15" s="13">
        <v>331.35755576360702</v>
      </c>
    </row>
    <row r="16" spans="1:12" x14ac:dyDescent="0.3">
      <c r="A16" s="7" t="s">
        <v>180</v>
      </c>
      <c r="B16" s="13">
        <v>1.50431840993168</v>
      </c>
      <c r="C16" s="13">
        <v>0.93699208358464503</v>
      </c>
      <c r="D16" s="13">
        <v>2.2463205354779601</v>
      </c>
      <c r="E16" s="13">
        <v>1.5292071712419699</v>
      </c>
      <c r="F16" s="13">
        <v>0.40300968249973901</v>
      </c>
      <c r="G16" t="s">
        <v>41</v>
      </c>
      <c r="H16" s="14">
        <v>2139.9316038903398</v>
      </c>
      <c r="I16" s="14">
        <v>1336.29940178016</v>
      </c>
      <c r="J16" s="14">
        <v>3200.9362868355802</v>
      </c>
      <c r="K16" s="14">
        <v>2180.1116415807201</v>
      </c>
      <c r="L16" s="13">
        <v>577.42035456081499</v>
      </c>
    </row>
    <row r="17" spans="1:12" x14ac:dyDescent="0.3">
      <c r="A17" s="7" t="s">
        <v>181</v>
      </c>
      <c r="B17" s="13">
        <v>21.080031741150901</v>
      </c>
      <c r="C17" s="13">
        <v>19.149250821602301</v>
      </c>
      <c r="D17" s="13">
        <v>23.088800045545401</v>
      </c>
      <c r="E17" s="13">
        <v>21.114959024961699</v>
      </c>
      <c r="F17" s="13">
        <v>1.1872472625919099</v>
      </c>
      <c r="G17" t="s">
        <v>41</v>
      </c>
      <c r="H17" s="14">
        <v>30052.066666700299</v>
      </c>
      <c r="I17" s="14">
        <v>26948.5164426294</v>
      </c>
      <c r="J17" s="14">
        <v>33377.373446026002</v>
      </c>
      <c r="K17" s="14">
        <v>30107.913423620299</v>
      </c>
      <c r="L17" s="13">
        <v>1944.5226738465799</v>
      </c>
    </row>
    <row r="18" spans="1:12" x14ac:dyDescent="0.3">
      <c r="A18" s="18"/>
      <c r="B18" s="18"/>
      <c r="C18" s="18"/>
      <c r="D18" s="18"/>
      <c r="E18" s="18"/>
      <c r="F18" s="1"/>
      <c r="G18" s="22"/>
      <c r="H18" s="22"/>
      <c r="I18" s="22"/>
      <c r="J18" s="19" t="s">
        <v>29</v>
      </c>
      <c r="K18" s="22">
        <f>SUM(K5:K17)</f>
        <v>142568.50091733673</v>
      </c>
      <c r="L18" s="1"/>
    </row>
    <row r="19" spans="1:12" x14ac:dyDescent="0.3">
      <c r="A19" s="7" t="s">
        <v>82</v>
      </c>
    </row>
    <row r="24" spans="1:12" x14ac:dyDescent="0.3">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8CCB8-3A19-4051-B8FF-B4D6109300A3}">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0" width="8.33203125" style="7" bestFit="1" customWidth="1"/>
    <col min="11" max="11" width="9.33203125" style="7" bestFit="1" customWidth="1"/>
    <col min="12" max="12" width="7.33203125" bestFit="1" customWidth="1"/>
  </cols>
  <sheetData>
    <row r="1" spans="1:12" x14ac:dyDescent="0.3">
      <c r="A1" s="7" t="s">
        <v>1617</v>
      </c>
    </row>
    <row r="2" spans="1:12" x14ac:dyDescent="0.3">
      <c r="A2" s="16"/>
      <c r="B2" s="317" t="s">
        <v>47</v>
      </c>
      <c r="C2" s="317"/>
      <c r="D2" s="317"/>
      <c r="E2" s="317"/>
      <c r="F2" s="317"/>
      <c r="G2" s="17"/>
      <c r="H2" s="317" t="s">
        <v>319</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37.075855373790397</v>
      </c>
      <c r="C5" s="13">
        <v>34.515799983079802</v>
      </c>
      <c r="D5" s="13">
        <v>39.566030099550801</v>
      </c>
      <c r="E5" s="13">
        <v>37.051760843119503</v>
      </c>
      <c r="F5" s="13">
        <v>1.5347286396806401</v>
      </c>
      <c r="G5" t="s">
        <v>41</v>
      </c>
      <c r="H5" s="14">
        <v>74536.962067365006</v>
      </c>
      <c r="I5" s="14">
        <v>68179.204376572496</v>
      </c>
      <c r="J5" s="14">
        <v>81084.177462030493</v>
      </c>
      <c r="K5" s="14">
        <v>74517.927546379506</v>
      </c>
      <c r="L5" s="14">
        <v>3902.7041019577</v>
      </c>
    </row>
    <row r="6" spans="1:12" x14ac:dyDescent="0.3">
      <c r="A6" s="7" t="s">
        <v>172</v>
      </c>
      <c r="B6" s="13">
        <v>19.3276363096568</v>
      </c>
      <c r="C6" s="13">
        <v>17.286525525803601</v>
      </c>
      <c r="D6" s="13">
        <v>21.554691082423499</v>
      </c>
      <c r="E6" s="13">
        <v>19.3598049929296</v>
      </c>
      <c r="F6" s="13">
        <v>1.2887753352790099</v>
      </c>
      <c r="G6" t="s">
        <v>41</v>
      </c>
      <c r="H6" s="14">
        <v>38872.154819360301</v>
      </c>
      <c r="I6" s="14">
        <v>34453.366662728302</v>
      </c>
      <c r="J6" s="14">
        <v>43811.138192604798</v>
      </c>
      <c r="K6" s="14">
        <v>38933.817249037202</v>
      </c>
      <c r="L6" s="14">
        <v>2843.4421898553501</v>
      </c>
    </row>
    <row r="7" spans="1:12" x14ac:dyDescent="0.3">
      <c r="A7" s="7" t="s">
        <v>42</v>
      </c>
      <c r="B7" s="13">
        <v>0.23573107395815199</v>
      </c>
      <c r="C7" s="13">
        <v>1.98034235402277E-2</v>
      </c>
      <c r="D7" s="13">
        <v>0.890451051777156</v>
      </c>
      <c r="E7" s="13">
        <v>0.31647002148728098</v>
      </c>
      <c r="F7" s="13">
        <v>0.28243209827964899</v>
      </c>
      <c r="G7" t="s">
        <v>41</v>
      </c>
      <c r="H7" s="14">
        <v>475.80122624315499</v>
      </c>
      <c r="I7" s="14">
        <v>40.578767518969698</v>
      </c>
      <c r="J7" s="14">
        <v>1802.70928471511</v>
      </c>
      <c r="K7" s="14">
        <v>637.01192284424906</v>
      </c>
      <c r="L7" s="14">
        <v>570.99412350330101</v>
      </c>
    </row>
    <row r="8" spans="1:12" x14ac:dyDescent="0.3">
      <c r="A8" s="7" t="s">
        <v>173</v>
      </c>
      <c r="B8" s="13">
        <v>20.602058197721199</v>
      </c>
      <c r="C8" s="13">
        <v>18.267283379004201</v>
      </c>
      <c r="D8" s="13">
        <v>22.979205902218499</v>
      </c>
      <c r="E8" s="13">
        <v>20.637234175778399</v>
      </c>
      <c r="F8" s="13">
        <v>1.4424828190474499</v>
      </c>
      <c r="G8" t="s">
        <v>41</v>
      </c>
      <c r="H8" s="14">
        <v>41440.748745646903</v>
      </c>
      <c r="I8" s="14">
        <v>36386.276289512803</v>
      </c>
      <c r="J8" s="14">
        <v>46618.7898132091</v>
      </c>
      <c r="K8" s="14">
        <v>41502.424269383999</v>
      </c>
      <c r="L8" s="14">
        <v>3150.94669805287</v>
      </c>
    </row>
    <row r="9" spans="1:12" x14ac:dyDescent="0.3">
      <c r="A9" s="7" t="s">
        <v>90</v>
      </c>
      <c r="B9" s="13">
        <v>0.56210333940381996</v>
      </c>
      <c r="C9" s="13">
        <v>0.106079208810633</v>
      </c>
      <c r="D9" s="13">
        <v>1.1779444354375701</v>
      </c>
      <c r="E9" s="13">
        <v>0.59646026116433404</v>
      </c>
      <c r="F9" s="13">
        <v>0.32985794794616502</v>
      </c>
      <c r="G9" t="s">
        <v>41</v>
      </c>
      <c r="H9" s="14">
        <v>1126.73954563692</v>
      </c>
      <c r="I9" s="14">
        <v>214.36852409438501</v>
      </c>
      <c r="J9" s="14">
        <v>2380.3957873859199</v>
      </c>
      <c r="K9" s="14">
        <v>1199.6564163898299</v>
      </c>
      <c r="L9" s="14">
        <v>664.87973549796004</v>
      </c>
    </row>
    <row r="10" spans="1:12" x14ac:dyDescent="0.3">
      <c r="A10" s="7" t="s">
        <v>174</v>
      </c>
      <c r="B10" s="13">
        <v>1.83216292610878</v>
      </c>
      <c r="C10" s="13">
        <v>0.70715877253325399</v>
      </c>
      <c r="D10" s="13">
        <v>3.3955643947901399</v>
      </c>
      <c r="E10" s="13">
        <v>1.90302258215748</v>
      </c>
      <c r="F10" s="13">
        <v>0.82105376213192205</v>
      </c>
      <c r="G10" t="s">
        <v>41</v>
      </c>
      <c r="H10" s="14">
        <v>3700.04101997625</v>
      </c>
      <c r="I10" s="14">
        <v>1439.0595017056201</v>
      </c>
      <c r="J10" s="14">
        <v>6834.7395447448298</v>
      </c>
      <c r="K10" s="14">
        <v>3826.3418208390499</v>
      </c>
      <c r="L10" s="14">
        <v>1653.04379145447</v>
      </c>
    </row>
    <row r="11" spans="1:12" x14ac:dyDescent="0.3">
      <c r="A11" s="7" t="s">
        <v>175</v>
      </c>
      <c r="B11" s="13">
        <v>2.9882173727843702</v>
      </c>
      <c r="C11" s="13">
        <v>1.9910379053274401</v>
      </c>
      <c r="D11" s="13">
        <v>4.2385220908094201</v>
      </c>
      <c r="E11" s="13">
        <v>3.0365550205326599</v>
      </c>
      <c r="F11" s="13">
        <v>0.68501755609969295</v>
      </c>
      <c r="G11" t="s">
        <v>41</v>
      </c>
      <c r="H11" s="14">
        <v>6011.9926455417699</v>
      </c>
      <c r="I11" s="14">
        <v>3995.08367946726</v>
      </c>
      <c r="J11" s="14">
        <v>8525.9372141126696</v>
      </c>
      <c r="K11" s="14">
        <v>6105.4744802969299</v>
      </c>
      <c r="L11" s="14">
        <v>1385.0139102328999</v>
      </c>
    </row>
    <row r="12" spans="1:12" x14ac:dyDescent="0.3">
      <c r="A12" s="7" t="s">
        <v>176</v>
      </c>
      <c r="B12" s="13">
        <v>0.429459493678225</v>
      </c>
      <c r="C12" s="13">
        <v>9.65746835920063E-2</v>
      </c>
      <c r="D12" s="13">
        <v>1.69640274622133</v>
      </c>
      <c r="E12" s="13">
        <v>0.59498699204238803</v>
      </c>
      <c r="F12" s="13">
        <v>0.50711326423615599</v>
      </c>
      <c r="G12" t="s">
        <v>41</v>
      </c>
      <c r="H12" s="14">
        <v>864.55330986793194</v>
      </c>
      <c r="I12" s="14">
        <v>193.655641941071</v>
      </c>
      <c r="J12" s="14">
        <v>3420.6064234011801</v>
      </c>
      <c r="K12" s="14">
        <v>1197.29080295479</v>
      </c>
      <c r="L12" s="14">
        <v>1022.48032342289</v>
      </c>
    </row>
    <row r="13" spans="1:12" x14ac:dyDescent="0.3">
      <c r="A13" s="7" t="s">
        <v>177</v>
      </c>
      <c r="B13" s="13">
        <v>0.99969220889000199</v>
      </c>
      <c r="C13" s="13">
        <v>3.1142280566312599E-2</v>
      </c>
      <c r="D13" s="13">
        <v>1.9910124240781599</v>
      </c>
      <c r="E13" s="13">
        <v>1.0150521438265601</v>
      </c>
      <c r="F13" s="13">
        <v>0.57585189767272604</v>
      </c>
      <c r="G13" t="s">
        <v>41</v>
      </c>
      <c r="H13" s="14">
        <v>2009.03504300452</v>
      </c>
      <c r="I13" s="14">
        <v>62.076429057099702</v>
      </c>
      <c r="J13" s="14">
        <v>4044.4521390710001</v>
      </c>
      <c r="K13" s="14">
        <v>2041.6873800419701</v>
      </c>
      <c r="L13" s="14">
        <v>1160.5408665044699</v>
      </c>
    </row>
    <row r="14" spans="1:12" x14ac:dyDescent="0.3">
      <c r="A14" s="7" t="s">
        <v>178</v>
      </c>
      <c r="B14" s="13">
        <v>3.8678955308446999E-3</v>
      </c>
      <c r="C14" s="13">
        <v>1.9948231744609599E-6</v>
      </c>
      <c r="D14" s="13">
        <v>9.6045221701172606E-2</v>
      </c>
      <c r="E14" s="13">
        <v>2.0169437450092999E-2</v>
      </c>
      <c r="F14" s="13">
        <v>4.52200599694325E-2</v>
      </c>
      <c r="G14" t="s">
        <v>41</v>
      </c>
      <c r="H14" s="14">
        <v>7.7485501675606496</v>
      </c>
      <c r="I14" s="14">
        <v>3.9591847301528298E-3</v>
      </c>
      <c r="J14" s="14">
        <v>193.82753020080699</v>
      </c>
      <c r="K14" s="14">
        <v>40.595671531295203</v>
      </c>
      <c r="L14" s="14">
        <v>91.408087482072105</v>
      </c>
    </row>
    <row r="15" spans="1:12" x14ac:dyDescent="0.3">
      <c r="A15" s="7" t="s">
        <v>179</v>
      </c>
      <c r="B15" s="13">
        <v>0.211405964411672</v>
      </c>
      <c r="C15" s="13">
        <v>8.0124208611514897E-2</v>
      </c>
      <c r="D15" s="13">
        <v>0.42158676096279402</v>
      </c>
      <c r="E15" s="13">
        <v>0.22457188966327199</v>
      </c>
      <c r="F15" s="13">
        <v>0.104922537260227</v>
      </c>
      <c r="G15" t="s">
        <v>41</v>
      </c>
      <c r="H15" s="14">
        <v>422.08751056279198</v>
      </c>
      <c r="I15" s="14">
        <v>162.58601159224099</v>
      </c>
      <c r="J15" s="14">
        <v>844.40075058335299</v>
      </c>
      <c r="K15" s="14">
        <v>451.34599152278201</v>
      </c>
      <c r="L15" s="14">
        <v>210.567121809615</v>
      </c>
    </row>
    <row r="16" spans="1:12" x14ac:dyDescent="0.3">
      <c r="A16" s="7" t="s">
        <v>180</v>
      </c>
      <c r="B16" s="13">
        <v>0.79029400108571102</v>
      </c>
      <c r="C16" s="13">
        <v>0.40395709004577901</v>
      </c>
      <c r="D16" s="13">
        <v>1.3840772611138601</v>
      </c>
      <c r="E16" s="13">
        <v>0.82959031543079098</v>
      </c>
      <c r="F16" s="13">
        <v>0.30242091790988801</v>
      </c>
      <c r="G16" t="s">
        <v>41</v>
      </c>
      <c r="H16" s="14">
        <v>1591.38039419182</v>
      </c>
      <c r="I16" s="14">
        <v>812.71733136682406</v>
      </c>
      <c r="J16" s="14">
        <v>2781.8218059989899</v>
      </c>
      <c r="K16" s="14">
        <v>1667.9842013024399</v>
      </c>
      <c r="L16" s="14">
        <v>609.64904316503601</v>
      </c>
    </row>
    <row r="17" spans="1:12" x14ac:dyDescent="0.3">
      <c r="A17" s="7" t="s">
        <v>181</v>
      </c>
      <c r="B17" s="13">
        <v>14.3977129548118</v>
      </c>
      <c r="C17" s="13">
        <v>12.731260553537499</v>
      </c>
      <c r="D17" s="13">
        <v>16.164361261859501</v>
      </c>
      <c r="E17" s="13">
        <v>14.414321324417401</v>
      </c>
      <c r="F17" s="13">
        <v>1.04942729861771</v>
      </c>
      <c r="G17" t="s">
        <v>41</v>
      </c>
      <c r="H17" s="21">
        <v>28879.0319612967</v>
      </c>
      <c r="I17" s="21">
        <v>25415.695667357799</v>
      </c>
      <c r="J17" s="21">
        <v>32899.558271201298</v>
      </c>
      <c r="K17" s="21">
        <v>28988.379374244199</v>
      </c>
      <c r="L17" s="21">
        <v>2291.9092197032801</v>
      </c>
    </row>
    <row r="18" spans="1:12" x14ac:dyDescent="0.3">
      <c r="A18" s="18"/>
      <c r="B18" s="18"/>
      <c r="C18" s="18"/>
      <c r="D18" s="18"/>
      <c r="E18" s="18"/>
      <c r="F18" s="1"/>
      <c r="G18" s="22"/>
      <c r="H18" s="22"/>
      <c r="I18" s="22"/>
      <c r="J18" s="19" t="s">
        <v>29</v>
      </c>
      <c r="K18" s="22">
        <f>SUM(K5:K17)</f>
        <v>201109.9371267682</v>
      </c>
      <c r="L18" s="1"/>
    </row>
    <row r="19" spans="1:12" x14ac:dyDescent="0.3">
      <c r="A19" s="7" t="s">
        <v>128</v>
      </c>
    </row>
    <row r="24" spans="1:12" x14ac:dyDescent="0.3">
      <c r="A24"/>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BA431-F798-4F17-99C2-2186385420C1}">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10" width="8.33203125" style="7" bestFit="1" customWidth="1"/>
    <col min="11" max="11" width="9.33203125" style="7" bestFit="1" customWidth="1"/>
    <col min="12" max="12" width="7.33203125" style="7" bestFit="1" customWidth="1"/>
  </cols>
  <sheetData>
    <row r="1" spans="1:12" x14ac:dyDescent="0.3">
      <c r="A1" s="7" t="s">
        <v>1618</v>
      </c>
    </row>
    <row r="2" spans="1:12" x14ac:dyDescent="0.3">
      <c r="A2" s="16"/>
      <c r="B2" s="317" t="s">
        <v>47</v>
      </c>
      <c r="C2" s="317"/>
      <c r="D2" s="317"/>
      <c r="E2" s="317"/>
      <c r="F2" s="317"/>
      <c r="G2" s="17"/>
      <c r="H2" s="317" t="s">
        <v>320</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15.686382138573601</v>
      </c>
      <c r="C5" s="13">
        <v>13.9771294033561</v>
      </c>
      <c r="D5" s="13">
        <v>17.536190783458999</v>
      </c>
      <c r="E5" s="13">
        <v>15.717695757187901</v>
      </c>
      <c r="F5" s="13">
        <v>1.07740476242845</v>
      </c>
      <c r="G5" t="s">
        <v>41</v>
      </c>
      <c r="H5" s="14">
        <v>16829.893634320699</v>
      </c>
      <c r="I5" s="14">
        <v>14908.226413545801</v>
      </c>
      <c r="J5" s="14">
        <v>19010.1329107581</v>
      </c>
      <c r="K5" s="14">
        <v>16866.190525395599</v>
      </c>
      <c r="L5" s="14">
        <v>1249.13970961072</v>
      </c>
    </row>
    <row r="6" spans="1:12" x14ac:dyDescent="0.3">
      <c r="A6" s="7" t="s">
        <v>172</v>
      </c>
      <c r="B6" s="13">
        <v>18.283261705696301</v>
      </c>
      <c r="C6" s="13">
        <v>16.277709421908</v>
      </c>
      <c r="D6" s="13">
        <v>20.322773814304401</v>
      </c>
      <c r="E6" s="13">
        <v>18.288252857621899</v>
      </c>
      <c r="F6" s="13">
        <v>1.2187109298490899</v>
      </c>
      <c r="G6" t="s">
        <v>41</v>
      </c>
      <c r="H6" s="14">
        <v>19599.164704712901</v>
      </c>
      <c r="I6" s="14">
        <v>17294.545023466901</v>
      </c>
      <c r="J6" s="14">
        <v>22050.5146087881</v>
      </c>
      <c r="K6" s="14">
        <v>19625.8838032614</v>
      </c>
      <c r="L6" s="14">
        <v>1439.1841857956499</v>
      </c>
    </row>
    <row r="7" spans="1:12" x14ac:dyDescent="0.3">
      <c r="A7" s="7" t="s">
        <v>42</v>
      </c>
      <c r="B7" s="13">
        <v>0.14845245075396499</v>
      </c>
      <c r="C7" s="13">
        <v>5.9595660732555001E-4</v>
      </c>
      <c r="D7" s="13">
        <v>0.97792806111864605</v>
      </c>
      <c r="E7" s="13">
        <v>0.272874631548367</v>
      </c>
      <c r="F7" s="13">
        <v>0.333730267410209</v>
      </c>
      <c r="G7" t="s">
        <v>41</v>
      </c>
      <c r="H7" s="14">
        <v>160.43844073896801</v>
      </c>
      <c r="I7" s="14">
        <v>0.62685416085513002</v>
      </c>
      <c r="J7" s="14">
        <v>1050.7050146505501</v>
      </c>
      <c r="K7" s="14">
        <v>292.67477622835798</v>
      </c>
      <c r="L7" s="14">
        <v>357.683599329304</v>
      </c>
    </row>
    <row r="8" spans="1:12" x14ac:dyDescent="0.3">
      <c r="A8" s="7" t="s">
        <v>173</v>
      </c>
      <c r="B8" s="13">
        <v>40.581007702803902</v>
      </c>
      <c r="C8" s="13">
        <v>38.0105461158997</v>
      </c>
      <c r="D8" s="13">
        <v>43.025350207961097</v>
      </c>
      <c r="E8" s="13">
        <v>40.536489236401103</v>
      </c>
      <c r="F8" s="13">
        <v>1.53033471742327</v>
      </c>
      <c r="G8" t="s">
        <v>41</v>
      </c>
      <c r="H8" s="14">
        <v>43539.737274394</v>
      </c>
      <c r="I8" s="14">
        <v>40125.8351641677</v>
      </c>
      <c r="J8" s="14">
        <v>46872.567627648197</v>
      </c>
      <c r="K8" s="14">
        <v>43498.040421052101</v>
      </c>
      <c r="L8" s="14">
        <v>2038.9463177294001</v>
      </c>
    </row>
    <row r="9" spans="1:12" x14ac:dyDescent="0.3">
      <c r="A9" s="7" t="s">
        <v>90</v>
      </c>
      <c r="B9" s="13">
        <v>0.62460989469182904</v>
      </c>
      <c r="C9" s="13">
        <v>0.20663574628560799</v>
      </c>
      <c r="D9" s="13">
        <v>1.2951277060200299</v>
      </c>
      <c r="E9" s="13">
        <v>0.67024763209945504</v>
      </c>
      <c r="F9" s="13">
        <v>0.333475749488999</v>
      </c>
      <c r="G9" t="s">
        <v>41</v>
      </c>
      <c r="H9" s="14">
        <v>667.36384110852202</v>
      </c>
      <c r="I9" s="14">
        <v>224.37303103181301</v>
      </c>
      <c r="J9" s="14">
        <v>1386.2000666174199</v>
      </c>
      <c r="K9" s="14">
        <v>719.12953624940906</v>
      </c>
      <c r="L9" s="14">
        <v>358.44144073643798</v>
      </c>
    </row>
    <row r="10" spans="1:12" x14ac:dyDescent="0.3">
      <c r="A10" s="7" t="s">
        <v>174</v>
      </c>
      <c r="B10" s="13">
        <v>1.42153079288259</v>
      </c>
      <c r="C10" s="13">
        <v>0.84784987008150403</v>
      </c>
      <c r="D10" s="13">
        <v>2.2147339671577702</v>
      </c>
      <c r="E10" s="13">
        <v>1.45922668720846</v>
      </c>
      <c r="F10" s="13">
        <v>0.41172812068459402</v>
      </c>
      <c r="G10" t="s">
        <v>41</v>
      </c>
      <c r="H10" s="14">
        <v>1523.3922143038101</v>
      </c>
      <c r="I10" s="14">
        <v>905.12514422850097</v>
      </c>
      <c r="J10" s="14">
        <v>2384.1033472118602</v>
      </c>
      <c r="K10" s="14">
        <v>1566.13830079579</v>
      </c>
      <c r="L10" s="14">
        <v>445.43009224016498</v>
      </c>
    </row>
    <row r="11" spans="1:12" x14ac:dyDescent="0.3">
      <c r="A11" s="7" t="s">
        <v>175</v>
      </c>
      <c r="B11" s="13">
        <v>3.4657301782130601</v>
      </c>
      <c r="C11" s="13">
        <v>2.65376465016928</v>
      </c>
      <c r="D11" s="13">
        <v>4.4718619973403797</v>
      </c>
      <c r="E11" s="13">
        <v>3.5066846224555799</v>
      </c>
      <c r="F11" s="13">
        <v>0.55205176669709799</v>
      </c>
      <c r="G11" t="s">
        <v>41</v>
      </c>
      <c r="H11" s="14">
        <v>3717.60479477016</v>
      </c>
      <c r="I11" s="14">
        <v>2845.5465531703599</v>
      </c>
      <c r="J11" s="14">
        <v>4799.5008932437204</v>
      </c>
      <c r="K11" s="14">
        <v>3762.3144562521102</v>
      </c>
      <c r="L11" s="14">
        <v>600.33571236240005</v>
      </c>
    </row>
    <row r="12" spans="1:12" x14ac:dyDescent="0.3">
      <c r="A12" s="7" t="s">
        <v>176</v>
      </c>
      <c r="B12" s="13">
        <v>1.8470653489848401</v>
      </c>
      <c r="C12" s="13">
        <v>1.0234961140841901</v>
      </c>
      <c r="D12" s="13">
        <v>2.8902453227873601</v>
      </c>
      <c r="E12" s="13">
        <v>1.8781516056194101</v>
      </c>
      <c r="F12" s="13">
        <v>0.55388628203644197</v>
      </c>
      <c r="G12" t="s">
        <v>41</v>
      </c>
      <c r="H12" s="14">
        <v>1977.3176787964601</v>
      </c>
      <c r="I12" s="14">
        <v>1098.41729860806</v>
      </c>
      <c r="J12" s="14">
        <v>3071.30124285184</v>
      </c>
      <c r="K12" s="14">
        <v>2015.1777310964101</v>
      </c>
      <c r="L12" s="14">
        <v>596.808791085042</v>
      </c>
    </row>
    <row r="13" spans="1:12" x14ac:dyDescent="0.3">
      <c r="A13" s="7" t="s">
        <v>177</v>
      </c>
      <c r="B13" s="13">
        <v>0.208523434407515</v>
      </c>
      <c r="C13" s="13">
        <v>2.86634649250837E-2</v>
      </c>
      <c r="D13" s="13">
        <v>0.82120857991626395</v>
      </c>
      <c r="E13" s="13">
        <v>0.29224164436067201</v>
      </c>
      <c r="F13" s="13">
        <v>0.26292426548240799</v>
      </c>
      <c r="G13" t="s">
        <v>41</v>
      </c>
      <c r="H13" s="14">
        <v>226.59982907461</v>
      </c>
      <c r="I13" s="14">
        <v>30.220237392304899</v>
      </c>
      <c r="J13" s="14">
        <v>880.51615906640802</v>
      </c>
      <c r="K13" s="14">
        <v>313.39604183790601</v>
      </c>
      <c r="L13" s="14">
        <v>281.72660723390999</v>
      </c>
    </row>
    <row r="14" spans="1:12" x14ac:dyDescent="0.3">
      <c r="A14" s="7" t="s">
        <v>178</v>
      </c>
      <c r="B14" s="13">
        <v>3.7396544077409402E-3</v>
      </c>
      <c r="C14" s="13">
        <v>9.6200366590376903E-7</v>
      </c>
      <c r="D14" s="13">
        <v>9.0687828042265606E-2</v>
      </c>
      <c r="E14" s="13">
        <v>2.0515244950070999E-2</v>
      </c>
      <c r="F14" s="13">
        <v>4.4063989540528301E-2</v>
      </c>
      <c r="G14" t="s">
        <v>41</v>
      </c>
      <c r="H14" s="14">
        <v>3.9519919399462902</v>
      </c>
      <c r="I14" s="14">
        <v>1.00798861473461E-3</v>
      </c>
      <c r="J14" s="14">
        <v>97.487981942499303</v>
      </c>
      <c r="K14" s="14">
        <v>22.053198620751701</v>
      </c>
      <c r="L14" s="14">
        <v>47.666404286221301</v>
      </c>
    </row>
    <row r="15" spans="1:12" x14ac:dyDescent="0.3">
      <c r="A15" s="7" t="s">
        <v>179</v>
      </c>
      <c r="B15" s="13">
        <v>1.3440383650207</v>
      </c>
      <c r="C15" s="13">
        <v>0.73889095062905297</v>
      </c>
      <c r="D15" s="13">
        <v>2.1784786684982702</v>
      </c>
      <c r="E15" s="13">
        <v>1.3811750780373699</v>
      </c>
      <c r="F15" s="13">
        <v>0.42828839584647499</v>
      </c>
      <c r="G15" t="s">
        <v>41</v>
      </c>
      <c r="H15" s="14">
        <v>1445.7070059448699</v>
      </c>
      <c r="I15" s="14">
        <v>793.49376494299895</v>
      </c>
      <c r="J15" s="14">
        <v>2348.8328280403598</v>
      </c>
      <c r="K15" s="14">
        <v>1481.94772839538</v>
      </c>
      <c r="L15" s="14">
        <v>460.98398897538402</v>
      </c>
    </row>
    <row r="16" spans="1:12" x14ac:dyDescent="0.3">
      <c r="A16" s="7" t="s">
        <v>180</v>
      </c>
      <c r="B16" s="13">
        <v>1.10909231847511</v>
      </c>
      <c r="C16" s="13">
        <v>0.63773890995757798</v>
      </c>
      <c r="D16" s="13">
        <v>1.7878600785557099</v>
      </c>
      <c r="E16" s="13">
        <v>1.15450442823486</v>
      </c>
      <c r="F16" s="13">
        <v>0.35995351956788202</v>
      </c>
      <c r="G16" t="s">
        <v>41</v>
      </c>
      <c r="H16" s="14">
        <v>1195.9794734402501</v>
      </c>
      <c r="I16" s="14">
        <v>690.59142807411604</v>
      </c>
      <c r="J16" s="14">
        <v>1930.0797121434</v>
      </c>
      <c r="K16" s="14">
        <v>1238.8339745724099</v>
      </c>
      <c r="L16" s="14">
        <v>387.99456918864098</v>
      </c>
    </row>
    <row r="17" spans="1:12" x14ac:dyDescent="0.3">
      <c r="A17" s="7" t="s">
        <v>181</v>
      </c>
      <c r="B17" s="13">
        <v>14.764182973881899</v>
      </c>
      <c r="C17" s="13">
        <v>13.045524218005699</v>
      </c>
      <c r="D17" s="13">
        <v>16.723016975739601</v>
      </c>
      <c r="E17" s="13">
        <v>14.8219405742747</v>
      </c>
      <c r="F17" s="13">
        <v>1.1061493519575401</v>
      </c>
      <c r="G17" t="s">
        <v>41</v>
      </c>
      <c r="H17" s="21">
        <v>15860.293356386799</v>
      </c>
      <c r="I17" s="21">
        <v>13895.0336639836</v>
      </c>
      <c r="J17" s="21">
        <v>18073.354763143099</v>
      </c>
      <c r="K17" s="21">
        <v>15906.8514536776</v>
      </c>
      <c r="L17" s="21">
        <v>1291.9601196518399</v>
      </c>
    </row>
    <row r="18" spans="1:12" x14ac:dyDescent="0.3">
      <c r="A18" s="18"/>
      <c r="B18" s="18"/>
      <c r="C18" s="18"/>
      <c r="D18" s="18"/>
      <c r="E18" s="18"/>
      <c r="F18" s="18"/>
      <c r="G18" s="1"/>
      <c r="H18" s="22"/>
      <c r="I18" s="22"/>
      <c r="J18" s="19" t="s">
        <v>29</v>
      </c>
      <c r="K18" s="22">
        <f>SUM(K5:K17)</f>
        <v>107308.63194743522</v>
      </c>
      <c r="L18" s="18"/>
    </row>
    <row r="19" spans="1:12" x14ac:dyDescent="0.3">
      <c r="A19" s="7" t="s">
        <v>129</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16EF5-40D3-46B7-840E-E1892087694B}">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10" width="8.33203125" style="7" bestFit="1" customWidth="1"/>
    <col min="11" max="11" width="9.33203125" style="7" bestFit="1" customWidth="1"/>
    <col min="12" max="12" width="7.33203125" style="7" bestFit="1" customWidth="1"/>
  </cols>
  <sheetData>
    <row r="1" spans="1:12" x14ac:dyDescent="0.3">
      <c r="A1" s="7" t="s">
        <v>1619</v>
      </c>
    </row>
    <row r="2" spans="1:12" x14ac:dyDescent="0.3">
      <c r="A2" s="16"/>
      <c r="B2" s="317" t="s">
        <v>47</v>
      </c>
      <c r="C2" s="317"/>
      <c r="D2" s="317"/>
      <c r="E2" s="317"/>
      <c r="F2" s="317"/>
      <c r="G2" s="17"/>
      <c r="H2" s="317" t="s">
        <v>321</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29.636032745911901</v>
      </c>
      <c r="C5" s="13">
        <v>27.827892363271101</v>
      </c>
      <c r="D5" s="13">
        <v>31.4043457896524</v>
      </c>
      <c r="E5" s="13">
        <v>29.613680343863599</v>
      </c>
      <c r="F5" s="13">
        <v>1.07961433475555</v>
      </c>
      <c r="G5" t="s">
        <v>41</v>
      </c>
      <c r="H5" s="14">
        <v>91287.583552006094</v>
      </c>
      <c r="I5" s="14">
        <v>84895.179982245201</v>
      </c>
      <c r="J5" s="14">
        <v>98075.936859512905</v>
      </c>
      <c r="K5" s="14">
        <v>91329.185713570201</v>
      </c>
      <c r="L5" s="14">
        <v>4044.2289237763398</v>
      </c>
    </row>
    <row r="6" spans="1:12" x14ac:dyDescent="0.3">
      <c r="A6" s="7" t="s">
        <v>172</v>
      </c>
      <c r="B6" s="13">
        <v>18.981322649539202</v>
      </c>
      <c r="C6" s="13">
        <v>17.4900440081739</v>
      </c>
      <c r="D6" s="13">
        <v>20.5494715648781</v>
      </c>
      <c r="E6" s="13">
        <v>18.988269277097601</v>
      </c>
      <c r="F6" s="13">
        <v>0.934740206565015</v>
      </c>
      <c r="G6" t="s">
        <v>41</v>
      </c>
      <c r="H6" s="14">
        <v>58514.761655536699</v>
      </c>
      <c r="I6" s="14">
        <v>53359.014954728496</v>
      </c>
      <c r="J6" s="14">
        <v>63945.771385962202</v>
      </c>
      <c r="K6" s="14">
        <v>58558.2379072107</v>
      </c>
      <c r="L6" s="14">
        <v>3199.7192465869798</v>
      </c>
    </row>
    <row r="7" spans="1:12" x14ac:dyDescent="0.3">
      <c r="A7" s="7" t="s">
        <v>42</v>
      </c>
      <c r="B7" s="13">
        <v>0.25302638945783501</v>
      </c>
      <c r="C7" s="13">
        <v>4.8407703171802499E-2</v>
      </c>
      <c r="D7" s="13">
        <v>0.71728997763756996</v>
      </c>
      <c r="E7" s="13">
        <v>0.30134340066216497</v>
      </c>
      <c r="F7" s="13">
        <v>0.213094033924044</v>
      </c>
      <c r="G7" t="s">
        <v>41</v>
      </c>
      <c r="H7" s="14">
        <v>778.175037965961</v>
      </c>
      <c r="I7" s="14">
        <v>151.92968277022101</v>
      </c>
      <c r="J7" s="14">
        <v>2197.6889941073</v>
      </c>
      <c r="K7" s="14">
        <v>929.523229253365</v>
      </c>
      <c r="L7" s="14">
        <v>659.22068871180102</v>
      </c>
    </row>
    <row r="8" spans="1:12" x14ac:dyDescent="0.3">
      <c r="A8" s="7" t="s">
        <v>173</v>
      </c>
      <c r="B8" s="13">
        <v>27.543868207705501</v>
      </c>
      <c r="C8" s="13">
        <v>25.779007556306301</v>
      </c>
      <c r="D8" s="13">
        <v>29.395303153738599</v>
      </c>
      <c r="E8" s="13">
        <v>27.571618305021399</v>
      </c>
      <c r="F8" s="13">
        <v>1.10880431315061</v>
      </c>
      <c r="G8" t="s">
        <v>41</v>
      </c>
      <c r="H8" s="14">
        <v>84913.411978145901</v>
      </c>
      <c r="I8" s="14">
        <v>78994.353882611904</v>
      </c>
      <c r="J8" s="14">
        <v>91455.722902395806</v>
      </c>
      <c r="K8" s="14">
        <v>85019.348841231506</v>
      </c>
      <c r="L8" s="14">
        <v>3769.5659539596099</v>
      </c>
    </row>
    <row r="9" spans="1:12" x14ac:dyDescent="0.3">
      <c r="A9" s="7" t="s">
        <v>90</v>
      </c>
      <c r="B9" s="13">
        <v>0.60574709130041804</v>
      </c>
      <c r="C9" s="13">
        <v>0.25505527204867601</v>
      </c>
      <c r="D9" s="13">
        <v>1.0462345385210401</v>
      </c>
      <c r="E9" s="13">
        <v>0.62151474727837397</v>
      </c>
      <c r="F9" s="13">
        <v>0.238995383241664</v>
      </c>
      <c r="G9" t="s">
        <v>41</v>
      </c>
      <c r="H9" s="14">
        <v>1855.78152918572</v>
      </c>
      <c r="I9" s="14">
        <v>784.37979063598402</v>
      </c>
      <c r="J9" s="14">
        <v>3225.3492041561199</v>
      </c>
      <c r="K9" s="14">
        <v>1916.7368067017801</v>
      </c>
      <c r="L9" s="14">
        <v>739.44678132940703</v>
      </c>
    </row>
    <row r="10" spans="1:12" x14ac:dyDescent="0.3">
      <c r="A10" s="7" t="s">
        <v>174</v>
      </c>
      <c r="B10" s="13">
        <v>1.68718517406871</v>
      </c>
      <c r="C10" s="13">
        <v>0.93667808256150298</v>
      </c>
      <c r="D10" s="13">
        <v>2.7399056526129102</v>
      </c>
      <c r="E10" s="13">
        <v>1.74866832099923</v>
      </c>
      <c r="F10" s="13">
        <v>0.54902804712744002</v>
      </c>
      <c r="G10" t="s">
        <v>41</v>
      </c>
      <c r="H10" s="14">
        <v>5194.2927875741498</v>
      </c>
      <c r="I10" s="14">
        <v>2900.5690658375102</v>
      </c>
      <c r="J10" s="14">
        <v>8479.59921214723</v>
      </c>
      <c r="K10" s="14">
        <v>5393.8173534069601</v>
      </c>
      <c r="L10" s="14">
        <v>1701.41224837452</v>
      </c>
    </row>
    <row r="11" spans="1:12" x14ac:dyDescent="0.3">
      <c r="A11" s="7" t="s">
        <v>175</v>
      </c>
      <c r="B11" s="13">
        <v>3.1734121512051199</v>
      </c>
      <c r="C11" s="13">
        <v>2.41642282194013</v>
      </c>
      <c r="D11" s="13">
        <v>4.0823558050653901</v>
      </c>
      <c r="E11" s="13">
        <v>3.2017814847130999</v>
      </c>
      <c r="F11" s="13">
        <v>0.490738589452548</v>
      </c>
      <c r="G11" t="s">
        <v>41</v>
      </c>
      <c r="H11" s="14">
        <v>9808.7042331374105</v>
      </c>
      <c r="I11" s="14">
        <v>7480.8444816772599</v>
      </c>
      <c r="J11" s="14">
        <v>12571.503800091201</v>
      </c>
      <c r="K11" s="14">
        <v>9873.1026934065594</v>
      </c>
      <c r="L11" s="14">
        <v>1527.8918115701299</v>
      </c>
    </row>
    <row r="12" spans="1:12" x14ac:dyDescent="0.3">
      <c r="A12" s="7" t="s">
        <v>176</v>
      </c>
      <c r="B12" s="13">
        <v>0.965259256926144</v>
      </c>
      <c r="C12" s="13">
        <v>0.549131965139663</v>
      </c>
      <c r="D12" s="13">
        <v>1.7933918803462401</v>
      </c>
      <c r="E12" s="13">
        <v>1.04129293913729</v>
      </c>
      <c r="F12" s="13">
        <v>0.38640311362730301</v>
      </c>
      <c r="G12" t="s">
        <v>41</v>
      </c>
      <c r="H12" s="14">
        <v>2973.43176685869</v>
      </c>
      <c r="I12" s="14">
        <v>1698.1435296588199</v>
      </c>
      <c r="J12" s="14">
        <v>5566.96360216618</v>
      </c>
      <c r="K12" s="14">
        <v>3210.8167177095902</v>
      </c>
      <c r="L12" s="14">
        <v>1193.9726357648799</v>
      </c>
    </row>
    <row r="13" spans="1:12" x14ac:dyDescent="0.3">
      <c r="A13" s="7" t="s">
        <v>177</v>
      </c>
      <c r="B13" s="13">
        <v>0.74826811123386605</v>
      </c>
      <c r="C13" s="13">
        <v>0.12768920467828701</v>
      </c>
      <c r="D13" s="13">
        <v>1.4110998749468999</v>
      </c>
      <c r="E13" s="13">
        <v>0.76263789952177596</v>
      </c>
      <c r="F13" s="13">
        <v>0.38347457507716298</v>
      </c>
      <c r="G13" t="s">
        <v>41</v>
      </c>
      <c r="H13" s="14">
        <v>2306.8971584270898</v>
      </c>
      <c r="I13" s="14">
        <v>391.77013695160798</v>
      </c>
      <c r="J13" s="14">
        <v>4369.5498435140898</v>
      </c>
      <c r="K13" s="14">
        <v>2352.3987269633899</v>
      </c>
      <c r="L13" s="14">
        <v>1186.17609722416</v>
      </c>
    </row>
    <row r="14" spans="1:12" x14ac:dyDescent="0.3">
      <c r="A14" s="7" t="s">
        <v>178</v>
      </c>
      <c r="B14" s="13">
        <v>8.5774103559629698E-3</v>
      </c>
      <c r="C14" s="13">
        <v>1.5195166076790699E-4</v>
      </c>
      <c r="D14" s="13">
        <v>7.7805991262595603E-2</v>
      </c>
      <c r="E14" s="13">
        <v>2.0333841427742399E-2</v>
      </c>
      <c r="F14" s="13">
        <v>3.3398964123541403E-2</v>
      </c>
      <c r="G14" t="s">
        <v>41</v>
      </c>
      <c r="H14" s="14">
        <v>26.391157002576801</v>
      </c>
      <c r="I14" s="14">
        <v>0.465367202529058</v>
      </c>
      <c r="J14" s="14">
        <v>239.241364062965</v>
      </c>
      <c r="K14" s="14">
        <v>62.656898651374298</v>
      </c>
      <c r="L14" s="14">
        <v>103.033240736485</v>
      </c>
    </row>
    <row r="15" spans="1:12" x14ac:dyDescent="0.3">
      <c r="A15" s="7" t="s">
        <v>179</v>
      </c>
      <c r="B15" s="13">
        <v>0.61250792290350098</v>
      </c>
      <c r="C15" s="13">
        <v>0.38083259198039698</v>
      </c>
      <c r="D15" s="13">
        <v>0.92379521405839704</v>
      </c>
      <c r="E15" s="13">
        <v>0.62734479479265703</v>
      </c>
      <c r="F15" s="13">
        <v>0.16419192384362799</v>
      </c>
      <c r="G15" t="s">
        <v>41</v>
      </c>
      <c r="H15" s="14">
        <v>1887.1505712599001</v>
      </c>
      <c r="I15" s="14">
        <v>1172.97677108618</v>
      </c>
      <c r="J15" s="14">
        <v>2865.9232381719398</v>
      </c>
      <c r="K15" s="14">
        <v>1934.1701158431999</v>
      </c>
      <c r="L15" s="14">
        <v>506.53197500352098</v>
      </c>
    </row>
    <row r="16" spans="1:12" x14ac:dyDescent="0.3">
      <c r="A16" s="7" t="s">
        <v>180</v>
      </c>
      <c r="B16" s="13">
        <v>0.92371260460596705</v>
      </c>
      <c r="C16" s="13">
        <v>0.60528324346251305</v>
      </c>
      <c r="D16" s="13">
        <v>1.35702746159048</v>
      </c>
      <c r="E16" s="13">
        <v>0.94295592115438498</v>
      </c>
      <c r="F16" s="13">
        <v>0.23436419803275399</v>
      </c>
      <c r="G16" t="s">
        <v>41</v>
      </c>
      <c r="H16" s="14">
        <v>2838.5400035633202</v>
      </c>
      <c r="I16" s="14">
        <v>1846.57019871281</v>
      </c>
      <c r="J16" s="14">
        <v>4166.04816186894</v>
      </c>
      <c r="K16" s="14">
        <v>2907.6893492443901</v>
      </c>
      <c r="L16" s="14">
        <v>724.69915230801303</v>
      </c>
    </row>
    <row r="17" spans="1:12" x14ac:dyDescent="0.3">
      <c r="A17" s="7" t="s">
        <v>181</v>
      </c>
      <c r="B17" s="13">
        <v>14.554150816733401</v>
      </c>
      <c r="C17" s="13">
        <v>13.2328221337093</v>
      </c>
      <c r="D17" s="13">
        <v>15.8521623434087</v>
      </c>
      <c r="E17" s="13">
        <v>14.5585587243304</v>
      </c>
      <c r="F17" s="13">
        <v>0.78479503794000804</v>
      </c>
      <c r="G17" t="s">
        <v>41</v>
      </c>
      <c r="H17" s="21">
        <v>44881.7506186358</v>
      </c>
      <c r="I17" s="21">
        <v>40743.735583314803</v>
      </c>
      <c r="J17" s="21">
        <v>49271.634547572401</v>
      </c>
      <c r="K17" s="21">
        <v>44894.949765666803</v>
      </c>
      <c r="L17" s="21">
        <v>2605.88198067441</v>
      </c>
    </row>
    <row r="18" spans="1:12" x14ac:dyDescent="0.3">
      <c r="A18" s="18"/>
      <c r="B18" s="18"/>
      <c r="C18" s="18"/>
      <c r="D18" s="18"/>
      <c r="E18" s="18"/>
      <c r="F18" s="18"/>
      <c r="G18" s="1"/>
      <c r="H18" s="22"/>
      <c r="I18" s="22"/>
      <c r="J18" s="19" t="s">
        <v>29</v>
      </c>
      <c r="K18" s="22">
        <f>SUM(K5:K17)</f>
        <v>308382.63411885983</v>
      </c>
      <c r="L18" s="18"/>
    </row>
    <row r="19" spans="1:12" x14ac:dyDescent="0.3">
      <c r="A19" s="7" t="s">
        <v>130</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82FFA-535A-4B86-AD64-D6A0EBFA86E7}">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1" width="8.33203125" style="7" bestFit="1" customWidth="1"/>
    <col min="12" max="12" width="7.33203125" bestFit="1" customWidth="1"/>
  </cols>
  <sheetData>
    <row r="1" spans="1:12" x14ac:dyDescent="0.3">
      <c r="A1" s="7" t="s">
        <v>1620</v>
      </c>
    </row>
    <row r="2" spans="1:12" x14ac:dyDescent="0.3">
      <c r="A2" s="16"/>
      <c r="B2" s="317" t="s">
        <v>47</v>
      </c>
      <c r="C2" s="317"/>
      <c r="D2" s="317"/>
      <c r="E2" s="317"/>
      <c r="F2" s="317"/>
      <c r="G2" s="17"/>
      <c r="H2" s="317" t="s">
        <v>322</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13.9304039961601</v>
      </c>
      <c r="C5" s="13">
        <v>12.1572761686626</v>
      </c>
      <c r="D5" s="13">
        <v>15.763185961278401</v>
      </c>
      <c r="E5" s="13">
        <v>13.9342031472264</v>
      </c>
      <c r="F5" s="13">
        <v>1.0875416729468801</v>
      </c>
      <c r="G5" t="s">
        <v>41</v>
      </c>
      <c r="H5" s="14">
        <v>13055.028031768699</v>
      </c>
      <c r="I5" s="14">
        <v>11352.2221592859</v>
      </c>
      <c r="J5" s="14">
        <v>14925.654367094699</v>
      </c>
      <c r="K5" s="14">
        <v>13093.1769380245</v>
      </c>
      <c r="L5" s="14">
        <v>1073.3641905867601</v>
      </c>
    </row>
    <row r="6" spans="1:12" x14ac:dyDescent="0.3">
      <c r="A6" s="7" t="s">
        <v>172</v>
      </c>
      <c r="B6" s="13">
        <v>7.02099884359271</v>
      </c>
      <c r="C6" s="13">
        <v>5.7212764867550296</v>
      </c>
      <c r="D6" s="13">
        <v>8.5289351741177803</v>
      </c>
      <c r="E6" s="13">
        <v>7.07003183744356</v>
      </c>
      <c r="F6" s="13">
        <v>0.85164442983342403</v>
      </c>
      <c r="G6" t="s">
        <v>41</v>
      </c>
      <c r="H6" s="14">
        <v>6589.18831840043</v>
      </c>
      <c r="I6" s="14">
        <v>5379.7205075069996</v>
      </c>
      <c r="J6" s="14">
        <v>8084.2921718130001</v>
      </c>
      <c r="K6" s="14">
        <v>6643.5519296100001</v>
      </c>
      <c r="L6" s="14">
        <v>819.73161774765595</v>
      </c>
    </row>
    <row r="7" spans="1:12" x14ac:dyDescent="0.3">
      <c r="A7" s="7" t="s">
        <v>42</v>
      </c>
      <c r="B7" s="13">
        <v>0.11304780950552699</v>
      </c>
      <c r="C7" s="13">
        <v>5.4410767415002302E-6</v>
      </c>
      <c r="D7" s="13">
        <v>0.73433570951592897</v>
      </c>
      <c r="E7" s="13">
        <v>0.215533969358848</v>
      </c>
      <c r="F7" s="13">
        <v>0.26081841581301701</v>
      </c>
      <c r="G7" t="s">
        <v>41</v>
      </c>
      <c r="H7" s="14">
        <v>106.298712647805</v>
      </c>
      <c r="I7" s="14">
        <v>4.8863378672190198E-3</v>
      </c>
      <c r="J7" s="14">
        <v>687.31289475002905</v>
      </c>
      <c r="K7" s="14">
        <v>202.38624845351899</v>
      </c>
      <c r="L7" s="14">
        <v>244.84263107412499</v>
      </c>
    </row>
    <row r="8" spans="1:12" x14ac:dyDescent="0.3">
      <c r="A8" s="7" t="s">
        <v>173</v>
      </c>
      <c r="B8" s="13">
        <v>2.36793948299748</v>
      </c>
      <c r="C8" s="13">
        <v>1.5744929628706099</v>
      </c>
      <c r="D8" s="13">
        <v>3.3902092182404799</v>
      </c>
      <c r="E8" s="13">
        <v>2.4120533548063099</v>
      </c>
      <c r="F8" s="13">
        <v>0.56052031255837897</v>
      </c>
      <c r="G8" t="s">
        <v>41</v>
      </c>
      <c r="H8" s="14">
        <v>2222.5900308732498</v>
      </c>
      <c r="I8" s="14">
        <v>1478.6934294361999</v>
      </c>
      <c r="J8" s="14">
        <v>3209.7064013550998</v>
      </c>
      <c r="K8" s="14">
        <v>2266.4420545498201</v>
      </c>
      <c r="L8" s="14">
        <v>529.98624113634503</v>
      </c>
    </row>
    <row r="9" spans="1:12" x14ac:dyDescent="0.3">
      <c r="A9" s="7" t="s">
        <v>90</v>
      </c>
      <c r="B9" s="13">
        <v>0.219419266629577</v>
      </c>
      <c r="C9" s="13">
        <v>5.9614598883320297E-2</v>
      </c>
      <c r="D9" s="13">
        <v>0.57404801564564401</v>
      </c>
      <c r="E9" s="13">
        <v>0.25638028571545901</v>
      </c>
      <c r="F9" s="13">
        <v>0.169700669976941</v>
      </c>
      <c r="G9" t="s">
        <v>41</v>
      </c>
      <c r="H9" s="14">
        <v>206.62786612148099</v>
      </c>
      <c r="I9" s="14">
        <v>56.8814117605965</v>
      </c>
      <c r="J9" s="14">
        <v>540.526577310363</v>
      </c>
      <c r="K9" s="14">
        <v>240.900701566523</v>
      </c>
      <c r="L9" s="14">
        <v>159.81213425481499</v>
      </c>
    </row>
    <row r="10" spans="1:12" x14ac:dyDescent="0.3">
      <c r="A10" s="7" t="s">
        <v>174</v>
      </c>
      <c r="B10" s="13">
        <v>2.1114159857844998</v>
      </c>
      <c r="C10" s="13">
        <v>0.91075343749735704</v>
      </c>
      <c r="D10" s="13">
        <v>4.0998996357906297</v>
      </c>
      <c r="E10" s="13">
        <v>2.2715309540078401</v>
      </c>
      <c r="F10" s="13">
        <v>0.99092225013152302</v>
      </c>
      <c r="G10" t="s">
        <v>41</v>
      </c>
      <c r="H10" s="14">
        <v>1992.1631106182699</v>
      </c>
      <c r="I10" s="14">
        <v>854.47110624505603</v>
      </c>
      <c r="J10" s="14">
        <v>3824.34168483548</v>
      </c>
      <c r="K10" s="14">
        <v>2135.2929563982302</v>
      </c>
      <c r="L10" s="14">
        <v>937.03448700249999</v>
      </c>
    </row>
    <row r="11" spans="1:12" x14ac:dyDescent="0.3">
      <c r="A11" s="7" t="s">
        <v>175</v>
      </c>
      <c r="B11" s="13">
        <v>2.6983417248836101</v>
      </c>
      <c r="C11" s="13">
        <v>1.1718404593429299</v>
      </c>
      <c r="D11" s="13">
        <v>4.6213360780179196</v>
      </c>
      <c r="E11" s="13">
        <v>2.7639970719421498</v>
      </c>
      <c r="F11" s="13">
        <v>1.04162349981364</v>
      </c>
      <c r="G11" t="s">
        <v>41</v>
      </c>
      <c r="H11" s="14">
        <v>2538.7638383777899</v>
      </c>
      <c r="I11" s="14">
        <v>1105.4143100976601</v>
      </c>
      <c r="J11" s="14">
        <v>4331.5703925580601</v>
      </c>
      <c r="K11" s="14">
        <v>2596.4489269478099</v>
      </c>
      <c r="L11" s="14">
        <v>979.08605674873195</v>
      </c>
    </row>
    <row r="12" spans="1:12" x14ac:dyDescent="0.3">
      <c r="A12" s="7" t="s">
        <v>176</v>
      </c>
      <c r="B12" s="13">
        <v>50.101140956301897</v>
      </c>
      <c r="C12" s="13">
        <v>44.216489678570902</v>
      </c>
      <c r="D12" s="13">
        <v>54.983861293776897</v>
      </c>
      <c r="E12" s="13">
        <v>49.868736772314001</v>
      </c>
      <c r="F12" s="13">
        <v>3.3530318887167199</v>
      </c>
      <c r="G12" t="s">
        <v>41</v>
      </c>
      <c r="H12" s="14">
        <v>46900.948399796704</v>
      </c>
      <c r="I12" s="14">
        <v>40982.529818147297</v>
      </c>
      <c r="J12" s="14">
        <v>52820.8074371939</v>
      </c>
      <c r="K12" s="14">
        <v>46875.519784673103</v>
      </c>
      <c r="L12" s="14">
        <v>3587.7085136615401</v>
      </c>
    </row>
    <row r="13" spans="1:12" x14ac:dyDescent="0.3">
      <c r="A13" s="7" t="s">
        <v>177</v>
      </c>
      <c r="B13" s="13">
        <v>4.5196683221776599</v>
      </c>
      <c r="C13" s="13">
        <v>0.49595448705143103</v>
      </c>
      <c r="D13" s="13">
        <v>10.241969216657701</v>
      </c>
      <c r="E13" s="13">
        <v>4.7452717341793997</v>
      </c>
      <c r="F13" s="13">
        <v>3.1138175677451501</v>
      </c>
      <c r="G13" t="s">
        <v>41</v>
      </c>
      <c r="H13" s="14">
        <v>4226.7864557763096</v>
      </c>
      <c r="I13" s="14">
        <v>464.623801565858</v>
      </c>
      <c r="J13" s="14">
        <v>9654.3334830721906</v>
      </c>
      <c r="K13" s="14">
        <v>4458.4036969650297</v>
      </c>
      <c r="L13" s="14">
        <v>2925.5271738465599</v>
      </c>
    </row>
    <row r="14" spans="1:12" x14ac:dyDescent="0.3">
      <c r="A14" s="7" t="s">
        <v>178</v>
      </c>
      <c r="B14" s="13">
        <v>2.81516511887353</v>
      </c>
      <c r="C14" s="13">
        <v>2.0236684111570802</v>
      </c>
      <c r="D14" s="13">
        <v>3.8047433449928798</v>
      </c>
      <c r="E14" s="13">
        <v>2.8527998733073501</v>
      </c>
      <c r="F14" s="13">
        <v>0.54524313809351499</v>
      </c>
      <c r="G14" t="s">
        <v>41</v>
      </c>
      <c r="H14" s="14">
        <v>2635.82797507641</v>
      </c>
      <c r="I14" s="14">
        <v>1897.7874039846599</v>
      </c>
      <c r="J14" s="14">
        <v>3590.0745289584002</v>
      </c>
      <c r="K14" s="14">
        <v>2681.7195882010401</v>
      </c>
      <c r="L14" s="14">
        <v>523.850476274323</v>
      </c>
    </row>
    <row r="15" spans="1:12" x14ac:dyDescent="0.3">
      <c r="A15" s="7" t="s">
        <v>179</v>
      </c>
      <c r="B15" s="13">
        <v>2.2875972492870398</v>
      </c>
      <c r="C15" s="13">
        <v>1.0392900906354801</v>
      </c>
      <c r="D15" s="13">
        <v>3.9409398647935201</v>
      </c>
      <c r="E15" s="13">
        <v>2.3495545707494201</v>
      </c>
      <c r="F15" s="13">
        <v>0.87572707273855299</v>
      </c>
      <c r="G15" t="s">
        <v>41</v>
      </c>
      <c r="H15" s="14">
        <v>2143.7353812820102</v>
      </c>
      <c r="I15" s="14">
        <v>975.30425128990396</v>
      </c>
      <c r="J15" s="14">
        <v>3705.1315545177199</v>
      </c>
      <c r="K15" s="14">
        <v>2208.4818025831801</v>
      </c>
      <c r="L15" s="14">
        <v>828.56876399051202</v>
      </c>
    </row>
    <row r="16" spans="1:12" x14ac:dyDescent="0.3">
      <c r="A16" s="7" t="s">
        <v>180</v>
      </c>
      <c r="B16" s="13">
        <v>1.0566975410188499</v>
      </c>
      <c r="C16" s="13">
        <v>0.53390035559884996</v>
      </c>
      <c r="D16" s="13">
        <v>1.7470050970540301</v>
      </c>
      <c r="E16" s="13">
        <v>1.08761069155069</v>
      </c>
      <c r="F16" s="13">
        <v>0.37641190617125903</v>
      </c>
      <c r="G16" t="s">
        <v>41</v>
      </c>
      <c r="H16" s="14">
        <v>989.32330885030899</v>
      </c>
      <c r="I16" s="14">
        <v>498.39447080913902</v>
      </c>
      <c r="J16" s="14">
        <v>1635.8693820247299</v>
      </c>
      <c r="K16" s="14">
        <v>1021.87959243272</v>
      </c>
      <c r="L16" s="14">
        <v>353.84621499037502</v>
      </c>
    </row>
    <row r="17" spans="1:12" x14ac:dyDescent="0.3">
      <c r="A17" s="7" t="s">
        <v>181</v>
      </c>
      <c r="B17" s="13">
        <v>10.1345113068465</v>
      </c>
      <c r="C17" s="13">
        <v>8.6861209178912802</v>
      </c>
      <c r="D17" s="13">
        <v>11.8258670850028</v>
      </c>
      <c r="E17" s="13">
        <v>10.172295737398301</v>
      </c>
      <c r="F17" s="13">
        <v>0.96580012056283404</v>
      </c>
      <c r="G17" t="s">
        <v>41</v>
      </c>
      <c r="H17" s="21">
        <v>9489.60186705671</v>
      </c>
      <c r="I17" s="21">
        <v>8097.2314386034104</v>
      </c>
      <c r="J17" s="21">
        <v>11184.4698929074</v>
      </c>
      <c r="K17" s="21">
        <v>9560.10572599031</v>
      </c>
      <c r="L17" s="21">
        <v>956.67185734748205</v>
      </c>
    </row>
    <row r="18" spans="1:12" x14ac:dyDescent="0.3">
      <c r="A18" s="18"/>
      <c r="B18" s="18"/>
      <c r="C18" s="18"/>
      <c r="D18" s="18"/>
      <c r="E18" s="18"/>
      <c r="F18" s="1"/>
      <c r="G18" s="22"/>
      <c r="H18" s="22"/>
      <c r="I18" s="22"/>
      <c r="J18" s="19" t="s">
        <v>29</v>
      </c>
      <c r="K18" s="22">
        <f>SUM(K5:K17)</f>
        <v>93984.309946395777</v>
      </c>
      <c r="L18" s="1"/>
    </row>
    <row r="19" spans="1:12" x14ac:dyDescent="0.3">
      <c r="A19" s="7" t="s">
        <v>135</v>
      </c>
    </row>
    <row r="24" spans="1:12" x14ac:dyDescent="0.3">
      <c r="A24"/>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0E920-E609-4838-B59E-CD56516E7DD4}">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1" width="7.33203125" style="7" bestFit="1" customWidth="1"/>
    <col min="12" max="12" width="5.5546875" bestFit="1" customWidth="1"/>
  </cols>
  <sheetData>
    <row r="1" spans="1:12" x14ac:dyDescent="0.3">
      <c r="A1" s="7" t="s">
        <v>1621</v>
      </c>
    </row>
    <row r="2" spans="1:12" x14ac:dyDescent="0.3">
      <c r="A2" s="16"/>
      <c r="B2" s="317" t="s">
        <v>47</v>
      </c>
      <c r="C2" s="317"/>
      <c r="D2" s="317"/>
      <c r="E2" s="317"/>
      <c r="F2" s="317"/>
      <c r="G2" s="17"/>
      <c r="H2" s="317" t="s">
        <v>323</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1.26178865204492</v>
      </c>
      <c r="C5" s="13">
        <v>0.82741289385198702</v>
      </c>
      <c r="D5" s="13">
        <v>1.8307082575053899</v>
      </c>
      <c r="E5" s="13">
        <v>1.28683544578832</v>
      </c>
      <c r="F5" s="13">
        <v>0.31877086712597302</v>
      </c>
      <c r="G5" t="s">
        <v>41</v>
      </c>
      <c r="H5" s="14">
        <v>71.728753685400704</v>
      </c>
      <c r="I5" s="14">
        <v>46.882624463055201</v>
      </c>
      <c r="J5" s="14">
        <v>104.652022308068</v>
      </c>
      <c r="K5" s="14">
        <v>73.315026325346295</v>
      </c>
      <c r="L5" s="14">
        <v>18.1721922715498</v>
      </c>
    </row>
    <row r="6" spans="1:12" x14ac:dyDescent="0.3">
      <c r="A6" s="7" t="s">
        <v>172</v>
      </c>
      <c r="B6" s="13">
        <v>1.4342735962545501</v>
      </c>
      <c r="C6" s="13">
        <v>0.91663584463708203</v>
      </c>
      <c r="D6" s="13">
        <v>2.1054202471347701</v>
      </c>
      <c r="E6" s="13">
        <v>1.45856769859414</v>
      </c>
      <c r="F6" s="13">
        <v>0.36124459622074701</v>
      </c>
      <c r="G6" t="s">
        <v>41</v>
      </c>
      <c r="H6" s="14">
        <v>81.762300587898594</v>
      </c>
      <c r="I6" s="14">
        <v>52.288069860609397</v>
      </c>
      <c r="J6" s="14">
        <v>120.01537197904101</v>
      </c>
      <c r="K6" s="14">
        <v>83.124576897763902</v>
      </c>
      <c r="L6" s="14">
        <v>20.735824185433099</v>
      </c>
    </row>
    <row r="7" spans="1:12" x14ac:dyDescent="0.3">
      <c r="A7" s="7" t="s">
        <v>42</v>
      </c>
      <c r="B7" s="13">
        <v>5.2188763455500798E-3</v>
      </c>
      <c r="C7" s="13">
        <v>2.7722209282300099E-7</v>
      </c>
      <c r="D7" s="13">
        <v>0.20524326391268599</v>
      </c>
      <c r="E7" s="13">
        <v>4.0423920754212299E-2</v>
      </c>
      <c r="F7" s="13">
        <v>8.8310508816131894E-2</v>
      </c>
      <c r="G7" t="s">
        <v>41</v>
      </c>
      <c r="H7" s="14">
        <v>0.29720139943949397</v>
      </c>
      <c r="I7" s="14">
        <v>1.5999676233508199E-5</v>
      </c>
      <c r="J7" s="14">
        <v>11.9055623283631</v>
      </c>
      <c r="K7" s="14">
        <v>2.3026233977913599</v>
      </c>
      <c r="L7" s="14">
        <v>5.0329734052391704</v>
      </c>
    </row>
    <row r="8" spans="1:12" x14ac:dyDescent="0.3">
      <c r="A8" s="7" t="s">
        <v>173</v>
      </c>
      <c r="B8" s="13">
        <v>2.0800982064299101</v>
      </c>
      <c r="C8" s="13">
        <v>1.43604470646803</v>
      </c>
      <c r="D8" s="13">
        <v>2.80055391231752</v>
      </c>
      <c r="E8" s="13">
        <v>2.0886000879522402</v>
      </c>
      <c r="F8" s="13">
        <v>0.41895279283324799</v>
      </c>
      <c r="G8" t="s">
        <v>41</v>
      </c>
      <c r="H8" s="14">
        <v>117.998987424822</v>
      </c>
      <c r="I8" s="14">
        <v>81.289828293161804</v>
      </c>
      <c r="J8" s="14">
        <v>160.580188378483</v>
      </c>
      <c r="K8" s="14">
        <v>118.996787642041</v>
      </c>
      <c r="L8" s="14">
        <v>24.007296766623099</v>
      </c>
    </row>
    <row r="9" spans="1:12" x14ac:dyDescent="0.3">
      <c r="A9" s="7" t="s">
        <v>90</v>
      </c>
      <c r="B9" s="13">
        <v>3.60047791967642E-3</v>
      </c>
      <c r="C9" s="13">
        <v>2.19087599087813E-7</v>
      </c>
      <c r="D9" s="13">
        <v>0.12053096316286301</v>
      </c>
      <c r="E9" s="13">
        <v>2.5112149054427799E-2</v>
      </c>
      <c r="F9" s="13">
        <v>5.3929232698314698E-2</v>
      </c>
      <c r="G9" t="s">
        <v>41</v>
      </c>
      <c r="H9" s="14">
        <v>0.204909924224877</v>
      </c>
      <c r="I9" s="14">
        <v>1.24153655316079E-5</v>
      </c>
      <c r="J9" s="14">
        <v>6.89436530290061</v>
      </c>
      <c r="K9" s="14">
        <v>1.4336494519641401</v>
      </c>
      <c r="L9" s="14">
        <v>3.0854725941358501</v>
      </c>
    </row>
    <row r="10" spans="1:12" x14ac:dyDescent="0.3">
      <c r="A10" s="7" t="s">
        <v>174</v>
      </c>
      <c r="B10" s="13">
        <v>0.68139814697752199</v>
      </c>
      <c r="C10" s="13">
        <v>5.6947920941953403E-4</v>
      </c>
      <c r="D10" s="13">
        <v>1.6507275706946201</v>
      </c>
      <c r="E10" s="13">
        <v>0.707181629377169</v>
      </c>
      <c r="F10" s="13">
        <v>0.53578183287288506</v>
      </c>
      <c r="G10" t="s">
        <v>41</v>
      </c>
      <c r="H10" s="14">
        <v>38.191338255451903</v>
      </c>
      <c r="I10" s="14">
        <v>3.3164571004330498E-2</v>
      </c>
      <c r="J10" s="14">
        <v>94.097713265407606</v>
      </c>
      <c r="K10" s="14">
        <v>40.2818166530556</v>
      </c>
      <c r="L10" s="14">
        <v>30.5501222055093</v>
      </c>
    </row>
    <row r="11" spans="1:12" x14ac:dyDescent="0.3">
      <c r="A11" s="7" t="s">
        <v>175</v>
      </c>
      <c r="B11" s="13">
        <v>0.18374577192854399</v>
      </c>
      <c r="C11" s="13">
        <v>2.93002126936919E-5</v>
      </c>
      <c r="D11" s="13">
        <v>0.99750578414708302</v>
      </c>
      <c r="E11" s="13">
        <v>0.30147498252807797</v>
      </c>
      <c r="F11" s="13">
        <v>0.39730315669817701</v>
      </c>
      <c r="G11" t="s">
        <v>41</v>
      </c>
      <c r="H11" s="14">
        <v>10.5150797331608</v>
      </c>
      <c r="I11" s="14">
        <v>1.65552282049923E-3</v>
      </c>
      <c r="J11" s="14">
        <v>56.089096153647098</v>
      </c>
      <c r="K11" s="14">
        <v>17.188588468450799</v>
      </c>
      <c r="L11" s="14">
        <v>22.697227855993798</v>
      </c>
    </row>
    <row r="12" spans="1:12" x14ac:dyDescent="0.3">
      <c r="A12" s="7" t="s">
        <v>176</v>
      </c>
      <c r="B12" s="13">
        <v>62.684717271538297</v>
      </c>
      <c r="C12" s="13">
        <v>57.686643304702997</v>
      </c>
      <c r="D12" s="13">
        <v>68.3034950886655</v>
      </c>
      <c r="E12" s="13">
        <v>62.8295910237429</v>
      </c>
      <c r="F12" s="13">
        <v>3.2465259685044798</v>
      </c>
      <c r="G12" t="s">
        <v>41</v>
      </c>
      <c r="H12" s="14">
        <v>3571.5328185645899</v>
      </c>
      <c r="I12" s="14">
        <v>3233.4969232888802</v>
      </c>
      <c r="J12" s="14">
        <v>3945.1140855669801</v>
      </c>
      <c r="K12" s="14">
        <v>3580.9536115283399</v>
      </c>
      <c r="L12" s="14">
        <v>218.762398207621</v>
      </c>
    </row>
    <row r="13" spans="1:12" x14ac:dyDescent="0.3">
      <c r="A13" s="7" t="s">
        <v>177</v>
      </c>
      <c r="B13" s="13">
        <v>20.565407592814601</v>
      </c>
      <c r="C13" s="13">
        <v>15.0869447520219</v>
      </c>
      <c r="D13" s="13">
        <v>25.310804022005801</v>
      </c>
      <c r="E13" s="13">
        <v>20.462117878573501</v>
      </c>
      <c r="F13" s="13">
        <v>3.16635606856731</v>
      </c>
      <c r="G13" t="s">
        <v>41</v>
      </c>
      <c r="H13" s="14">
        <v>1175.9495566632399</v>
      </c>
      <c r="I13" s="14">
        <v>857.09159278591198</v>
      </c>
      <c r="J13" s="14">
        <v>1452.00472083778</v>
      </c>
      <c r="K13" s="14">
        <v>1166.0419766856401</v>
      </c>
      <c r="L13" s="14">
        <v>183.231731940385</v>
      </c>
    </row>
    <row r="14" spans="1:12" x14ac:dyDescent="0.3">
      <c r="A14" s="7" t="s">
        <v>178</v>
      </c>
      <c r="B14" s="13">
        <v>4.6095581393938101</v>
      </c>
      <c r="C14" s="13">
        <v>3.7742497178835599</v>
      </c>
      <c r="D14" s="13">
        <v>5.6533267126203901</v>
      </c>
      <c r="E14" s="13">
        <v>4.6504416238356399</v>
      </c>
      <c r="F14" s="13">
        <v>0.57708350478791604</v>
      </c>
      <c r="G14" t="s">
        <v>41</v>
      </c>
      <c r="H14" s="14">
        <v>263.26148874774202</v>
      </c>
      <c r="I14" s="14">
        <v>214.762454284814</v>
      </c>
      <c r="J14" s="14">
        <v>323.18226358416001</v>
      </c>
      <c r="K14" s="14">
        <v>264.95928593463998</v>
      </c>
      <c r="L14" s="14">
        <v>33.222607779411</v>
      </c>
    </row>
    <row r="15" spans="1:12" x14ac:dyDescent="0.3">
      <c r="A15" s="7" t="s">
        <v>179</v>
      </c>
      <c r="B15" s="13">
        <v>3.1940177524459399</v>
      </c>
      <c r="C15" s="13">
        <v>2.1796311967267799</v>
      </c>
      <c r="D15" s="13">
        <v>4.3282197564166998</v>
      </c>
      <c r="E15" s="13">
        <v>3.2228318933778501</v>
      </c>
      <c r="F15" s="13">
        <v>0.65539666876115099</v>
      </c>
      <c r="G15" t="s">
        <v>41</v>
      </c>
      <c r="H15" s="14">
        <v>181.828883725612</v>
      </c>
      <c r="I15" s="14">
        <v>125.106474259336</v>
      </c>
      <c r="J15" s="14">
        <v>249.21855045457599</v>
      </c>
      <c r="K15" s="14">
        <v>183.65698210279001</v>
      </c>
      <c r="L15" s="14">
        <v>37.724652499699801</v>
      </c>
    </row>
    <row r="16" spans="1:12" x14ac:dyDescent="0.3">
      <c r="A16" s="7" t="s">
        <v>180</v>
      </c>
      <c r="B16" s="13">
        <v>1.4682352419718301</v>
      </c>
      <c r="C16" s="13">
        <v>0.88309339585015101</v>
      </c>
      <c r="D16" s="13">
        <v>2.2190547582875801</v>
      </c>
      <c r="E16" s="13">
        <v>1.4979327166837699</v>
      </c>
      <c r="F16" s="13">
        <v>0.41337426766836399</v>
      </c>
      <c r="G16" t="s">
        <v>41</v>
      </c>
      <c r="H16" s="14">
        <v>83.444702195520094</v>
      </c>
      <c r="I16" s="14">
        <v>49.900562292191097</v>
      </c>
      <c r="J16" s="14">
        <v>126.576692167128</v>
      </c>
      <c r="K16" s="14">
        <v>85.336245339328897</v>
      </c>
      <c r="L16" s="14">
        <v>23.586574012412601</v>
      </c>
    </row>
    <row r="17" spans="1:12" x14ac:dyDescent="0.3">
      <c r="A17" s="7" t="s">
        <v>181</v>
      </c>
      <c r="B17" s="13">
        <v>1.4020306325246701</v>
      </c>
      <c r="C17" s="13">
        <v>0.94141575362480101</v>
      </c>
      <c r="D17" s="13">
        <v>2.0147440780075798</v>
      </c>
      <c r="E17" s="13">
        <v>1.42888894973761</v>
      </c>
      <c r="F17" s="13">
        <v>0.328569916687383</v>
      </c>
      <c r="G17" t="s">
        <v>41</v>
      </c>
      <c r="H17" s="21">
        <v>79.814306395652906</v>
      </c>
      <c r="I17" s="21">
        <v>53.619273623319998</v>
      </c>
      <c r="J17" s="21">
        <v>115.199459579592</v>
      </c>
      <c r="K17" s="21">
        <v>81.419749488847501</v>
      </c>
      <c r="L17" s="21">
        <v>18.824173296931299</v>
      </c>
    </row>
    <row r="18" spans="1:12" x14ac:dyDescent="0.3">
      <c r="A18" s="18"/>
      <c r="B18" s="18"/>
      <c r="C18" s="18"/>
      <c r="D18" s="18"/>
      <c r="E18" s="18"/>
      <c r="F18" s="1"/>
      <c r="G18" s="22"/>
      <c r="H18" s="22"/>
      <c r="I18" s="22"/>
      <c r="J18" s="19" t="s">
        <v>29</v>
      </c>
      <c r="K18" s="22">
        <f>SUM(K5:K17)</f>
        <v>5699.0109199159997</v>
      </c>
      <c r="L18" s="1"/>
    </row>
    <row r="19" spans="1:12" x14ac:dyDescent="0.3">
      <c r="A19" s="7" t="s">
        <v>136</v>
      </c>
    </row>
    <row r="24" spans="1:12" x14ac:dyDescent="0.3">
      <c r="A24"/>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828B7-3EA4-444F-AF72-4A825D6A42C5}">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1" width="8.33203125" style="7" bestFit="1" customWidth="1"/>
    <col min="12" max="12" width="7.33203125" bestFit="1" customWidth="1"/>
  </cols>
  <sheetData>
    <row r="1" spans="1:12" x14ac:dyDescent="0.3">
      <c r="A1" s="7" t="s">
        <v>1622</v>
      </c>
    </row>
    <row r="2" spans="1:12" x14ac:dyDescent="0.3">
      <c r="A2" s="16"/>
      <c r="B2" s="317" t="s">
        <v>47</v>
      </c>
      <c r="C2" s="317"/>
      <c r="D2" s="317"/>
      <c r="E2" s="317"/>
      <c r="F2" s="317"/>
      <c r="G2" s="17"/>
      <c r="H2" s="317" t="s">
        <v>240</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13.1780998550138</v>
      </c>
      <c r="C5" s="13">
        <v>11.572217673553901</v>
      </c>
      <c r="D5" s="13">
        <v>14.9507257041536</v>
      </c>
      <c r="E5" s="13">
        <v>13.2096727953758</v>
      </c>
      <c r="F5" s="13">
        <v>1.02720957898832</v>
      </c>
      <c r="G5" t="s">
        <v>41</v>
      </c>
      <c r="H5" s="14">
        <v>13147.3341342073</v>
      </c>
      <c r="I5" s="14">
        <v>11480.6650290174</v>
      </c>
      <c r="J5" s="14">
        <v>15059.656813884299</v>
      </c>
      <c r="K5" s="14">
        <v>13189.710698095199</v>
      </c>
      <c r="L5" s="14">
        <v>1080.1435468357299</v>
      </c>
    </row>
    <row r="6" spans="1:12" x14ac:dyDescent="0.3">
      <c r="A6" s="7" t="s">
        <v>172</v>
      </c>
      <c r="B6" s="13">
        <v>6.7016065335133401</v>
      </c>
      <c r="C6" s="13">
        <v>5.4886669816759399</v>
      </c>
      <c r="D6" s="13">
        <v>8.1201635584682901</v>
      </c>
      <c r="E6" s="13">
        <v>6.7477920961129403</v>
      </c>
      <c r="F6" s="13">
        <v>0.79710424125803603</v>
      </c>
      <c r="G6" t="s">
        <v>41</v>
      </c>
      <c r="H6" s="14">
        <v>6706.4013996802496</v>
      </c>
      <c r="I6" s="14">
        <v>5439.3741069875696</v>
      </c>
      <c r="J6" s="14">
        <v>8166.2888989745998</v>
      </c>
      <c r="K6" s="14">
        <v>6738.2131603990001</v>
      </c>
      <c r="L6" s="14">
        <v>819.41379993377905</v>
      </c>
    </row>
    <row r="7" spans="1:12" x14ac:dyDescent="0.3">
      <c r="A7" s="7" t="s">
        <v>42</v>
      </c>
      <c r="B7" s="13">
        <v>0.109230766010707</v>
      </c>
      <c r="C7" s="13">
        <v>1.99294035956174E-4</v>
      </c>
      <c r="D7" s="13">
        <v>0.69533025472353405</v>
      </c>
      <c r="E7" s="13">
        <v>0.20483457553727799</v>
      </c>
      <c r="F7" s="13">
        <v>0.24464053883103001</v>
      </c>
      <c r="G7" t="s">
        <v>41</v>
      </c>
      <c r="H7" s="14">
        <v>109.019560810634</v>
      </c>
      <c r="I7" s="14">
        <v>0.19634416144044001</v>
      </c>
      <c r="J7" s="14">
        <v>690.88908799241506</v>
      </c>
      <c r="K7" s="14">
        <v>204.46854180821501</v>
      </c>
      <c r="L7" s="14">
        <v>244.148292548916</v>
      </c>
    </row>
    <row r="8" spans="1:12" x14ac:dyDescent="0.3">
      <c r="A8" s="7" t="s">
        <v>173</v>
      </c>
      <c r="B8" s="13">
        <v>2.35662371491747</v>
      </c>
      <c r="C8" s="13">
        <v>1.60042921075942</v>
      </c>
      <c r="D8" s="13">
        <v>3.3134269887416199</v>
      </c>
      <c r="E8" s="13">
        <v>2.3936113068187401</v>
      </c>
      <c r="F8" s="13">
        <v>0.52824306415484201</v>
      </c>
      <c r="G8" t="s">
        <v>41</v>
      </c>
      <c r="H8" s="14">
        <v>2354.2440001189002</v>
      </c>
      <c r="I8" s="14">
        <v>1605.33834315679</v>
      </c>
      <c r="J8" s="14">
        <v>3298.9469579838201</v>
      </c>
      <c r="K8" s="14">
        <v>2389.26615425615</v>
      </c>
      <c r="L8" s="14">
        <v>526.791791334923</v>
      </c>
    </row>
    <row r="9" spans="1:12" x14ac:dyDescent="0.3">
      <c r="A9" s="7" t="s">
        <v>90</v>
      </c>
      <c r="B9" s="13">
        <v>0.209415424173408</v>
      </c>
      <c r="C9" s="13">
        <v>5.8859786256951298E-2</v>
      </c>
      <c r="D9" s="13">
        <v>0.54159863505321404</v>
      </c>
      <c r="E9" s="13">
        <v>0.24284485665879199</v>
      </c>
      <c r="F9" s="13">
        <v>0.16017765392746</v>
      </c>
      <c r="G9" t="s">
        <v>41</v>
      </c>
      <c r="H9" s="14">
        <v>208.704567522985</v>
      </c>
      <c r="I9" s="14">
        <v>57.735839283535299</v>
      </c>
      <c r="J9" s="14">
        <v>543.72857960880901</v>
      </c>
      <c r="K9" s="14">
        <v>242.50721816558701</v>
      </c>
      <c r="L9" s="14">
        <v>160.29883024282299</v>
      </c>
    </row>
    <row r="10" spans="1:12" x14ac:dyDescent="0.3">
      <c r="A10" s="7" t="s">
        <v>174</v>
      </c>
      <c r="B10" s="13">
        <v>2.0364768543315899</v>
      </c>
      <c r="C10" s="13">
        <v>0.89698881466095104</v>
      </c>
      <c r="D10" s="13">
        <v>3.9030491099232099</v>
      </c>
      <c r="E10" s="13">
        <v>2.1815756759072098</v>
      </c>
      <c r="F10" s="13">
        <v>0.93347420856714702</v>
      </c>
      <c r="G10" t="s">
        <v>41</v>
      </c>
      <c r="H10" s="14">
        <v>2055.65307725913</v>
      </c>
      <c r="I10" s="14">
        <v>888.99977146525305</v>
      </c>
      <c r="J10" s="14">
        <v>3916.33410878836</v>
      </c>
      <c r="K10" s="14">
        <v>2178.3185101032</v>
      </c>
      <c r="L10" s="14">
        <v>935.09983741165604</v>
      </c>
    </row>
    <row r="11" spans="1:12" x14ac:dyDescent="0.3">
      <c r="A11" s="7" t="s">
        <v>175</v>
      </c>
      <c r="B11" s="13">
        <v>2.5467613160737002</v>
      </c>
      <c r="C11" s="13">
        <v>1.1016042512500199</v>
      </c>
      <c r="D11" s="13">
        <v>4.3684148988944003</v>
      </c>
      <c r="E11" s="13">
        <v>2.6222527363077899</v>
      </c>
      <c r="F11" s="13">
        <v>0.98244467625022802</v>
      </c>
      <c r="G11" t="s">
        <v>41</v>
      </c>
      <c r="H11" s="14">
        <v>2545.5162342868598</v>
      </c>
      <c r="I11" s="14">
        <v>1098.8979609635401</v>
      </c>
      <c r="J11" s="14">
        <v>4367.7386921921097</v>
      </c>
      <c r="K11" s="14">
        <v>2619.3041620727299</v>
      </c>
      <c r="L11" s="14">
        <v>987.81893816367096</v>
      </c>
    </row>
    <row r="12" spans="1:12" x14ac:dyDescent="0.3">
      <c r="A12" s="7" t="s">
        <v>176</v>
      </c>
      <c r="B12" s="13">
        <v>50.853303249349302</v>
      </c>
      <c r="C12" s="13">
        <v>45.341282917658702</v>
      </c>
      <c r="D12" s="13">
        <v>55.4309539859239</v>
      </c>
      <c r="E12" s="13">
        <v>50.613525325187297</v>
      </c>
      <c r="F12" s="13">
        <v>3.1610380239260301</v>
      </c>
      <c r="G12" t="s">
        <v>41</v>
      </c>
      <c r="H12" s="14">
        <v>50659.059154417097</v>
      </c>
      <c r="I12" s="14">
        <v>44690.462300035302</v>
      </c>
      <c r="J12" s="14">
        <v>56194.940021350703</v>
      </c>
      <c r="K12" s="14">
        <v>50543.9383564975</v>
      </c>
      <c r="L12" s="14">
        <v>3513.2286466547998</v>
      </c>
    </row>
    <row r="13" spans="1:12" x14ac:dyDescent="0.3">
      <c r="A13" s="7" t="s">
        <v>177</v>
      </c>
      <c r="B13" s="13">
        <v>5.3989405343858499</v>
      </c>
      <c r="C13" s="13">
        <v>1.6462688966899599</v>
      </c>
      <c r="D13" s="13">
        <v>10.862267215454199</v>
      </c>
      <c r="E13" s="13">
        <v>5.6420953542736898</v>
      </c>
      <c r="F13" s="13">
        <v>2.9412253145821001</v>
      </c>
      <c r="G13" t="s">
        <v>41</v>
      </c>
      <c r="H13" s="14">
        <v>5365.8935381723104</v>
      </c>
      <c r="I13" s="14">
        <v>1630.0107979413599</v>
      </c>
      <c r="J13" s="14">
        <v>10777.002058762801</v>
      </c>
      <c r="K13" s="14">
        <v>5636.5990824137698</v>
      </c>
      <c r="L13" s="14">
        <v>2951.91279811918</v>
      </c>
    </row>
    <row r="14" spans="1:12" x14ac:dyDescent="0.3">
      <c r="A14" s="7" t="s">
        <v>178</v>
      </c>
      <c r="B14" s="13">
        <v>2.9161251415201401</v>
      </c>
      <c r="C14" s="13">
        <v>2.1826384485995498</v>
      </c>
      <c r="D14" s="13">
        <v>3.8534618288151599</v>
      </c>
      <c r="E14" s="13">
        <v>2.95568799510326</v>
      </c>
      <c r="F14" s="13">
        <v>0.51452659605194695</v>
      </c>
      <c r="G14" t="s">
        <v>41</v>
      </c>
      <c r="H14" s="14">
        <v>2917.7302239349801</v>
      </c>
      <c r="I14" s="14">
        <v>2165.3676191464401</v>
      </c>
      <c r="J14" s="14">
        <v>3890.1838082469499</v>
      </c>
      <c r="K14" s="14">
        <v>2951.1901445205699</v>
      </c>
      <c r="L14" s="14">
        <v>518.82812437582402</v>
      </c>
    </row>
    <row r="15" spans="1:12" x14ac:dyDescent="0.3">
      <c r="A15" s="7" t="s">
        <v>179</v>
      </c>
      <c r="B15" s="13">
        <v>2.33881099166384</v>
      </c>
      <c r="C15" s="13">
        <v>1.1507283665328101</v>
      </c>
      <c r="D15" s="13">
        <v>3.9002019409555202</v>
      </c>
      <c r="E15" s="13">
        <v>2.4002877720064699</v>
      </c>
      <c r="F15" s="13">
        <v>0.82924371506945405</v>
      </c>
      <c r="G15" t="s">
        <v>41</v>
      </c>
      <c r="H15" s="14">
        <v>2335.8604138728201</v>
      </c>
      <c r="I15" s="14">
        <v>1127.3168270798701</v>
      </c>
      <c r="J15" s="14">
        <v>3932.06705145864</v>
      </c>
      <c r="K15" s="14">
        <v>2397.4420428680501</v>
      </c>
      <c r="L15" s="14">
        <v>832.37213553822005</v>
      </c>
    </row>
    <row r="16" spans="1:12" x14ac:dyDescent="0.3">
      <c r="A16" s="7" t="s">
        <v>180</v>
      </c>
      <c r="B16" s="13">
        <v>1.08955250031386</v>
      </c>
      <c r="C16" s="13">
        <v>0.58531805411771998</v>
      </c>
      <c r="D16" s="13">
        <v>1.70918681272256</v>
      </c>
      <c r="E16" s="13">
        <v>1.1115212752296699</v>
      </c>
      <c r="F16" s="13">
        <v>0.35621408877097499</v>
      </c>
      <c r="G16" t="s">
        <v>41</v>
      </c>
      <c r="H16" s="14">
        <v>1085.2981420804599</v>
      </c>
      <c r="I16" s="14">
        <v>585.62513132829895</v>
      </c>
      <c r="J16" s="14">
        <v>1707.1922567053</v>
      </c>
      <c r="K16" s="14">
        <v>1109.7077745143799</v>
      </c>
      <c r="L16" s="14">
        <v>357.38071875005397</v>
      </c>
    </row>
    <row r="17" spans="1:12" x14ac:dyDescent="0.3">
      <c r="A17" s="7" t="s">
        <v>181</v>
      </c>
      <c r="B17" s="13">
        <v>9.6404496415021192</v>
      </c>
      <c r="C17" s="13">
        <v>8.2568809030139594</v>
      </c>
      <c r="D17" s="13">
        <v>11.247286670168601</v>
      </c>
      <c r="E17" s="13">
        <v>9.6742982354809399</v>
      </c>
      <c r="F17" s="13">
        <v>0.91455060627278095</v>
      </c>
      <c r="G17" t="s">
        <v>41</v>
      </c>
      <c r="H17" s="14">
        <v>9612.1653386008093</v>
      </c>
      <c r="I17" s="14">
        <v>8175.6100948732201</v>
      </c>
      <c r="J17" s="14">
        <v>11329.124858982501</v>
      </c>
      <c r="K17" s="14">
        <v>9661.7689403469303</v>
      </c>
      <c r="L17" s="14">
        <v>967.59954202705899</v>
      </c>
    </row>
    <row r="18" spans="1:12" x14ac:dyDescent="0.3">
      <c r="A18" s="18"/>
      <c r="B18" s="18"/>
      <c r="C18" s="18"/>
      <c r="D18" s="18"/>
      <c r="E18" s="18"/>
      <c r="F18" s="1"/>
      <c r="G18" s="22"/>
      <c r="H18" s="22"/>
      <c r="I18" s="22"/>
      <c r="J18" s="19" t="s">
        <v>29</v>
      </c>
      <c r="K18" s="22">
        <f>SUM(K5:K17)</f>
        <v>99862.434786061276</v>
      </c>
      <c r="L18" s="1"/>
    </row>
    <row r="19" spans="1:12" x14ac:dyDescent="0.3">
      <c r="A19" s="7" t="s">
        <v>137</v>
      </c>
    </row>
    <row r="24" spans="1:12" x14ac:dyDescent="0.3">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85E66-C9A0-4DB7-BAF9-DC108B677767}">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bestFit="1" customWidth="1"/>
    <col min="7" max="7" width="2.6640625" style="7" customWidth="1"/>
    <col min="8" max="10" width="7.33203125" style="7" bestFit="1" customWidth="1"/>
    <col min="11" max="11" width="8.33203125" style="7" bestFit="1" customWidth="1"/>
    <col min="12" max="12" width="5.5546875" bestFit="1" customWidth="1"/>
  </cols>
  <sheetData>
    <row r="1" spans="1:12" x14ac:dyDescent="0.3">
      <c r="A1" s="7" t="s">
        <v>1623</v>
      </c>
    </row>
    <row r="2" spans="1:12" x14ac:dyDescent="0.3">
      <c r="A2" s="16"/>
      <c r="B2" s="317" t="s">
        <v>47</v>
      </c>
      <c r="C2" s="317"/>
      <c r="D2" s="317"/>
      <c r="E2" s="317"/>
      <c r="F2" s="317"/>
      <c r="G2" s="17"/>
      <c r="H2" s="317" t="s">
        <v>324</v>
      </c>
      <c r="I2" s="317"/>
      <c r="J2" s="317"/>
      <c r="K2" s="317"/>
      <c r="L2" s="317"/>
    </row>
    <row r="3" spans="1:12" x14ac:dyDescent="0.3">
      <c r="C3" s="289" t="s">
        <v>33</v>
      </c>
      <c r="D3" s="289"/>
      <c r="F3" s="7"/>
      <c r="G3"/>
      <c r="I3" s="289" t="s">
        <v>33</v>
      </c>
      <c r="J3" s="289"/>
      <c r="L3" s="7"/>
    </row>
    <row r="4" spans="1:12" x14ac:dyDescent="0.3">
      <c r="A4" s="18" t="s">
        <v>34</v>
      </c>
      <c r="B4" s="19" t="s">
        <v>35</v>
      </c>
      <c r="C4" s="20">
        <v>0.05</v>
      </c>
      <c r="D4" s="20">
        <v>0.95</v>
      </c>
      <c r="E4" s="19" t="s">
        <v>38</v>
      </c>
      <c r="F4" s="19" t="s">
        <v>39</v>
      </c>
      <c r="G4"/>
      <c r="H4" s="19" t="s">
        <v>35</v>
      </c>
      <c r="I4" s="20">
        <v>0.05</v>
      </c>
      <c r="J4" s="20">
        <v>0.95</v>
      </c>
      <c r="K4" s="19" t="s">
        <v>38</v>
      </c>
      <c r="L4" s="19" t="s">
        <v>39</v>
      </c>
    </row>
    <row r="5" spans="1:12" x14ac:dyDescent="0.3">
      <c r="A5" s="7" t="s">
        <v>171</v>
      </c>
      <c r="B5" s="13">
        <v>19.084535821166899</v>
      </c>
      <c r="C5" s="13">
        <v>16.799405739500699</v>
      </c>
      <c r="D5" s="13">
        <v>21.3856555199268</v>
      </c>
      <c r="E5" s="13">
        <v>19.077817556193601</v>
      </c>
      <c r="F5" s="13">
        <v>1.38777987057889</v>
      </c>
      <c r="G5" t="s">
        <v>41</v>
      </c>
      <c r="H5" s="14">
        <v>2967.3932402362402</v>
      </c>
      <c r="I5" s="14">
        <v>2589.1865402172298</v>
      </c>
      <c r="J5" s="14">
        <v>3362.0717180186198</v>
      </c>
      <c r="K5" s="14">
        <v>2968.0814318359098</v>
      </c>
      <c r="L5" s="14">
        <v>238.66832298750401</v>
      </c>
    </row>
    <row r="6" spans="1:12" x14ac:dyDescent="0.3">
      <c r="A6" s="7" t="s">
        <v>172</v>
      </c>
      <c r="B6" s="13">
        <v>16.4396444053857</v>
      </c>
      <c r="C6" s="13">
        <v>14.3489915962803</v>
      </c>
      <c r="D6" s="13">
        <v>18.788347017442199</v>
      </c>
      <c r="E6" s="13">
        <v>16.482523626344399</v>
      </c>
      <c r="F6" s="13">
        <v>1.3728588072691501</v>
      </c>
      <c r="G6" t="s">
        <v>41</v>
      </c>
      <c r="H6" s="14">
        <v>2561.9500132336898</v>
      </c>
      <c r="I6" s="14">
        <v>2210.50376581914</v>
      </c>
      <c r="J6" s="14">
        <v>2968.6486117049099</v>
      </c>
      <c r="K6" s="14">
        <v>2564.2067336701198</v>
      </c>
      <c r="L6" s="14">
        <v>229.67740480498799</v>
      </c>
    </row>
    <row r="7" spans="1:12" x14ac:dyDescent="0.3">
      <c r="A7" s="7" t="s">
        <v>42</v>
      </c>
      <c r="B7" s="13">
        <v>0.85159963137646499</v>
      </c>
      <c r="C7" s="13">
        <v>0.19629273324632099</v>
      </c>
      <c r="D7" s="13">
        <v>1.7573360488745999</v>
      </c>
      <c r="E7" s="13">
        <v>0.90709314386087703</v>
      </c>
      <c r="F7" s="13">
        <v>0.47705882566156899</v>
      </c>
      <c r="G7" t="s">
        <v>41</v>
      </c>
      <c r="H7" s="14">
        <v>133.045614668295</v>
      </c>
      <c r="I7" s="14">
        <v>29.961268045824699</v>
      </c>
      <c r="J7" s="14">
        <v>272.37146769840501</v>
      </c>
      <c r="K7" s="14">
        <v>141.07848110787401</v>
      </c>
      <c r="L7" s="14">
        <v>74.227850025785202</v>
      </c>
    </row>
    <row r="8" spans="1:12" x14ac:dyDescent="0.3">
      <c r="A8" s="7" t="s">
        <v>173</v>
      </c>
      <c r="B8" s="13">
        <v>6.0740463689829003</v>
      </c>
      <c r="C8" s="13">
        <v>4.6703529260475598</v>
      </c>
      <c r="D8" s="13">
        <v>7.7376416444415801</v>
      </c>
      <c r="E8" s="13">
        <v>6.11789235372318</v>
      </c>
      <c r="F8" s="13">
        <v>0.94073557682488096</v>
      </c>
      <c r="G8" t="s">
        <v>41</v>
      </c>
      <c r="H8" s="14">
        <v>942.54157219362003</v>
      </c>
      <c r="I8" s="14">
        <v>722.88822213896401</v>
      </c>
      <c r="J8" s="14">
        <v>1204.82218243801</v>
      </c>
      <c r="K8" s="14">
        <v>951.88616368878104</v>
      </c>
      <c r="L8" s="14">
        <v>150.39072350701201</v>
      </c>
    </row>
    <row r="9" spans="1:12" x14ac:dyDescent="0.3">
      <c r="A9" s="7" t="s">
        <v>90</v>
      </c>
      <c r="B9" s="13">
        <v>1.3852486923214999</v>
      </c>
      <c r="C9" s="13">
        <v>0.79422888400275204</v>
      </c>
      <c r="D9" s="13">
        <v>2.25693455615145</v>
      </c>
      <c r="E9" s="13">
        <v>1.4375955754907399</v>
      </c>
      <c r="F9" s="13">
        <v>0.439206591463013</v>
      </c>
      <c r="G9" t="s">
        <v>41</v>
      </c>
      <c r="H9" s="14">
        <v>214.85115041536301</v>
      </c>
      <c r="I9" s="14">
        <v>124.07662273885001</v>
      </c>
      <c r="J9" s="14">
        <v>349.38617798578701</v>
      </c>
      <c r="K9" s="14">
        <v>223.614307239488</v>
      </c>
      <c r="L9" s="14">
        <v>68.648650562374698</v>
      </c>
    </row>
    <row r="10" spans="1:12" x14ac:dyDescent="0.3">
      <c r="A10" s="7" t="s">
        <v>174</v>
      </c>
      <c r="B10" s="13">
        <v>4.4749090999789303</v>
      </c>
      <c r="C10" s="13">
        <v>2.7563602698914602</v>
      </c>
      <c r="D10" s="13">
        <v>6.9369547839818901</v>
      </c>
      <c r="E10" s="13">
        <v>4.6184081232354801</v>
      </c>
      <c r="F10" s="13">
        <v>1.2573075096900099</v>
      </c>
      <c r="G10" t="s">
        <v>41</v>
      </c>
      <c r="H10" s="14">
        <v>697.43547118038498</v>
      </c>
      <c r="I10" s="14">
        <v>432.90866426957598</v>
      </c>
      <c r="J10" s="14">
        <v>1074.9494841232799</v>
      </c>
      <c r="K10" s="14">
        <v>718.319727661461</v>
      </c>
      <c r="L10" s="14">
        <v>196.39350831166999</v>
      </c>
    </row>
    <row r="11" spans="1:12" x14ac:dyDescent="0.3">
      <c r="A11" s="7" t="s">
        <v>175</v>
      </c>
      <c r="B11" s="13">
        <v>2.8350744000321</v>
      </c>
      <c r="C11" s="13">
        <v>1.57934433262818</v>
      </c>
      <c r="D11" s="13">
        <v>4.3468033968481397</v>
      </c>
      <c r="E11" s="13">
        <v>2.9046077121745499</v>
      </c>
      <c r="F11" s="13">
        <v>0.85968938705738895</v>
      </c>
      <c r="G11" t="s">
        <v>41</v>
      </c>
      <c r="H11" s="14">
        <v>440.63684412233403</v>
      </c>
      <c r="I11" s="14">
        <v>249.299359702727</v>
      </c>
      <c r="J11" s="14">
        <v>680.70675887290304</v>
      </c>
      <c r="K11" s="14">
        <v>451.96465120451398</v>
      </c>
      <c r="L11" s="14">
        <v>134.934763518198</v>
      </c>
    </row>
    <row r="12" spans="1:12" x14ac:dyDescent="0.3">
      <c r="A12" s="7" t="s">
        <v>176</v>
      </c>
      <c r="B12" s="13">
        <v>32.143432992979101</v>
      </c>
      <c r="C12" s="13">
        <v>27.895273123882401</v>
      </c>
      <c r="D12" s="13">
        <v>36.193095300320699</v>
      </c>
      <c r="E12" s="13">
        <v>32.1206883127578</v>
      </c>
      <c r="F12" s="13">
        <v>2.5583687535280499</v>
      </c>
      <c r="G12" t="s">
        <v>41</v>
      </c>
      <c r="H12" s="14">
        <v>5001.5998132078403</v>
      </c>
      <c r="I12" s="14">
        <v>4312.3926566863502</v>
      </c>
      <c r="J12" s="14">
        <v>5682.2029030720296</v>
      </c>
      <c r="K12" s="14">
        <v>4996.1277064951901</v>
      </c>
      <c r="L12" s="14">
        <v>420.08323983142998</v>
      </c>
    </row>
    <row r="13" spans="1:12" x14ac:dyDescent="0.3">
      <c r="A13" s="7" t="s">
        <v>177</v>
      </c>
      <c r="B13" s="13">
        <v>2.11576260051933</v>
      </c>
      <c r="C13" s="13">
        <v>7.3685726388913403E-3</v>
      </c>
      <c r="D13" s="13">
        <v>5.52097055080025</v>
      </c>
      <c r="E13" s="13">
        <v>2.3133420329495</v>
      </c>
      <c r="F13" s="13">
        <v>1.7665728749267999</v>
      </c>
      <c r="G13" t="s">
        <v>41</v>
      </c>
      <c r="H13" s="14">
        <v>329.06525656990902</v>
      </c>
      <c r="I13" s="14">
        <v>1.11932247234134</v>
      </c>
      <c r="J13" s="14">
        <v>853.99949963004201</v>
      </c>
      <c r="K13" s="14">
        <v>359.63775600374299</v>
      </c>
      <c r="L13" s="14">
        <v>274.139644490921</v>
      </c>
    </row>
    <row r="14" spans="1:12" x14ac:dyDescent="0.3">
      <c r="A14" s="7" t="s">
        <v>178</v>
      </c>
      <c r="B14" s="13">
        <v>0.35637618539713001</v>
      </c>
      <c r="C14" s="13">
        <v>0.11405351542091099</v>
      </c>
      <c r="D14" s="13">
        <v>0.83479986673227702</v>
      </c>
      <c r="E14" s="13">
        <v>0.40116998909748502</v>
      </c>
      <c r="F14" s="13">
        <v>0.22975217480618201</v>
      </c>
      <c r="G14" t="s">
        <v>41</v>
      </c>
      <c r="H14" s="14">
        <v>55.604497552753401</v>
      </c>
      <c r="I14" s="14">
        <v>17.941878320028799</v>
      </c>
      <c r="J14" s="14">
        <v>130.81730737046101</v>
      </c>
      <c r="K14" s="14">
        <v>62.393122544805102</v>
      </c>
      <c r="L14" s="14">
        <v>35.7809588814983</v>
      </c>
    </row>
    <row r="15" spans="1:12" x14ac:dyDescent="0.3">
      <c r="A15" s="7" t="s">
        <v>179</v>
      </c>
      <c r="B15" s="13">
        <v>0.37255780732094401</v>
      </c>
      <c r="C15" s="13">
        <v>9.4853910076780398E-3</v>
      </c>
      <c r="D15" s="13">
        <v>1.2322782868367601</v>
      </c>
      <c r="E15" s="13">
        <v>0.46431410339538998</v>
      </c>
      <c r="F15" s="13">
        <v>0.386955185398976</v>
      </c>
      <c r="G15" t="s">
        <v>41</v>
      </c>
      <c r="H15" s="14">
        <v>57.921308969570099</v>
      </c>
      <c r="I15" s="14">
        <v>1.44834188652082</v>
      </c>
      <c r="J15" s="14">
        <v>190.50037323231999</v>
      </c>
      <c r="K15" s="14">
        <v>72.247942068933995</v>
      </c>
      <c r="L15" s="14">
        <v>60.2419101467476</v>
      </c>
    </row>
    <row r="16" spans="1:12" x14ac:dyDescent="0.3">
      <c r="A16" s="7" t="s">
        <v>180</v>
      </c>
      <c r="B16" s="13">
        <v>2.75164764159992</v>
      </c>
      <c r="C16" s="13">
        <v>1.7458424967045501</v>
      </c>
      <c r="D16" s="13">
        <v>4.0866360711723502</v>
      </c>
      <c r="E16" s="13">
        <v>2.8201551103036202</v>
      </c>
      <c r="F16" s="13">
        <v>0.71450299141218199</v>
      </c>
      <c r="G16" t="s">
        <v>41</v>
      </c>
      <c r="H16" s="14">
        <v>426.50098954809101</v>
      </c>
      <c r="I16" s="14">
        <v>271.26683577626397</v>
      </c>
      <c r="J16" s="14">
        <v>641.30676970502998</v>
      </c>
      <c r="K16" s="14">
        <v>438.71927681086999</v>
      </c>
      <c r="L16" s="14">
        <v>111.94107406853399</v>
      </c>
    </row>
    <row r="17" spans="1:12" x14ac:dyDescent="0.3">
      <c r="A17" s="7" t="s">
        <v>181</v>
      </c>
      <c r="B17" s="13">
        <v>10.3286593534894</v>
      </c>
      <c r="C17" s="13">
        <v>8.6492032198658801</v>
      </c>
      <c r="D17" s="13">
        <v>12.1473935387107</v>
      </c>
      <c r="E17" s="13">
        <v>10.334392360473201</v>
      </c>
      <c r="F17" s="13">
        <v>1.06155748953246</v>
      </c>
      <c r="G17" t="s">
        <v>41</v>
      </c>
      <c r="H17" s="21">
        <v>1605.0453785648599</v>
      </c>
      <c r="I17" s="21">
        <v>1332.5001106734401</v>
      </c>
      <c r="J17" s="21">
        <v>1897.5296621848699</v>
      </c>
      <c r="K17" s="21">
        <v>1607.6442793772001</v>
      </c>
      <c r="L17" s="21">
        <v>172.38467288841801</v>
      </c>
    </row>
    <row r="18" spans="1:12" x14ac:dyDescent="0.3">
      <c r="A18" s="18"/>
      <c r="B18" s="18"/>
      <c r="C18" s="18"/>
      <c r="D18" s="18"/>
      <c r="E18" s="18"/>
      <c r="F18" s="1"/>
      <c r="G18" s="22"/>
      <c r="H18" s="22"/>
      <c r="I18" s="22"/>
      <c r="J18" s="19" t="s">
        <v>29</v>
      </c>
      <c r="K18" s="22">
        <f>SUM(K5:K17)</f>
        <v>15555.921579708891</v>
      </c>
      <c r="L18" s="1"/>
    </row>
    <row r="19" spans="1:12" x14ac:dyDescent="0.3">
      <c r="A19" s="7" t="s">
        <v>131</v>
      </c>
    </row>
    <row r="24" spans="1:12" x14ac:dyDescent="0.3">
      <c r="A24"/>
      <c r="B24"/>
      <c r="C24" s="23"/>
      <c r="D24" s="23"/>
      <c r="E24"/>
      <c r="G24"/>
      <c r="H24"/>
      <c r="I24"/>
      <c r="J24"/>
      <c r="K24"/>
    </row>
  </sheetData>
  <mergeCells count="4">
    <mergeCell ref="B2:F2"/>
    <mergeCell ref="H2:L2"/>
    <mergeCell ref="C3:D3"/>
    <mergeCell ref="I3:J3"/>
  </mergeCells>
  <pageMargins left="0.7" right="0.7" top="0.75" bottom="0.75" header="0.3" footer="0.3"/>
  <pageSetup orientation="portrait"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CD442-EA91-428D-9726-DD8F3A85E693}">
  <sheetPr>
    <tabColor rgb="FF0070C0"/>
  </sheetPr>
  <dimension ref="A1:L24"/>
  <sheetViews>
    <sheetView zoomScale="140" zoomScaleNormal="140" workbookViewId="0">
      <selection activeCell="A2" sqref="A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11" width="7.33203125" style="7" bestFit="1" customWidth="1"/>
    <col min="12" max="12" width="5.5546875" style="7" bestFit="1" customWidth="1"/>
  </cols>
  <sheetData>
    <row r="1" spans="1:12" x14ac:dyDescent="0.3">
      <c r="A1" s="7" t="s">
        <v>1624</v>
      </c>
    </row>
    <row r="2" spans="1:12" x14ac:dyDescent="0.3">
      <c r="A2" s="16"/>
      <c r="B2" s="317" t="s">
        <v>47</v>
      </c>
      <c r="C2" s="317"/>
      <c r="D2" s="317"/>
      <c r="E2" s="317"/>
      <c r="F2" s="317"/>
      <c r="G2" s="17"/>
      <c r="H2" s="317" t="s">
        <v>325</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1.8674844479430699</v>
      </c>
      <c r="C5" s="13">
        <v>1.1688570130526801</v>
      </c>
      <c r="D5" s="13">
        <v>2.9556989686328601</v>
      </c>
      <c r="E5" s="13">
        <v>1.9449238393444099</v>
      </c>
      <c r="F5" s="13">
        <v>0.55569926973327299</v>
      </c>
      <c r="G5" t="s">
        <v>41</v>
      </c>
      <c r="H5" s="14">
        <v>173.98979164894899</v>
      </c>
      <c r="I5" s="14">
        <v>108.975105368085</v>
      </c>
      <c r="J5" s="14">
        <v>279.37342346353802</v>
      </c>
      <c r="K5" s="14">
        <v>181.10026730377001</v>
      </c>
      <c r="L5" s="14">
        <v>52.195765732921402</v>
      </c>
    </row>
    <row r="6" spans="1:12" x14ac:dyDescent="0.3">
      <c r="A6" s="7" t="s">
        <v>172</v>
      </c>
      <c r="B6" s="13">
        <v>1.3586085591316599</v>
      </c>
      <c r="C6" s="13">
        <v>0.79577173420579905</v>
      </c>
      <c r="D6" s="13">
        <v>2.3645170184086002</v>
      </c>
      <c r="E6" s="13">
        <v>1.4404835798573099</v>
      </c>
      <c r="F6" s="13">
        <v>0.496697065276889</v>
      </c>
      <c r="G6" t="s">
        <v>41</v>
      </c>
      <c r="H6" s="14">
        <v>125.93117515540899</v>
      </c>
      <c r="I6" s="14">
        <v>74.216845787999702</v>
      </c>
      <c r="J6" s="14">
        <v>221.658314880728</v>
      </c>
      <c r="K6" s="14">
        <v>134.021044702837</v>
      </c>
      <c r="L6" s="14">
        <v>46.250833453084503</v>
      </c>
    </row>
    <row r="7" spans="1:12" x14ac:dyDescent="0.3">
      <c r="A7" s="7" t="s">
        <v>42</v>
      </c>
      <c r="B7" s="13">
        <v>4.9532337959944904E-3</v>
      </c>
      <c r="C7" s="13">
        <v>3.1897357490515899E-7</v>
      </c>
      <c r="D7" s="13">
        <v>0.21285888946405501</v>
      </c>
      <c r="E7" s="13">
        <v>4.0809029477358802E-2</v>
      </c>
      <c r="F7" s="13">
        <v>0.102923717121144</v>
      </c>
      <c r="G7" t="s">
        <v>41</v>
      </c>
      <c r="H7" s="14">
        <v>0.455707029668179</v>
      </c>
      <c r="I7" s="14">
        <v>2.9405468765587101E-5</v>
      </c>
      <c r="J7" s="14">
        <v>20.259404834592502</v>
      </c>
      <c r="K7" s="14">
        <v>3.7954025419587398</v>
      </c>
      <c r="L7" s="14">
        <v>9.5163264290198697</v>
      </c>
    </row>
    <row r="8" spans="1:12" x14ac:dyDescent="0.3">
      <c r="A8" s="7" t="s">
        <v>173</v>
      </c>
      <c r="B8" s="13">
        <v>1.39362008254478</v>
      </c>
      <c r="C8" s="13">
        <v>0.73232054086311804</v>
      </c>
      <c r="D8" s="13">
        <v>2.4571269531926099</v>
      </c>
      <c r="E8" s="13">
        <v>1.45583904290101</v>
      </c>
      <c r="F8" s="13">
        <v>0.54448744785915004</v>
      </c>
      <c r="G8" t="s">
        <v>41</v>
      </c>
      <c r="H8" s="14">
        <v>129.395940848283</v>
      </c>
      <c r="I8" s="14">
        <v>68.007920923065299</v>
      </c>
      <c r="J8" s="14">
        <v>229.91273602249601</v>
      </c>
      <c r="K8" s="14">
        <v>135.51202903797</v>
      </c>
      <c r="L8" s="14">
        <v>50.7673523820079</v>
      </c>
    </row>
    <row r="9" spans="1:12" x14ac:dyDescent="0.3">
      <c r="A9" s="7" t="s">
        <v>90</v>
      </c>
      <c r="B9" s="13">
        <v>1.47864094887077E-2</v>
      </c>
      <c r="C9" s="13">
        <v>7.2035930314277597E-7</v>
      </c>
      <c r="D9" s="13">
        <v>0.150790743478497</v>
      </c>
      <c r="E9" s="13">
        <v>4.0756787383071501E-2</v>
      </c>
      <c r="F9" s="13">
        <v>7.2289555627485E-2</v>
      </c>
      <c r="G9" t="s">
        <v>41</v>
      </c>
      <c r="H9" s="14">
        <v>1.3800189760252599</v>
      </c>
      <c r="I9" s="14">
        <v>7.0169244405923897E-5</v>
      </c>
      <c r="J9" s="14">
        <v>13.7808029840273</v>
      </c>
      <c r="K9" s="14">
        <v>3.79165531826736</v>
      </c>
      <c r="L9" s="14">
        <v>6.7056655531915403</v>
      </c>
    </row>
    <row r="10" spans="1:12" x14ac:dyDescent="0.3">
      <c r="A10" s="7" t="s">
        <v>174</v>
      </c>
      <c r="B10" s="13">
        <v>1.74718547458998</v>
      </c>
      <c r="C10" s="13">
        <v>0.61666503975161802</v>
      </c>
      <c r="D10" s="13">
        <v>3.7760748000687001</v>
      </c>
      <c r="E10" s="13">
        <v>1.9263806471829199</v>
      </c>
      <c r="F10" s="13">
        <v>1.00875899664852</v>
      </c>
      <c r="G10" t="s">
        <v>41</v>
      </c>
      <c r="H10" s="14">
        <v>163.10009013873099</v>
      </c>
      <c r="I10" s="14">
        <v>57.542980531242499</v>
      </c>
      <c r="J10" s="14">
        <v>357.95725021737002</v>
      </c>
      <c r="K10" s="14">
        <v>179.39983060725299</v>
      </c>
      <c r="L10" s="14">
        <v>94.497136110085194</v>
      </c>
    </row>
    <row r="11" spans="1:12" x14ac:dyDescent="0.3">
      <c r="A11" s="7" t="s">
        <v>175</v>
      </c>
      <c r="B11" s="13">
        <v>10.714100871476401</v>
      </c>
      <c r="C11" s="13">
        <v>7.8342593010132298</v>
      </c>
      <c r="D11" s="13">
        <v>14.2265937017503</v>
      </c>
      <c r="E11" s="13">
        <v>10.8480002024875</v>
      </c>
      <c r="F11" s="13">
        <v>1.94833284270274</v>
      </c>
      <c r="G11" t="s">
        <v>41</v>
      </c>
      <c r="H11" s="14">
        <v>996.26355654614997</v>
      </c>
      <c r="I11" s="14">
        <v>721.73286352441301</v>
      </c>
      <c r="J11" s="14">
        <v>1340.6346177913099</v>
      </c>
      <c r="K11" s="14">
        <v>1010.12884845855</v>
      </c>
      <c r="L11" s="14">
        <v>185.39634302641599</v>
      </c>
    </row>
    <row r="12" spans="1:12" x14ac:dyDescent="0.3">
      <c r="A12" s="7" t="s">
        <v>176</v>
      </c>
      <c r="B12" s="13">
        <v>57.985456395821899</v>
      </c>
      <c r="C12" s="13">
        <v>49.877592547929801</v>
      </c>
      <c r="D12" s="13">
        <v>63.374513116664801</v>
      </c>
      <c r="E12" s="13">
        <v>57.544358512429703</v>
      </c>
      <c r="F12" s="13">
        <v>4.0733933673837202</v>
      </c>
      <c r="G12" t="s">
        <v>41</v>
      </c>
      <c r="H12" s="14">
        <v>5383.42993002397</v>
      </c>
      <c r="I12" s="14">
        <v>4591.5877932972398</v>
      </c>
      <c r="J12" s="14">
        <v>6060.1574360077302</v>
      </c>
      <c r="K12" s="14">
        <v>5359.8737727709604</v>
      </c>
      <c r="L12" s="14">
        <v>447.197294654026</v>
      </c>
    </row>
    <row r="13" spans="1:12" x14ac:dyDescent="0.3">
      <c r="A13" s="7" t="s">
        <v>177</v>
      </c>
      <c r="B13" s="13">
        <v>1.1441782562562699</v>
      </c>
      <c r="C13" s="13">
        <v>7.6045061190259194E-2</v>
      </c>
      <c r="D13" s="13">
        <v>9.5606410702520996</v>
      </c>
      <c r="E13" s="13">
        <v>2.8443402852236899</v>
      </c>
      <c r="F13" s="13">
        <v>3.19183551615146</v>
      </c>
      <c r="G13" t="s">
        <v>41</v>
      </c>
      <c r="H13" s="14">
        <v>106.605694596242</v>
      </c>
      <c r="I13" s="14">
        <v>7.0213657017778397</v>
      </c>
      <c r="J13" s="14">
        <v>888.01131968420805</v>
      </c>
      <c r="K13" s="14">
        <v>264.855643152715</v>
      </c>
      <c r="L13" s="14">
        <v>297.83456260625002</v>
      </c>
    </row>
    <row r="14" spans="1:12" x14ac:dyDescent="0.3">
      <c r="A14" s="7" t="s">
        <v>178</v>
      </c>
      <c r="B14" s="13">
        <v>0.48552226948563099</v>
      </c>
      <c r="C14" s="13">
        <v>0.115873916570004</v>
      </c>
      <c r="D14" s="13">
        <v>1.2704788099239599</v>
      </c>
      <c r="E14" s="13">
        <v>0.55513409204884101</v>
      </c>
      <c r="F14" s="13">
        <v>0.36194811374379399</v>
      </c>
      <c r="G14" t="s">
        <v>41</v>
      </c>
      <c r="H14" s="14">
        <v>45.4471149164415</v>
      </c>
      <c r="I14" s="14">
        <v>10.683063537872901</v>
      </c>
      <c r="J14" s="14">
        <v>118.283306893306</v>
      </c>
      <c r="K14" s="14">
        <v>51.692296344792503</v>
      </c>
      <c r="L14" s="14">
        <v>33.788276198204699</v>
      </c>
    </row>
    <row r="15" spans="1:12" x14ac:dyDescent="0.3">
      <c r="A15" s="7" t="s">
        <v>179</v>
      </c>
      <c r="B15" s="13">
        <v>0.241573656320236</v>
      </c>
      <c r="C15" s="13">
        <v>2.5049586668375801E-4</v>
      </c>
      <c r="D15" s="13">
        <v>1.01180669354819</v>
      </c>
      <c r="E15" s="13">
        <v>0.32250492853554202</v>
      </c>
      <c r="F15" s="13">
        <v>0.37533746246275101</v>
      </c>
      <c r="G15" t="s">
        <v>41</v>
      </c>
      <c r="H15" s="14">
        <v>22.316679917398801</v>
      </c>
      <c r="I15" s="14">
        <v>2.3536550662768298E-2</v>
      </c>
      <c r="J15" s="14">
        <v>95.037293547143094</v>
      </c>
      <c r="K15" s="14">
        <v>30.0308207671603</v>
      </c>
      <c r="L15" s="14">
        <v>35.012560308925799</v>
      </c>
    </row>
    <row r="16" spans="1:12" x14ac:dyDescent="0.3">
      <c r="A16" s="7" t="s">
        <v>180</v>
      </c>
      <c r="B16" s="13">
        <v>6.7212286754456603</v>
      </c>
      <c r="C16" s="13">
        <v>4.4902950589021202</v>
      </c>
      <c r="D16" s="13">
        <v>9.4638099852573507</v>
      </c>
      <c r="E16" s="13">
        <v>6.8357446510772002</v>
      </c>
      <c r="F16" s="13">
        <v>1.5546268939324701</v>
      </c>
      <c r="G16" t="s">
        <v>41</v>
      </c>
      <c r="H16" s="14">
        <v>623.35992850141395</v>
      </c>
      <c r="I16" s="14">
        <v>409.55233189948802</v>
      </c>
      <c r="J16" s="14">
        <v>888.00894940469902</v>
      </c>
      <c r="K16" s="14">
        <v>636.69716061307702</v>
      </c>
      <c r="L16" s="14">
        <v>147.767298773455</v>
      </c>
    </row>
    <row r="17" spans="1:12" x14ac:dyDescent="0.3">
      <c r="A17" s="7" t="s">
        <v>181</v>
      </c>
      <c r="B17" s="13">
        <v>14.1561727557396</v>
      </c>
      <c r="C17" s="13">
        <v>11.582884397412</v>
      </c>
      <c r="D17" s="13">
        <v>16.9973922205827</v>
      </c>
      <c r="E17" s="13">
        <v>14.2007244020513</v>
      </c>
      <c r="F17" s="13">
        <v>1.6383663335182601</v>
      </c>
      <c r="G17" t="s">
        <v>41</v>
      </c>
      <c r="H17" s="21">
        <v>1316.6782806400499</v>
      </c>
      <c r="I17" s="21">
        <v>1066.8060166387399</v>
      </c>
      <c r="J17" s="21">
        <v>1602.8989907697901</v>
      </c>
      <c r="K17" s="21">
        <v>1322.5897032872499</v>
      </c>
      <c r="L17" s="21">
        <v>162.74921354335899</v>
      </c>
    </row>
    <row r="18" spans="1:12" x14ac:dyDescent="0.3">
      <c r="A18" s="18"/>
      <c r="B18" s="18"/>
      <c r="C18" s="18"/>
      <c r="D18" s="18"/>
      <c r="E18" s="18"/>
      <c r="F18" s="18"/>
      <c r="G18" s="1"/>
      <c r="H18" s="22"/>
      <c r="I18" s="22"/>
      <c r="J18" s="19" t="s">
        <v>29</v>
      </c>
      <c r="K18" s="22">
        <f>SUM(K5:K17)</f>
        <v>9313.4884749065623</v>
      </c>
      <c r="L18" s="18"/>
    </row>
    <row r="19" spans="1:12" x14ac:dyDescent="0.3">
      <c r="A19" s="7" t="s">
        <v>132</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D40ED-857C-491F-AEEC-10CDC2E647EE}">
  <sheetPr>
    <tabColor rgb="FF0070C0"/>
  </sheetPr>
  <dimension ref="A1:L24"/>
  <sheetViews>
    <sheetView zoomScale="140" zoomScaleNormal="140" workbookViewId="0">
      <selection activeCell="B2" sqref="B2:F2"/>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8" width="8.33203125" style="7" bestFit="1" customWidth="1"/>
    <col min="9" max="9" width="7.33203125" style="7" bestFit="1" customWidth="1"/>
    <col min="10" max="11" width="8.33203125" style="7" bestFit="1" customWidth="1"/>
    <col min="12" max="12" width="5.5546875" style="7" bestFit="1" customWidth="1"/>
  </cols>
  <sheetData>
    <row r="1" spans="1:12" x14ac:dyDescent="0.3">
      <c r="A1" s="7" t="s">
        <v>1625</v>
      </c>
    </row>
    <row r="2" spans="1:12" x14ac:dyDescent="0.3">
      <c r="A2" s="16"/>
      <c r="B2" s="317" t="s">
        <v>47</v>
      </c>
      <c r="C2" s="317"/>
      <c r="D2" s="317"/>
      <c r="E2" s="317"/>
      <c r="F2" s="317"/>
      <c r="G2" s="17"/>
      <c r="H2" s="317" t="s">
        <v>326</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12.660014034167601</v>
      </c>
      <c r="C5" s="13">
        <v>11.1505642526307</v>
      </c>
      <c r="D5" s="13">
        <v>14.2270081365811</v>
      </c>
      <c r="E5" s="13">
        <v>12.6678886757519</v>
      </c>
      <c r="F5" s="13">
        <v>0.93340834005169004</v>
      </c>
      <c r="G5" t="s">
        <v>41</v>
      </c>
      <c r="H5" s="14">
        <v>3149.5583797233398</v>
      </c>
      <c r="I5" s="14">
        <v>2757.6961521314902</v>
      </c>
      <c r="J5" s="14">
        <v>3560.4229669892402</v>
      </c>
      <c r="K5" s="14">
        <v>3153.4712727159199</v>
      </c>
      <c r="L5" s="14">
        <v>242.72095453795799</v>
      </c>
    </row>
    <row r="6" spans="1:12" x14ac:dyDescent="0.3">
      <c r="A6" s="7" t="s">
        <v>172</v>
      </c>
      <c r="B6" s="13">
        <v>10.8080043420871</v>
      </c>
      <c r="C6" s="13">
        <v>9.4291070658195508</v>
      </c>
      <c r="D6" s="13">
        <v>12.346199593520501</v>
      </c>
      <c r="E6" s="13">
        <v>10.8490325667976</v>
      </c>
      <c r="F6" s="13">
        <v>0.89412608021534001</v>
      </c>
      <c r="G6" t="s">
        <v>41</v>
      </c>
      <c r="H6" s="14">
        <v>2694.29672718142</v>
      </c>
      <c r="I6" s="14">
        <v>2335.0420832145001</v>
      </c>
      <c r="J6" s="14">
        <v>3095.7925064156002</v>
      </c>
      <c r="K6" s="14">
        <v>2700.6274015908598</v>
      </c>
      <c r="L6" s="14">
        <v>229.77240283735901</v>
      </c>
    </row>
    <row r="7" spans="1:12" x14ac:dyDescent="0.3">
      <c r="A7" s="7" t="s">
        <v>42</v>
      </c>
      <c r="B7" s="13">
        <v>0.54875984807391298</v>
      </c>
      <c r="C7" s="13">
        <v>0.13086868774590499</v>
      </c>
      <c r="D7" s="13">
        <v>1.11613216078231</v>
      </c>
      <c r="E7" s="13">
        <v>0.583544073736187</v>
      </c>
      <c r="F7" s="13">
        <v>0.30292589675881798</v>
      </c>
      <c r="G7" t="s">
        <v>41</v>
      </c>
      <c r="H7" s="14">
        <v>136.83465340499399</v>
      </c>
      <c r="I7" s="14">
        <v>33.438627332227597</v>
      </c>
      <c r="J7" s="14">
        <v>278.89857948656498</v>
      </c>
      <c r="K7" s="14">
        <v>145.30549004526301</v>
      </c>
      <c r="L7" s="14">
        <v>75.678410341825597</v>
      </c>
    </row>
    <row r="8" spans="1:12" x14ac:dyDescent="0.3">
      <c r="A8" s="7" t="s">
        <v>173</v>
      </c>
      <c r="B8" s="13">
        <v>4.3390098130286798</v>
      </c>
      <c r="C8" s="13">
        <v>3.41432688056415</v>
      </c>
      <c r="D8" s="13">
        <v>5.4473823437221798</v>
      </c>
      <c r="E8" s="13">
        <v>4.3698804627766696</v>
      </c>
      <c r="F8" s="13">
        <v>0.61788126675605604</v>
      </c>
      <c r="G8" t="s">
        <v>41</v>
      </c>
      <c r="H8" s="14">
        <v>1082.45873027434</v>
      </c>
      <c r="I8" s="14">
        <v>845.53781466375597</v>
      </c>
      <c r="J8" s="14">
        <v>1355.84559623016</v>
      </c>
      <c r="K8" s="14">
        <v>1087.78578181849</v>
      </c>
      <c r="L8" s="14">
        <v>155.31399319926399</v>
      </c>
    </row>
    <row r="9" spans="1:12" x14ac:dyDescent="0.3">
      <c r="A9" s="7" t="s">
        <v>90</v>
      </c>
      <c r="B9" s="13">
        <v>0.883933030380325</v>
      </c>
      <c r="C9" s="13">
        <v>0.51252833993557201</v>
      </c>
      <c r="D9" s="13">
        <v>1.4231378279662501</v>
      </c>
      <c r="E9" s="13">
        <v>0.91512079351581299</v>
      </c>
      <c r="F9" s="13">
        <v>0.27644277123155098</v>
      </c>
      <c r="G9" t="s">
        <v>41</v>
      </c>
      <c r="H9" s="14">
        <v>219.70877964235399</v>
      </c>
      <c r="I9" s="14">
        <v>125.50024310161101</v>
      </c>
      <c r="J9" s="14">
        <v>358.21861482807299</v>
      </c>
      <c r="K9" s="14">
        <v>227.791938583861</v>
      </c>
      <c r="L9" s="14">
        <v>68.820783320727898</v>
      </c>
    </row>
    <row r="10" spans="1:12" x14ac:dyDescent="0.3">
      <c r="A10" s="7" t="s">
        <v>174</v>
      </c>
      <c r="B10" s="13">
        <v>3.5371928983374699</v>
      </c>
      <c r="C10" s="13">
        <v>2.3280962566783701</v>
      </c>
      <c r="D10" s="13">
        <v>5.1272552986075297</v>
      </c>
      <c r="E10" s="13">
        <v>3.6110056335798899</v>
      </c>
      <c r="F10" s="13">
        <v>0.86401854477918505</v>
      </c>
      <c r="G10" t="s">
        <v>41</v>
      </c>
      <c r="H10" s="14">
        <v>883.69719229871998</v>
      </c>
      <c r="I10" s="14">
        <v>576.03944046245101</v>
      </c>
      <c r="J10" s="14">
        <v>1282.9323375490901</v>
      </c>
      <c r="K10" s="14">
        <v>899.033489579557</v>
      </c>
      <c r="L10" s="14">
        <v>216.490741597453</v>
      </c>
    </row>
    <row r="11" spans="1:12" x14ac:dyDescent="0.3">
      <c r="A11" s="7" t="s">
        <v>175</v>
      </c>
      <c r="B11" s="13">
        <v>5.8305405511365898</v>
      </c>
      <c r="C11" s="13">
        <v>4.4718395478938699</v>
      </c>
      <c r="D11" s="13">
        <v>7.4583960870544104</v>
      </c>
      <c r="E11" s="13">
        <v>5.8773770710922202</v>
      </c>
      <c r="F11" s="13">
        <v>0.90206280880334599</v>
      </c>
      <c r="G11" t="s">
        <v>41</v>
      </c>
      <c r="H11" s="14">
        <v>1445.1473446007401</v>
      </c>
      <c r="I11" s="14">
        <v>1114.33858697808</v>
      </c>
      <c r="J11" s="14">
        <v>1864.4577364249999</v>
      </c>
      <c r="K11" s="14">
        <v>1463.2856677520899</v>
      </c>
      <c r="L11" s="14">
        <v>228.50682391329499</v>
      </c>
    </row>
    <row r="12" spans="1:12" x14ac:dyDescent="0.3">
      <c r="A12" s="7" t="s">
        <v>176</v>
      </c>
      <c r="B12" s="13">
        <v>41.767224251582803</v>
      </c>
      <c r="C12" s="13">
        <v>37.839536518487698</v>
      </c>
      <c r="D12" s="13">
        <v>45.098233369304403</v>
      </c>
      <c r="E12" s="13">
        <v>41.640452731230603</v>
      </c>
      <c r="F12" s="13">
        <v>2.2371322674115</v>
      </c>
      <c r="G12" t="s">
        <v>41</v>
      </c>
      <c r="H12" s="14">
        <v>10371.304580809599</v>
      </c>
      <c r="I12" s="14">
        <v>9338.2732380624802</v>
      </c>
      <c r="J12" s="14">
        <v>11355.5392489403</v>
      </c>
      <c r="K12" s="14">
        <v>10366.3710353649</v>
      </c>
      <c r="L12" s="14">
        <v>614.39452076667601</v>
      </c>
    </row>
    <row r="13" spans="1:12" x14ac:dyDescent="0.3">
      <c r="A13" s="7" t="s">
        <v>177</v>
      </c>
      <c r="B13" s="13">
        <v>2.3070720660794999</v>
      </c>
      <c r="C13" s="13">
        <v>0.25798381778353002</v>
      </c>
      <c r="D13" s="13">
        <v>5.5606359969581796</v>
      </c>
      <c r="E13" s="13">
        <v>2.5107595955444202</v>
      </c>
      <c r="F13" s="13">
        <v>1.65065452195406</v>
      </c>
      <c r="G13" t="s">
        <v>41</v>
      </c>
      <c r="H13" s="14">
        <v>571.84007417768203</v>
      </c>
      <c r="I13" s="14">
        <v>63.766638886581397</v>
      </c>
      <c r="J13" s="14">
        <v>1377.8663664435601</v>
      </c>
      <c r="K13" s="14">
        <v>625.11447308273705</v>
      </c>
      <c r="L13" s="14">
        <v>411.45960323595699</v>
      </c>
    </row>
    <row r="14" spans="1:12" x14ac:dyDescent="0.3">
      <c r="A14" s="7" t="s">
        <v>178</v>
      </c>
      <c r="B14" s="13">
        <v>0.43598245449933098</v>
      </c>
      <c r="C14" s="13">
        <v>0.184545342698655</v>
      </c>
      <c r="D14" s="13">
        <v>0.819732815137446</v>
      </c>
      <c r="E14" s="13">
        <v>0.45892356568426501</v>
      </c>
      <c r="F14" s="13">
        <v>0.193009025498731</v>
      </c>
      <c r="G14" t="s">
        <v>41</v>
      </c>
      <c r="H14" s="14">
        <v>108.89969722663</v>
      </c>
      <c r="I14" s="14">
        <v>45.937827151459203</v>
      </c>
      <c r="J14" s="14">
        <v>200.95243382266401</v>
      </c>
      <c r="K14" s="14">
        <v>114.26365353864701</v>
      </c>
      <c r="L14" s="14">
        <v>48.168762834253201</v>
      </c>
    </row>
    <row r="15" spans="1:12" x14ac:dyDescent="0.3">
      <c r="A15" s="7" t="s">
        <v>179</v>
      </c>
      <c r="B15" s="13">
        <v>0.34911909047436002</v>
      </c>
      <c r="C15" s="13">
        <v>6.9393936931585701E-2</v>
      </c>
      <c r="D15" s="13">
        <v>0.94835756168710905</v>
      </c>
      <c r="E15" s="13">
        <v>0.41121214931745498</v>
      </c>
      <c r="F15" s="13">
        <v>0.279851879172615</v>
      </c>
      <c r="G15" t="s">
        <v>41</v>
      </c>
      <c r="H15" s="14">
        <v>86.963289930064093</v>
      </c>
      <c r="I15" s="14">
        <v>17.0081445361708</v>
      </c>
      <c r="J15" s="14">
        <v>233.949950420606</v>
      </c>
      <c r="K15" s="14">
        <v>102.43563931132699</v>
      </c>
      <c r="L15" s="14">
        <v>69.930398097653693</v>
      </c>
    </row>
    <row r="16" spans="1:12" x14ac:dyDescent="0.3">
      <c r="A16" s="7" t="s">
        <v>180</v>
      </c>
      <c r="B16" s="13">
        <v>4.2812160512185402</v>
      </c>
      <c r="C16" s="13">
        <v>3.1581896047849098</v>
      </c>
      <c r="D16" s="13">
        <v>5.6142700731987301</v>
      </c>
      <c r="E16" s="13">
        <v>4.3238927004705996</v>
      </c>
      <c r="F16" s="13">
        <v>0.73967459141318503</v>
      </c>
      <c r="G16" t="s">
        <v>41</v>
      </c>
      <c r="H16" s="14">
        <v>1067.48238948433</v>
      </c>
      <c r="I16" s="14">
        <v>780.089863626019</v>
      </c>
      <c r="J16" s="14">
        <v>1394.4338362676499</v>
      </c>
      <c r="K16" s="14">
        <v>1076.4915951927301</v>
      </c>
      <c r="L16" s="14">
        <v>186.34193231754901</v>
      </c>
    </row>
    <row r="17" spans="1:12" x14ac:dyDescent="0.3">
      <c r="A17" s="7" t="s">
        <v>181</v>
      </c>
      <c r="B17" s="13">
        <v>11.776919007023899</v>
      </c>
      <c r="C17" s="13">
        <v>10.2792392479295</v>
      </c>
      <c r="D17" s="13">
        <v>13.326085872788701</v>
      </c>
      <c r="E17" s="13">
        <v>11.7809099805021</v>
      </c>
      <c r="F17" s="13">
        <v>0.92378803118895103</v>
      </c>
      <c r="G17" t="s">
        <v>41</v>
      </c>
      <c r="H17" s="21">
        <v>2931.0290314374101</v>
      </c>
      <c r="I17" s="21">
        <v>2544.55538957401</v>
      </c>
      <c r="J17" s="21">
        <v>3334.1289469759399</v>
      </c>
      <c r="K17" s="21">
        <v>2932.8520964811601</v>
      </c>
      <c r="L17" s="21">
        <v>241.52576068741499</v>
      </c>
    </row>
    <row r="18" spans="1:12" x14ac:dyDescent="0.3">
      <c r="A18" s="18"/>
      <c r="B18" s="18"/>
      <c r="C18" s="18"/>
      <c r="D18" s="18"/>
      <c r="E18" s="18"/>
      <c r="F18" s="18"/>
      <c r="G18" s="1"/>
      <c r="H18" s="22"/>
      <c r="I18" s="22"/>
      <c r="J18" s="19" t="s">
        <v>29</v>
      </c>
      <c r="K18" s="22">
        <f>SUM(K5:K17)</f>
        <v>24894.829535057546</v>
      </c>
      <c r="L18" s="18"/>
    </row>
    <row r="19" spans="1:12" x14ac:dyDescent="0.3">
      <c r="A19" s="7" t="s">
        <v>133</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E6F06-79C7-4D22-ADA9-A6E2D44C881C}">
  <dimension ref="A1:L24"/>
  <sheetViews>
    <sheetView zoomScale="140" zoomScaleNormal="140" workbookViewId="0"/>
  </sheetViews>
  <sheetFormatPr defaultRowHeight="14.4" x14ac:dyDescent="0.3"/>
  <cols>
    <col min="1" max="1" width="29.66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11" width="9.33203125" style="7" bestFit="1" customWidth="1"/>
    <col min="12" max="12" width="7.33203125" style="7" bestFit="1" customWidth="1"/>
  </cols>
  <sheetData>
    <row r="1" spans="1:12" x14ac:dyDescent="0.3">
      <c r="A1" s="7" t="s">
        <v>1404</v>
      </c>
    </row>
    <row r="2" spans="1:12" x14ac:dyDescent="0.3">
      <c r="A2" s="16"/>
      <c r="B2" s="317" t="s">
        <v>47</v>
      </c>
      <c r="C2" s="317"/>
      <c r="D2" s="317"/>
      <c r="E2" s="317"/>
      <c r="F2" s="317"/>
      <c r="G2" s="17"/>
      <c r="H2" s="317" t="s">
        <v>284</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26.3013869493507</v>
      </c>
      <c r="C5" s="13">
        <v>25.157697193596199</v>
      </c>
      <c r="D5" s="13">
        <v>27.4297243833594</v>
      </c>
      <c r="E5" s="13">
        <v>26.300128325382399</v>
      </c>
      <c r="F5" s="13">
        <v>0.68629978024756999</v>
      </c>
      <c r="G5" t="s">
        <v>41</v>
      </c>
      <c r="H5" s="14">
        <v>151223.79043466999</v>
      </c>
      <c r="I5" s="14">
        <v>143974.37002094899</v>
      </c>
      <c r="J5" s="14">
        <v>159158.763378667</v>
      </c>
      <c r="K5" s="14">
        <v>151376.823665495</v>
      </c>
      <c r="L5" s="14">
        <v>4686.7184390811199</v>
      </c>
    </row>
    <row r="6" spans="1:12" x14ac:dyDescent="0.3">
      <c r="A6" s="7" t="s">
        <v>172</v>
      </c>
      <c r="B6" s="13">
        <v>14.977991884023901</v>
      </c>
      <c r="C6" s="13">
        <v>14.0864717071755</v>
      </c>
      <c r="D6" s="13">
        <v>15.9489991484849</v>
      </c>
      <c r="E6" s="13">
        <v>14.991642786987301</v>
      </c>
      <c r="F6" s="13">
        <v>0.56796185078521</v>
      </c>
      <c r="G6" t="s">
        <v>41</v>
      </c>
      <c r="H6" s="14">
        <v>86227.836067475</v>
      </c>
      <c r="I6" s="14">
        <v>80514.949998626704</v>
      </c>
      <c r="J6" s="14">
        <v>92117.208520187094</v>
      </c>
      <c r="K6" s="14">
        <v>86287.833438142494</v>
      </c>
      <c r="L6" s="14">
        <v>3562.2782938015998</v>
      </c>
    </row>
    <row r="7" spans="1:12" x14ac:dyDescent="0.3">
      <c r="A7" s="7" t="s">
        <v>42</v>
      </c>
      <c r="B7" s="13">
        <v>0.24588388511972101</v>
      </c>
      <c r="C7" s="13">
        <v>0.10232455620207399</v>
      </c>
      <c r="D7" s="13">
        <v>0.52050087767474995</v>
      </c>
      <c r="E7" s="13">
        <v>0.27184274628896099</v>
      </c>
      <c r="F7" s="13">
        <v>0.13201915761149</v>
      </c>
      <c r="G7" t="s">
        <v>41</v>
      </c>
      <c r="H7" s="14">
        <v>1409.3745897799799</v>
      </c>
      <c r="I7" s="14">
        <v>595.015182611932</v>
      </c>
      <c r="J7" s="14">
        <v>2976.0894731047701</v>
      </c>
      <c r="K7" s="14">
        <v>1564.8957836892801</v>
      </c>
      <c r="L7" s="14">
        <v>760.93449440834604</v>
      </c>
    </row>
    <row r="8" spans="1:12" x14ac:dyDescent="0.3">
      <c r="A8" s="7" t="s">
        <v>173</v>
      </c>
      <c r="B8" s="13">
        <v>21.438394115549102</v>
      </c>
      <c r="C8" s="13">
        <v>20.329449004900901</v>
      </c>
      <c r="D8" s="13">
        <v>22.5897776001047</v>
      </c>
      <c r="E8" s="13">
        <v>21.450692959553301</v>
      </c>
      <c r="F8" s="13">
        <v>0.69486839894043295</v>
      </c>
      <c r="G8" t="s">
        <v>41</v>
      </c>
      <c r="H8" s="14">
        <v>123525.936716007</v>
      </c>
      <c r="I8" s="14">
        <v>116597.471429873</v>
      </c>
      <c r="J8" s="14">
        <v>130429.09069945</v>
      </c>
      <c r="K8" s="14">
        <v>123457.373944954</v>
      </c>
      <c r="L8" s="14">
        <v>4287.7183983752102</v>
      </c>
    </row>
    <row r="9" spans="1:12" x14ac:dyDescent="0.3">
      <c r="A9" s="7" t="s">
        <v>90</v>
      </c>
      <c r="B9" s="13">
        <v>0.46329978004722699</v>
      </c>
      <c r="C9" s="13">
        <v>0.25453923560722402</v>
      </c>
      <c r="D9" s="13">
        <v>0.72583696630198802</v>
      </c>
      <c r="E9" s="13">
        <v>0.47298393184748899</v>
      </c>
      <c r="F9" s="13">
        <v>0.14349117923017901</v>
      </c>
      <c r="G9" t="s">
        <v>41</v>
      </c>
      <c r="H9" s="14">
        <v>2659.6414800839002</v>
      </c>
      <c r="I9" s="14">
        <v>1457.27394300983</v>
      </c>
      <c r="J9" s="14">
        <v>4188.1550370224404</v>
      </c>
      <c r="K9" s="14">
        <v>2722.1355386792802</v>
      </c>
      <c r="L9" s="14">
        <v>825.99664021888395</v>
      </c>
    </row>
    <row r="10" spans="1:12" x14ac:dyDescent="0.3">
      <c r="A10" s="7" t="s">
        <v>174</v>
      </c>
      <c r="B10" s="13">
        <v>1.9691958179773601</v>
      </c>
      <c r="C10" s="13">
        <v>1.4022401420661399</v>
      </c>
      <c r="D10" s="13">
        <v>2.6901717197196802</v>
      </c>
      <c r="E10" s="13">
        <v>2.0027639613897001</v>
      </c>
      <c r="F10" s="13">
        <v>0.39482827130118398</v>
      </c>
      <c r="G10" t="s">
        <v>41</v>
      </c>
      <c r="H10" s="14">
        <v>11320.0143932542</v>
      </c>
      <c r="I10" s="14">
        <v>8059.8086892364199</v>
      </c>
      <c r="J10" s="14">
        <v>15487.154811282</v>
      </c>
      <c r="K10" s="14">
        <v>11526.8418511486</v>
      </c>
      <c r="L10" s="14">
        <v>2277.4762091214002</v>
      </c>
    </row>
    <row r="11" spans="1:12" x14ac:dyDescent="0.3">
      <c r="A11" s="7" t="s">
        <v>175</v>
      </c>
      <c r="B11" s="13">
        <v>3.104135214327</v>
      </c>
      <c r="C11" s="13">
        <v>2.54973710090368</v>
      </c>
      <c r="D11" s="13">
        <v>3.7360607294902799</v>
      </c>
      <c r="E11" s="13">
        <v>3.11820482738927</v>
      </c>
      <c r="F11" s="13">
        <v>0.35797681141732401</v>
      </c>
      <c r="G11" t="s">
        <v>41</v>
      </c>
      <c r="H11" s="14">
        <v>17883.041799939201</v>
      </c>
      <c r="I11" s="14">
        <v>14636.4413879079</v>
      </c>
      <c r="J11" s="14">
        <v>21578.689878302401</v>
      </c>
      <c r="K11" s="14">
        <v>17947.334197294102</v>
      </c>
      <c r="L11" s="14">
        <v>2080.2284282734599</v>
      </c>
    </row>
    <row r="12" spans="1:12" x14ac:dyDescent="0.3">
      <c r="A12" s="7" t="s">
        <v>176</v>
      </c>
      <c r="B12" s="13">
        <v>11.7135565413001</v>
      </c>
      <c r="C12" s="13">
        <v>10.655327384205499</v>
      </c>
      <c r="D12" s="13">
        <v>12.752630496982899</v>
      </c>
      <c r="E12" s="13">
        <v>11.7032849933804</v>
      </c>
      <c r="F12" s="13">
        <v>0.65045353686595098</v>
      </c>
      <c r="G12" t="s">
        <v>41</v>
      </c>
      <c r="H12" s="14">
        <v>67444.568469249905</v>
      </c>
      <c r="I12" s="14">
        <v>61190.449373053998</v>
      </c>
      <c r="J12" s="14">
        <v>73497.580522774704</v>
      </c>
      <c r="K12" s="14">
        <v>67353.263348352804</v>
      </c>
      <c r="L12" s="14">
        <v>3771.25042145938</v>
      </c>
    </row>
    <row r="13" spans="1:12" x14ac:dyDescent="0.3">
      <c r="A13" s="7" t="s">
        <v>177</v>
      </c>
      <c r="B13" s="13">
        <v>1.6261874021018301</v>
      </c>
      <c r="C13" s="13">
        <v>0.83111240068520398</v>
      </c>
      <c r="D13" s="13">
        <v>2.6520416061607399</v>
      </c>
      <c r="E13" s="13">
        <v>1.67110843934439</v>
      </c>
      <c r="F13" s="13">
        <v>0.56637348279067001</v>
      </c>
      <c r="G13" t="s">
        <v>41</v>
      </c>
      <c r="H13" s="14">
        <v>9322.9446199698796</v>
      </c>
      <c r="I13" s="14">
        <v>4791.8486251802296</v>
      </c>
      <c r="J13" s="14">
        <v>15268.7319154284</v>
      </c>
      <c r="K13" s="14">
        <v>9619.1210064045699</v>
      </c>
      <c r="L13" s="14">
        <v>3266.5834926501002</v>
      </c>
    </row>
    <row r="14" spans="1:12" x14ac:dyDescent="0.3">
      <c r="A14" s="7" t="s">
        <v>178</v>
      </c>
      <c r="B14" s="13">
        <v>0.55439949228381902</v>
      </c>
      <c r="C14" s="13">
        <v>0.41981220421217502</v>
      </c>
      <c r="D14" s="13">
        <v>0.72700887068201503</v>
      </c>
      <c r="E14" s="13">
        <v>0.56151597017121402</v>
      </c>
      <c r="F14" s="13">
        <v>9.5156736098121503E-2</v>
      </c>
      <c r="G14" t="s">
        <v>41</v>
      </c>
      <c r="H14" s="14">
        <v>3192.9368260345</v>
      </c>
      <c r="I14" s="14">
        <v>2405.5294956492999</v>
      </c>
      <c r="J14" s="14">
        <v>4197.4954656631498</v>
      </c>
      <c r="K14" s="14">
        <v>3231.5285968948101</v>
      </c>
      <c r="L14" s="14">
        <v>547.58756223647595</v>
      </c>
    </row>
    <row r="15" spans="1:12" x14ac:dyDescent="0.3">
      <c r="A15" s="7" t="s">
        <v>179</v>
      </c>
      <c r="B15" s="13">
        <v>0.96577616313215497</v>
      </c>
      <c r="C15" s="13">
        <v>0.69441364982173703</v>
      </c>
      <c r="D15" s="13">
        <v>1.29470755097153</v>
      </c>
      <c r="E15" s="13">
        <v>0.97610105604067599</v>
      </c>
      <c r="F15" s="13">
        <v>0.183289016337634</v>
      </c>
      <c r="G15" t="s">
        <v>41</v>
      </c>
      <c r="H15" s="14">
        <v>5561.7030392557299</v>
      </c>
      <c r="I15" s="14">
        <v>3994.3579951189599</v>
      </c>
      <c r="J15" s="14">
        <v>7461.1059409291902</v>
      </c>
      <c r="K15" s="14">
        <v>5617.0042944400902</v>
      </c>
      <c r="L15" s="14">
        <v>1051.82214797083</v>
      </c>
    </row>
    <row r="16" spans="1:12" x14ac:dyDescent="0.3">
      <c r="A16" s="7" t="s">
        <v>180</v>
      </c>
      <c r="B16" s="13">
        <v>1.2568311798105201</v>
      </c>
      <c r="C16" s="13">
        <v>0.98974973099393704</v>
      </c>
      <c r="D16" s="13">
        <v>1.5590041213481001</v>
      </c>
      <c r="E16" s="13">
        <v>1.2635859367578699</v>
      </c>
      <c r="F16" s="13">
        <v>0.174871792416567</v>
      </c>
      <c r="G16" t="s">
        <v>41</v>
      </c>
      <c r="H16" s="14">
        <v>7224.7167757898997</v>
      </c>
      <c r="I16" s="14">
        <v>5691.8982085690604</v>
      </c>
      <c r="J16" s="14">
        <v>8993.6515505480202</v>
      </c>
      <c r="K16" s="14">
        <v>7272.4330047871099</v>
      </c>
      <c r="L16" s="14">
        <v>1010.40296823736</v>
      </c>
    </row>
    <row r="17" spans="1:12" x14ac:dyDescent="0.3">
      <c r="A17" s="7" t="s">
        <v>181</v>
      </c>
      <c r="B17" s="13">
        <v>15.196705574471199</v>
      </c>
      <c r="C17" s="13">
        <v>14.3189342628494</v>
      </c>
      <c r="D17" s="13">
        <v>16.136306370501799</v>
      </c>
      <c r="E17" s="13">
        <v>15.2161440654668</v>
      </c>
      <c r="F17" s="13">
        <v>0.54641621584710798</v>
      </c>
      <c r="G17" t="s">
        <v>41</v>
      </c>
      <c r="H17" s="21">
        <v>87552.714299974905</v>
      </c>
      <c r="I17" s="21">
        <v>82008.609693495004</v>
      </c>
      <c r="J17" s="21">
        <v>93106.6932425384</v>
      </c>
      <c r="K17" s="21">
        <v>87576.104252373596</v>
      </c>
      <c r="L17" s="21">
        <v>3358.6632350560599</v>
      </c>
    </row>
    <row r="18" spans="1:12" x14ac:dyDescent="0.3">
      <c r="A18" s="18" t="s">
        <v>29</v>
      </c>
      <c r="B18" s="18"/>
      <c r="C18" s="18"/>
      <c r="D18" s="18"/>
      <c r="E18" s="18"/>
      <c r="F18" s="18"/>
      <c r="G18" s="1"/>
      <c r="H18" s="22"/>
      <c r="I18" s="22"/>
      <c r="J18" s="22"/>
      <c r="K18" s="22">
        <f>SUM(K5:K17)</f>
        <v>575552.69292265573</v>
      </c>
      <c r="L18" s="18"/>
    </row>
    <row r="19" spans="1:12" x14ac:dyDescent="0.3">
      <c r="A19" s="7" t="s">
        <v>1403</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2648B-0311-434A-90F3-2379D0B6134E}">
  <sheetPr>
    <tabColor rgb="FF0070C0"/>
  </sheetPr>
  <dimension ref="A1:L24"/>
  <sheetViews>
    <sheetView zoomScale="140" zoomScaleNormal="140" workbookViewId="0">
      <selection activeCell="A2" sqref="A2:L4"/>
    </sheetView>
  </sheetViews>
  <sheetFormatPr defaultRowHeight="14.4" x14ac:dyDescent="0.3"/>
  <cols>
    <col min="1" max="1" width="28.44140625" style="7" customWidth="1"/>
    <col min="2" max="2" width="7.109375" style="7" bestFit="1" customWidth="1"/>
    <col min="3" max="3" width="4.6640625" style="7" bestFit="1" customWidth="1"/>
    <col min="4" max="4" width="4.88671875" style="7" bestFit="1" customWidth="1"/>
    <col min="5" max="5" width="5.5546875" style="7" bestFit="1" customWidth="1"/>
    <col min="6" max="6" width="3.5546875" style="7" bestFit="1" customWidth="1"/>
    <col min="7" max="7" width="2.6640625" customWidth="1"/>
    <col min="8" max="10" width="8.33203125" style="7" bestFit="1" customWidth="1"/>
    <col min="11" max="11" width="9.33203125" style="7" bestFit="1" customWidth="1"/>
    <col min="12" max="12" width="7.33203125" style="7" bestFit="1" customWidth="1"/>
  </cols>
  <sheetData>
    <row r="1" spans="1:12" x14ac:dyDescent="0.3">
      <c r="A1" s="7" t="s">
        <v>1626</v>
      </c>
    </row>
    <row r="2" spans="1:12" x14ac:dyDescent="0.3">
      <c r="A2" s="16"/>
      <c r="B2" s="317" t="s">
        <v>47</v>
      </c>
      <c r="C2" s="317"/>
      <c r="D2" s="317"/>
      <c r="E2" s="317"/>
      <c r="F2" s="317"/>
      <c r="G2" s="17"/>
      <c r="H2" s="317" t="s">
        <v>283</v>
      </c>
      <c r="I2" s="317"/>
      <c r="J2" s="317"/>
      <c r="K2" s="317"/>
      <c r="L2" s="317"/>
    </row>
    <row r="3" spans="1:12" x14ac:dyDescent="0.3">
      <c r="C3" s="289" t="s">
        <v>33</v>
      </c>
      <c r="D3" s="289"/>
      <c r="I3" s="289" t="s">
        <v>33</v>
      </c>
      <c r="J3" s="289"/>
    </row>
    <row r="4" spans="1:12" x14ac:dyDescent="0.3">
      <c r="A4" s="18" t="s">
        <v>34</v>
      </c>
      <c r="B4" s="19" t="s">
        <v>35</v>
      </c>
      <c r="C4" s="20">
        <v>0.05</v>
      </c>
      <c r="D4" s="20">
        <v>0.95</v>
      </c>
      <c r="E4" s="19" t="s">
        <v>38</v>
      </c>
      <c r="F4" s="19" t="s">
        <v>39</v>
      </c>
      <c r="H4" s="19" t="s">
        <v>35</v>
      </c>
      <c r="I4" s="20">
        <v>0.05</v>
      </c>
      <c r="J4" s="20">
        <v>0.95</v>
      </c>
      <c r="K4" s="19" t="s">
        <v>38</v>
      </c>
      <c r="L4" s="19" t="s">
        <v>39</v>
      </c>
    </row>
    <row r="5" spans="1:12" x14ac:dyDescent="0.3">
      <c r="A5" s="7" t="s">
        <v>171</v>
      </c>
      <c r="B5" s="13">
        <v>13.091382070193699</v>
      </c>
      <c r="C5" s="13">
        <v>11.761023152566899</v>
      </c>
      <c r="D5" s="13">
        <v>14.530739099013299</v>
      </c>
      <c r="E5" s="13">
        <v>13.0966636787462</v>
      </c>
      <c r="F5" s="13">
        <v>0.84497735165839105</v>
      </c>
      <c r="G5" t="s">
        <v>41</v>
      </c>
      <c r="H5" s="14">
        <v>16265.0333929191</v>
      </c>
      <c r="I5" s="14">
        <v>14556.735178830901</v>
      </c>
      <c r="J5" s="14">
        <v>18275.648057861799</v>
      </c>
      <c r="K5" s="14">
        <v>16332.687318398401</v>
      </c>
      <c r="L5" s="14">
        <v>1130.08490588159</v>
      </c>
    </row>
    <row r="6" spans="1:12" x14ac:dyDescent="0.3">
      <c r="A6" s="7" t="s">
        <v>172</v>
      </c>
      <c r="B6" s="13">
        <v>7.5405021304428201</v>
      </c>
      <c r="C6" s="13">
        <v>6.4632904804595297</v>
      </c>
      <c r="D6" s="13">
        <v>8.7072419068436204</v>
      </c>
      <c r="E6" s="13">
        <v>7.5662729453856397</v>
      </c>
      <c r="F6" s="13">
        <v>0.67142815813723</v>
      </c>
      <c r="G6" t="s">
        <v>41</v>
      </c>
      <c r="H6" s="14">
        <v>9425.4472291565999</v>
      </c>
      <c r="I6" s="14">
        <v>8048.3344339958003</v>
      </c>
      <c r="J6" s="14">
        <v>10882.795154240301</v>
      </c>
      <c r="K6" s="14">
        <v>9434.1391762152198</v>
      </c>
      <c r="L6" s="14">
        <v>850.56439659100795</v>
      </c>
    </row>
    <row r="7" spans="1:12" x14ac:dyDescent="0.3">
      <c r="A7" s="7" t="s">
        <v>42</v>
      </c>
      <c r="B7" s="13">
        <v>0.218532571726165</v>
      </c>
      <c r="C7" s="13">
        <v>5.96184663093152E-2</v>
      </c>
      <c r="D7" s="13">
        <v>0.686724540982385</v>
      </c>
      <c r="E7" s="13">
        <v>0.28105642721721003</v>
      </c>
      <c r="F7" s="13">
        <v>0.20276901989521001</v>
      </c>
      <c r="G7" t="s">
        <v>41</v>
      </c>
      <c r="H7" s="14">
        <v>272.32218694760297</v>
      </c>
      <c r="I7" s="14">
        <v>73.280261386639694</v>
      </c>
      <c r="J7" s="14">
        <v>865.49043496641195</v>
      </c>
      <c r="K7" s="14">
        <v>350.46921810533098</v>
      </c>
      <c r="L7" s="14">
        <v>253.092748143161</v>
      </c>
    </row>
    <row r="8" spans="1:12" x14ac:dyDescent="0.3">
      <c r="A8" s="7" t="s">
        <v>173</v>
      </c>
      <c r="B8" s="13">
        <v>2.7501021947772402</v>
      </c>
      <c r="C8" s="13">
        <v>2.1362793164182001</v>
      </c>
      <c r="D8" s="13">
        <v>3.5461909897931299</v>
      </c>
      <c r="E8" s="13">
        <v>2.7866021215007102</v>
      </c>
      <c r="F8" s="13">
        <v>0.436837597132679</v>
      </c>
      <c r="G8" t="s">
        <v>41</v>
      </c>
      <c r="H8" s="14">
        <v>3431.3239107577401</v>
      </c>
      <c r="I8" s="14">
        <v>2657.3060667917198</v>
      </c>
      <c r="J8" s="14">
        <v>4430.6296956000197</v>
      </c>
      <c r="K8" s="14">
        <v>3474.76955387407</v>
      </c>
      <c r="L8" s="14">
        <v>549.27097612924797</v>
      </c>
    </row>
    <row r="9" spans="1:12" x14ac:dyDescent="0.3">
      <c r="A9" s="7" t="s">
        <v>90</v>
      </c>
      <c r="B9" s="13">
        <v>0.35339587855980498</v>
      </c>
      <c r="C9" s="13">
        <v>0.195954149626656</v>
      </c>
      <c r="D9" s="13">
        <v>0.63104333803756396</v>
      </c>
      <c r="E9" s="13">
        <v>0.37707868542291101</v>
      </c>
      <c r="F9" s="13">
        <v>0.140356723197262</v>
      </c>
      <c r="G9" t="s">
        <v>41</v>
      </c>
      <c r="H9" s="14">
        <v>442.31594525332002</v>
      </c>
      <c r="I9" s="14">
        <v>242.27503322295499</v>
      </c>
      <c r="J9" s="14">
        <v>792.82671632103404</v>
      </c>
      <c r="K9" s="14">
        <v>470.08804465060001</v>
      </c>
      <c r="L9" s="14">
        <v>174.8487663384</v>
      </c>
    </row>
    <row r="10" spans="1:12" x14ac:dyDescent="0.3">
      <c r="A10" s="7" t="s">
        <v>174</v>
      </c>
      <c r="B10" s="13">
        <v>2.3658484165697198</v>
      </c>
      <c r="C10" s="13">
        <v>1.3590245943350201</v>
      </c>
      <c r="D10" s="13">
        <v>3.8644565650299398</v>
      </c>
      <c r="E10" s="13">
        <v>2.4676263920235999</v>
      </c>
      <c r="F10" s="13">
        <v>0.77158574453399897</v>
      </c>
      <c r="G10" t="s">
        <v>41</v>
      </c>
      <c r="H10" s="14">
        <v>2964.10211512251</v>
      </c>
      <c r="I10" s="14">
        <v>1696.40529922255</v>
      </c>
      <c r="J10" s="14">
        <v>4833.9474037055097</v>
      </c>
      <c r="K10" s="14">
        <v>3075.86982324373</v>
      </c>
      <c r="L10" s="14">
        <v>959.92232308852397</v>
      </c>
    </row>
    <row r="11" spans="1:12" x14ac:dyDescent="0.3">
      <c r="A11" s="7" t="s">
        <v>175</v>
      </c>
      <c r="B11" s="13">
        <v>3.2105806019686098</v>
      </c>
      <c r="C11" s="13">
        <v>2.0784078586172301</v>
      </c>
      <c r="D11" s="13">
        <v>4.7053942857553803</v>
      </c>
      <c r="E11" s="13">
        <v>3.27227654571813</v>
      </c>
      <c r="F11" s="13">
        <v>0.80203857061550798</v>
      </c>
      <c r="G11" t="s">
        <v>41</v>
      </c>
      <c r="H11" s="14">
        <v>3995.1782419390001</v>
      </c>
      <c r="I11" s="14">
        <v>2570.2205269403498</v>
      </c>
      <c r="J11" s="14">
        <v>5900.0340176378104</v>
      </c>
      <c r="K11" s="14">
        <v>4081.5561426787799</v>
      </c>
      <c r="L11" s="14">
        <v>1008.53539486716</v>
      </c>
    </row>
    <row r="12" spans="1:12" x14ac:dyDescent="0.3">
      <c r="A12" s="7" t="s">
        <v>176</v>
      </c>
      <c r="B12" s="13">
        <v>48.966640703944996</v>
      </c>
      <c r="C12" s="13">
        <v>44.566331617533599</v>
      </c>
      <c r="D12" s="13">
        <v>52.7870487646627</v>
      </c>
      <c r="E12" s="13">
        <v>48.830908494094302</v>
      </c>
      <c r="F12" s="13">
        <v>2.5485007983464301</v>
      </c>
      <c r="G12" t="s">
        <v>41</v>
      </c>
      <c r="H12" s="14">
        <v>61165.897517987003</v>
      </c>
      <c r="I12" s="14">
        <v>54911.795349895103</v>
      </c>
      <c r="J12" s="14">
        <v>66520.7705955204</v>
      </c>
      <c r="K12" s="14">
        <v>60900.914728625197</v>
      </c>
      <c r="L12" s="14">
        <v>3594.49857996223</v>
      </c>
    </row>
    <row r="13" spans="1:12" x14ac:dyDescent="0.3">
      <c r="A13" s="7" t="s">
        <v>177</v>
      </c>
      <c r="B13" s="13">
        <v>4.8080782438929903</v>
      </c>
      <c r="C13" s="13">
        <v>1.77681576302426</v>
      </c>
      <c r="D13" s="13">
        <v>9.0474286187490502</v>
      </c>
      <c r="E13" s="13">
        <v>5.0188525518449403</v>
      </c>
      <c r="F13" s="13">
        <v>2.3404778143044398</v>
      </c>
      <c r="G13" t="s">
        <v>41</v>
      </c>
      <c r="H13" s="14">
        <v>6002.8906261863303</v>
      </c>
      <c r="I13" s="14">
        <v>2190.6518626639599</v>
      </c>
      <c r="J13" s="14">
        <v>11369.4410686227</v>
      </c>
      <c r="K13" s="14">
        <v>6258.7764905338399</v>
      </c>
      <c r="L13" s="14">
        <v>2926.2875431961702</v>
      </c>
    </row>
    <row r="14" spans="1:12" x14ac:dyDescent="0.3">
      <c r="A14" s="7" t="s">
        <v>178</v>
      </c>
      <c r="B14" s="13">
        <v>2.4264068946697299</v>
      </c>
      <c r="C14" s="13">
        <v>1.8488519339974301</v>
      </c>
      <c r="D14" s="13">
        <v>3.17966668543249</v>
      </c>
      <c r="E14" s="13">
        <v>2.45697539072889</v>
      </c>
      <c r="F14" s="13">
        <v>0.41530651510092098</v>
      </c>
      <c r="G14" t="s">
        <v>41</v>
      </c>
      <c r="H14" s="14">
        <v>3026.5959823256499</v>
      </c>
      <c r="I14" s="14">
        <v>2288.3571499302898</v>
      </c>
      <c r="J14" s="14">
        <v>3982.2745065252502</v>
      </c>
      <c r="K14" s="14">
        <v>3064.2836998232701</v>
      </c>
      <c r="L14" s="14">
        <v>524.93087085032596</v>
      </c>
    </row>
    <row r="15" spans="1:12" x14ac:dyDescent="0.3">
      <c r="A15" s="7" t="s">
        <v>179</v>
      </c>
      <c r="B15" s="13">
        <v>1.95199338483272</v>
      </c>
      <c r="C15" s="13">
        <v>0.99684410891845798</v>
      </c>
      <c r="D15" s="13">
        <v>3.2226631998483199</v>
      </c>
      <c r="E15" s="13">
        <v>2.0028682882713702</v>
      </c>
      <c r="F15" s="13">
        <v>0.66909195573735802</v>
      </c>
      <c r="G15" t="s">
        <v>41</v>
      </c>
      <c r="H15" s="14">
        <v>2424.6605507868999</v>
      </c>
      <c r="I15" s="14">
        <v>1241.8860424372201</v>
      </c>
      <c r="J15" s="14">
        <v>3986.7598952254598</v>
      </c>
      <c r="K15" s="14">
        <v>2497.6089726743598</v>
      </c>
      <c r="L15" s="14">
        <v>837.40962380954397</v>
      </c>
    </row>
    <row r="16" spans="1:12" x14ac:dyDescent="0.3">
      <c r="A16" s="7" t="s">
        <v>180</v>
      </c>
      <c r="B16" s="13">
        <v>1.73621943527586</v>
      </c>
      <c r="C16" s="13">
        <v>1.26062682946421</v>
      </c>
      <c r="D16" s="13">
        <v>2.2981360934099802</v>
      </c>
      <c r="E16" s="13">
        <v>1.7515650071775899</v>
      </c>
      <c r="F16" s="13">
        <v>0.32112222027840898</v>
      </c>
      <c r="G16" t="s">
        <v>41</v>
      </c>
      <c r="H16" s="14">
        <v>2166.74629234743</v>
      </c>
      <c r="I16" s="14">
        <v>1570.8598288989399</v>
      </c>
      <c r="J16" s="14">
        <v>2869.7662832681399</v>
      </c>
      <c r="K16" s="14">
        <v>2183.7737870830401</v>
      </c>
      <c r="L16" s="14">
        <v>400.823243561482</v>
      </c>
    </row>
    <row r="17" spans="1:12" x14ac:dyDescent="0.3">
      <c r="A17" s="7" t="s">
        <v>181</v>
      </c>
      <c r="B17" s="13">
        <v>10.0641140036254</v>
      </c>
      <c r="C17" s="13">
        <v>8.9097696021440598</v>
      </c>
      <c r="D17" s="13">
        <v>11.3736617099283</v>
      </c>
      <c r="E17" s="13">
        <v>10.091253471868299</v>
      </c>
      <c r="F17" s="13">
        <v>0.76042660857208</v>
      </c>
      <c r="G17" t="s">
        <v>41</v>
      </c>
      <c r="H17" s="21">
        <v>12528.5165567971</v>
      </c>
      <c r="I17" s="21">
        <v>11057.6472605774</v>
      </c>
      <c r="J17" s="21">
        <v>14271.3046600338</v>
      </c>
      <c r="K17" s="21">
        <v>12584.2315035135</v>
      </c>
      <c r="L17" s="21">
        <v>993.84521750010299</v>
      </c>
    </row>
    <row r="18" spans="1:12" x14ac:dyDescent="0.3">
      <c r="A18" s="18"/>
      <c r="B18" s="18"/>
      <c r="C18" s="18"/>
      <c r="D18" s="18"/>
      <c r="E18" s="18"/>
      <c r="F18" s="18"/>
      <c r="G18" s="1"/>
      <c r="H18" s="22"/>
      <c r="I18" s="22"/>
      <c r="J18" s="19" t="s">
        <v>29</v>
      </c>
      <c r="K18" s="22">
        <f>SUM(K5:K17)</f>
        <v>124709.16845941935</v>
      </c>
      <c r="L18" s="18"/>
    </row>
    <row r="19" spans="1:12" x14ac:dyDescent="0.3">
      <c r="A19" s="7" t="s">
        <v>1594</v>
      </c>
    </row>
    <row r="24" spans="1:12" x14ac:dyDescent="0.3">
      <c r="A24"/>
      <c r="B24"/>
      <c r="C24" s="23"/>
      <c r="D24" s="23"/>
      <c r="E24"/>
      <c r="F24"/>
      <c r="H24"/>
      <c r="I24"/>
      <c r="J24"/>
      <c r="K24"/>
      <c r="L24"/>
    </row>
  </sheetData>
  <mergeCells count="4">
    <mergeCell ref="B2:F2"/>
    <mergeCell ref="H2:L2"/>
    <mergeCell ref="C3:D3"/>
    <mergeCell ref="I3:J3"/>
  </mergeCells>
  <pageMargins left="0.7" right="0.7" top="0.75" bottom="0.75" header="0.3" footer="0.3"/>
  <pageSetup orientation="portrait"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EB22F-C784-4989-9AED-8B525D133690}">
  <sheetPr>
    <tabColor rgb="FFFFC000"/>
  </sheetPr>
  <dimension ref="A1:M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1627</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63">
        <v>0</v>
      </c>
      <c r="D6" s="208">
        <v>0</v>
      </c>
      <c r="E6" s="208">
        <v>0</v>
      </c>
      <c r="F6" s="208">
        <v>0</v>
      </c>
      <c r="G6" s="208">
        <v>0</v>
      </c>
      <c r="I6" s="263">
        <v>0</v>
      </c>
      <c r="J6" s="209">
        <v>0</v>
      </c>
      <c r="K6" s="209">
        <v>0</v>
      </c>
      <c r="L6" s="209">
        <v>0</v>
      </c>
      <c r="M6" s="209">
        <v>0</v>
      </c>
    </row>
    <row r="7" spans="1:13" x14ac:dyDescent="0.25">
      <c r="A7" s="5">
        <v>0.2</v>
      </c>
      <c r="C7" s="263">
        <v>50</v>
      </c>
      <c r="D7" s="208">
        <v>2.8818443804034581</v>
      </c>
      <c r="E7" s="208">
        <v>2.1918450819459463</v>
      </c>
      <c r="F7" s="208">
        <v>3.5718436788609695</v>
      </c>
      <c r="G7" s="208">
        <v>0.40175466571404056</v>
      </c>
      <c r="I7" s="263">
        <v>50</v>
      </c>
      <c r="J7" s="209">
        <v>519.24</v>
      </c>
      <c r="K7" s="209">
        <v>513.19208930986247</v>
      </c>
      <c r="L7" s="209">
        <v>525.28791069013755</v>
      </c>
      <c r="M7" s="209">
        <v>25.987092557495473</v>
      </c>
    </row>
    <row r="8" spans="1:13" x14ac:dyDescent="0.25">
      <c r="A8" s="5">
        <v>0.3</v>
      </c>
      <c r="C8" s="263">
        <v>1138</v>
      </c>
      <c r="D8" s="208">
        <v>65.590778097982707</v>
      </c>
      <c r="E8" s="208">
        <v>63.684400575145162</v>
      </c>
      <c r="F8" s="208">
        <v>67.497155620820251</v>
      </c>
      <c r="G8" s="208">
        <v>1.1408650369206568</v>
      </c>
      <c r="I8" s="263">
        <v>1138</v>
      </c>
      <c r="J8" s="209">
        <v>551.45166959578205</v>
      </c>
      <c r="K8" s="209">
        <v>549.69949730246765</v>
      </c>
      <c r="L8" s="209">
        <v>553.20384188909645</v>
      </c>
      <c r="M8" s="209">
        <v>35.918257654262696</v>
      </c>
    </row>
    <row r="9" spans="1:13" x14ac:dyDescent="0.25">
      <c r="A9" s="5">
        <v>0.4</v>
      </c>
      <c r="C9" s="263">
        <v>526</v>
      </c>
      <c r="D9" s="208">
        <v>30.317002881844381</v>
      </c>
      <c r="E9" s="208">
        <v>28.471659613616541</v>
      </c>
      <c r="F9" s="208">
        <v>32.162346150072217</v>
      </c>
      <c r="G9" s="208">
        <v>1.1037786688184221</v>
      </c>
      <c r="I9" s="263">
        <v>526</v>
      </c>
      <c r="J9" s="209">
        <v>565.33840304182513</v>
      </c>
      <c r="K9" s="209">
        <v>562.57069270511704</v>
      </c>
      <c r="L9" s="209">
        <v>568.10611337853322</v>
      </c>
      <c r="M9" s="209">
        <v>38.572770170001093</v>
      </c>
    </row>
    <row r="10" spans="1:13" x14ac:dyDescent="0.25">
      <c r="A10" s="5">
        <v>0.5</v>
      </c>
      <c r="C10" s="263">
        <v>20</v>
      </c>
      <c r="D10" s="208">
        <v>1.1527377521613833</v>
      </c>
      <c r="E10" s="208">
        <v>0.70204568328114614</v>
      </c>
      <c r="F10" s="214">
        <v>1.60342982104162</v>
      </c>
      <c r="G10" s="208">
        <v>0.25634392772139358</v>
      </c>
      <c r="I10" s="263">
        <v>20</v>
      </c>
      <c r="J10" s="209">
        <v>595.70000000000005</v>
      </c>
      <c r="K10" s="209">
        <v>583.59881857767175</v>
      </c>
      <c r="L10" s="209">
        <v>607.80118142232834</v>
      </c>
      <c r="M10" s="209">
        <v>32.885927241394853</v>
      </c>
    </row>
    <row r="11" spans="1:13" x14ac:dyDescent="0.25">
      <c r="A11" s="5">
        <v>0.6</v>
      </c>
      <c r="C11" s="263">
        <v>1</v>
      </c>
      <c r="D11" s="208">
        <v>5.7636887608069169E-2</v>
      </c>
      <c r="E11" s="213">
        <v>0</v>
      </c>
      <c r="F11" s="208">
        <v>0.18131025124368633</v>
      </c>
      <c r="G11" s="208">
        <v>5.7636887608069169E-2</v>
      </c>
      <c r="I11" s="263">
        <v>1</v>
      </c>
      <c r="J11" s="209">
        <v>587</v>
      </c>
      <c r="K11" s="209">
        <v>587</v>
      </c>
      <c r="L11" s="209">
        <v>587</v>
      </c>
      <c r="M11" s="209">
        <v>0</v>
      </c>
    </row>
    <row r="12" spans="1:13" x14ac:dyDescent="0.25">
      <c r="A12" s="2" t="s">
        <v>120</v>
      </c>
      <c r="C12" s="263"/>
      <c r="I12" s="263">
        <v>225</v>
      </c>
      <c r="J12" s="209">
        <v>552.98666666666668</v>
      </c>
      <c r="K12" s="209">
        <v>548.68603468056835</v>
      </c>
      <c r="L12" s="209">
        <v>557.287298652765</v>
      </c>
      <c r="M12" s="209">
        <v>39.200432760001874</v>
      </c>
    </row>
    <row r="13" spans="1:13" x14ac:dyDescent="0.25">
      <c r="A13" s="88" t="s">
        <v>29</v>
      </c>
      <c r="B13" s="89"/>
      <c r="C13" s="211">
        <v>1735</v>
      </c>
      <c r="D13" s="91"/>
      <c r="E13" s="92"/>
      <c r="F13" s="93"/>
      <c r="G13" s="93"/>
      <c r="H13" s="89"/>
      <c r="I13" s="211">
        <v>1960</v>
      </c>
      <c r="J13" s="212">
        <v>555.00255102040819</v>
      </c>
      <c r="K13" s="212">
        <v>553.59339995342282</v>
      </c>
      <c r="L13" s="212">
        <v>556.41170208739356</v>
      </c>
      <c r="M13" s="212">
        <v>37.909923782661366</v>
      </c>
    </row>
    <row r="14" spans="1:13" ht="14.4" x14ac:dyDescent="0.3">
      <c r="G14" s="96"/>
      <c r="H14" s="96"/>
    </row>
    <row r="15" spans="1:13" ht="14.4" x14ac:dyDescent="0.3">
      <c r="F15" s="96"/>
      <c r="G15" s="96"/>
      <c r="H15" s="96"/>
    </row>
    <row r="16" spans="1:13"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33ACA-245B-41B1-881D-690DE90BFC6F}">
  <sheetPr>
    <tabColor rgb="FFFFFF00"/>
  </sheetPr>
  <dimension ref="A1:M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1628</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63">
        <v>0</v>
      </c>
      <c r="D6" s="208">
        <v>0</v>
      </c>
      <c r="E6" s="208">
        <v>0</v>
      </c>
      <c r="F6" s="208">
        <v>0</v>
      </c>
      <c r="G6" s="208">
        <v>0</v>
      </c>
      <c r="I6" s="263">
        <v>0</v>
      </c>
      <c r="J6" s="209">
        <v>0</v>
      </c>
      <c r="K6" s="209">
        <v>0</v>
      </c>
      <c r="L6" s="209">
        <v>0</v>
      </c>
      <c r="M6" s="209">
        <v>0</v>
      </c>
    </row>
    <row r="7" spans="1:13" x14ac:dyDescent="0.25">
      <c r="A7" s="5">
        <v>0.2</v>
      </c>
      <c r="C7" s="263">
        <v>60</v>
      </c>
      <c r="D7" s="208">
        <v>2.367797947908445</v>
      </c>
      <c r="E7" s="213">
        <v>1.8509735968572207</v>
      </c>
      <c r="F7" s="208">
        <v>2.8846222989596693</v>
      </c>
      <c r="G7" s="208">
        <v>0.30210037710651372</v>
      </c>
      <c r="I7" s="263">
        <v>60</v>
      </c>
      <c r="J7" s="209">
        <v>519.66666666666663</v>
      </c>
      <c r="K7" s="209">
        <v>513.64108978970091</v>
      </c>
      <c r="L7" s="209">
        <v>525.69224354363234</v>
      </c>
      <c r="M7" s="209">
        <v>28.366647081857717</v>
      </c>
    </row>
    <row r="8" spans="1:13" x14ac:dyDescent="0.25">
      <c r="A8" s="5">
        <v>0.3</v>
      </c>
      <c r="C8" s="263">
        <v>1572</v>
      </c>
      <c r="D8" s="208">
        <v>62.036306235201266</v>
      </c>
      <c r="E8" s="208">
        <v>60.429944369853139</v>
      </c>
      <c r="F8" s="208">
        <v>63.642668100549393</v>
      </c>
      <c r="G8" s="208">
        <v>0.96424989762307434</v>
      </c>
      <c r="I8" s="263">
        <v>1572</v>
      </c>
      <c r="J8" s="209">
        <v>550.92430025445287</v>
      </c>
      <c r="K8" s="209">
        <v>549.53192708188715</v>
      </c>
      <c r="L8" s="209">
        <v>552.3166734270186</v>
      </c>
      <c r="M8" s="209">
        <v>33.551787798871409</v>
      </c>
    </row>
    <row r="9" spans="1:13" x14ac:dyDescent="0.25">
      <c r="A9" s="5">
        <v>0.4</v>
      </c>
      <c r="C9" s="263">
        <v>877</v>
      </c>
      <c r="D9" s="208">
        <v>34.609313338595108</v>
      </c>
      <c r="E9" s="208">
        <v>33.034250200000258</v>
      </c>
      <c r="F9" s="208">
        <v>36.18437647718995</v>
      </c>
      <c r="G9" s="208">
        <v>0.94522858202767979</v>
      </c>
      <c r="I9" s="263">
        <v>877</v>
      </c>
      <c r="J9" s="209">
        <v>567.26909920182436</v>
      </c>
      <c r="K9" s="209">
        <v>565.26992382868855</v>
      </c>
      <c r="L9" s="209">
        <v>569.26827457496017</v>
      </c>
      <c r="M9" s="209">
        <v>35.98192869278239</v>
      </c>
    </row>
    <row r="10" spans="1:13" x14ac:dyDescent="0.25">
      <c r="A10" s="5">
        <v>0.5</v>
      </c>
      <c r="C10" s="263">
        <v>24</v>
      </c>
      <c r="D10" s="208">
        <v>0.94711917916337818</v>
      </c>
      <c r="E10" s="208">
        <v>0.61071937189281378</v>
      </c>
      <c r="F10" s="208">
        <v>1.2835189864339425</v>
      </c>
      <c r="G10" s="208">
        <v>0.19245015984815864</v>
      </c>
      <c r="I10" s="263">
        <v>24</v>
      </c>
      <c r="J10" s="209">
        <v>591.16666666666663</v>
      </c>
      <c r="K10" s="209">
        <v>579.59434614657914</v>
      </c>
      <c r="L10" s="209">
        <v>602.73898718675412</v>
      </c>
      <c r="M10" s="209">
        <v>34.455600499731553</v>
      </c>
    </row>
    <row r="11" spans="1:13" x14ac:dyDescent="0.25">
      <c r="A11" s="5">
        <v>0.6</v>
      </c>
      <c r="C11" s="263">
        <v>1</v>
      </c>
      <c r="D11" s="208">
        <v>3.9463299131807419E-2</v>
      </c>
      <c r="E11" s="210">
        <v>0</v>
      </c>
      <c r="F11" s="208">
        <v>0.1241300479612151</v>
      </c>
      <c r="G11" s="208">
        <v>3.9463299131807419E-2</v>
      </c>
      <c r="I11" s="263">
        <v>1</v>
      </c>
      <c r="J11" s="209">
        <v>587</v>
      </c>
      <c r="K11" s="209">
        <v>587</v>
      </c>
      <c r="L11" s="209">
        <v>587</v>
      </c>
      <c r="M11" s="209">
        <v>0</v>
      </c>
    </row>
    <row r="12" spans="1:13" x14ac:dyDescent="0.25">
      <c r="A12" s="2" t="s">
        <v>120</v>
      </c>
      <c r="C12" s="263"/>
      <c r="I12" s="263">
        <v>362</v>
      </c>
      <c r="J12" s="209">
        <v>553.79005524861873</v>
      </c>
      <c r="K12" s="209">
        <v>550.61707343206604</v>
      </c>
      <c r="L12" s="209">
        <v>556.96303706517142</v>
      </c>
      <c r="M12" s="209">
        <v>36.690667867786161</v>
      </c>
    </row>
    <row r="13" spans="1:13" x14ac:dyDescent="0.25">
      <c r="A13" s="88" t="s">
        <v>29</v>
      </c>
      <c r="B13" s="89"/>
      <c r="C13" s="211">
        <v>2534</v>
      </c>
      <c r="D13" s="91"/>
      <c r="E13" s="92"/>
      <c r="F13" s="93"/>
      <c r="G13" s="93"/>
      <c r="H13" s="89"/>
      <c r="I13" s="211">
        <v>2896</v>
      </c>
      <c r="J13" s="212">
        <v>555.93059392265195</v>
      </c>
      <c r="K13" s="212">
        <v>554.83356868281192</v>
      </c>
      <c r="L13" s="212">
        <v>557.02761916249199</v>
      </c>
      <c r="M13" s="212">
        <v>35.879769723800777</v>
      </c>
    </row>
    <row r="14" spans="1:13" ht="14.4" x14ac:dyDescent="0.3">
      <c r="G14" s="96"/>
      <c r="H14" s="96"/>
    </row>
    <row r="15" spans="1:13" ht="14.4" x14ac:dyDescent="0.3">
      <c r="F15" s="96"/>
      <c r="G15" s="96"/>
      <c r="H15" s="96"/>
    </row>
    <row r="16" spans="1:13"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F577C-92CB-4B77-ABCE-689E10D9D254}">
  <sheetPr>
    <tabColor rgb="FFFFC000"/>
  </sheetPr>
  <dimension ref="A1:M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1629</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63">
        <v>0</v>
      </c>
      <c r="D6" s="208">
        <v>0</v>
      </c>
      <c r="E6" s="208">
        <v>0</v>
      </c>
      <c r="F6" s="208">
        <v>0</v>
      </c>
      <c r="G6" s="208">
        <v>0</v>
      </c>
      <c r="I6" s="263">
        <v>0</v>
      </c>
      <c r="J6" s="209">
        <v>0</v>
      </c>
      <c r="K6" s="209">
        <v>0</v>
      </c>
      <c r="L6" s="209">
        <v>0</v>
      </c>
      <c r="M6" s="209">
        <v>0</v>
      </c>
    </row>
    <row r="7" spans="1:13" x14ac:dyDescent="0.25">
      <c r="A7" s="5">
        <v>0.2</v>
      </c>
      <c r="C7" s="263">
        <v>173</v>
      </c>
      <c r="D7" s="208">
        <v>7.6752440106477371</v>
      </c>
      <c r="E7" s="208">
        <v>6.7302126393002686</v>
      </c>
      <c r="F7" s="208">
        <v>8.6202753819952065</v>
      </c>
      <c r="G7" s="208">
        <v>0.56082140888118004</v>
      </c>
      <c r="I7" s="263">
        <v>173</v>
      </c>
      <c r="J7" s="209">
        <v>491.5780346820809</v>
      </c>
      <c r="K7" s="209">
        <v>486.70890820561158</v>
      </c>
      <c r="L7" s="209">
        <v>496.44716115855022</v>
      </c>
      <c r="M7" s="209">
        <v>38.921820607094979</v>
      </c>
    </row>
    <row r="8" spans="1:13" x14ac:dyDescent="0.25">
      <c r="A8" s="5">
        <v>0.3</v>
      </c>
      <c r="C8" s="263">
        <v>1522</v>
      </c>
      <c r="D8" s="208">
        <v>67.524401064773727</v>
      </c>
      <c r="E8" s="208">
        <v>65.878785816650762</v>
      </c>
      <c r="F8" s="208">
        <v>69.170016312896692</v>
      </c>
      <c r="G8" s="208">
        <v>0.98657103142839508</v>
      </c>
      <c r="I8" s="263">
        <v>1522</v>
      </c>
      <c r="J8" s="209">
        <v>530.61957950065698</v>
      </c>
      <c r="K8" s="209">
        <v>529.25203744065334</v>
      </c>
      <c r="L8" s="209">
        <v>531.98712156066063</v>
      </c>
      <c r="M8" s="209">
        <v>32.424034888980735</v>
      </c>
    </row>
    <row r="9" spans="1:13" x14ac:dyDescent="0.25">
      <c r="A9" s="5">
        <v>0.4</v>
      </c>
      <c r="C9" s="263">
        <v>550</v>
      </c>
      <c r="D9" s="208">
        <v>24.40106477373558</v>
      </c>
      <c r="E9" s="208">
        <v>22.88990666852775</v>
      </c>
      <c r="F9" s="208">
        <v>25.912222878943414</v>
      </c>
      <c r="G9" s="208">
        <v>0.90486050433438037</v>
      </c>
      <c r="I9" s="263">
        <v>550</v>
      </c>
      <c r="J9" s="209">
        <v>545.86181818181819</v>
      </c>
      <c r="K9" s="209">
        <v>543.23388393062714</v>
      </c>
      <c r="L9" s="209">
        <v>548.48975243300924</v>
      </c>
      <c r="M9" s="209">
        <v>37.455437959711091</v>
      </c>
    </row>
    <row r="10" spans="1:13" x14ac:dyDescent="0.25">
      <c r="A10" s="5">
        <v>0.5</v>
      </c>
      <c r="C10" s="263">
        <v>9</v>
      </c>
      <c r="D10" s="208">
        <v>0.39929015084294583</v>
      </c>
      <c r="E10" s="208">
        <v>0.15848187941660902</v>
      </c>
      <c r="F10" s="214">
        <v>0.6400984222692826</v>
      </c>
      <c r="G10" s="208">
        <v>0.1328602054912103</v>
      </c>
      <c r="I10" s="263">
        <v>9</v>
      </c>
      <c r="J10" s="209">
        <v>588.22222222222217</v>
      </c>
      <c r="K10" s="209">
        <v>569.83432243213861</v>
      </c>
      <c r="L10" s="209">
        <v>606.61012201230574</v>
      </c>
      <c r="M10" s="209">
        <v>33.525280676594562</v>
      </c>
    </row>
    <row r="11" spans="1:13" x14ac:dyDescent="0.25">
      <c r="A11" s="5">
        <v>0.6</v>
      </c>
      <c r="C11" s="263">
        <v>0</v>
      </c>
      <c r="D11" s="208">
        <v>0</v>
      </c>
      <c r="E11" s="208">
        <v>0</v>
      </c>
      <c r="F11" s="208">
        <v>0</v>
      </c>
      <c r="G11" s="208">
        <v>0</v>
      </c>
      <c r="I11" s="263">
        <v>0</v>
      </c>
      <c r="J11" s="209">
        <v>0</v>
      </c>
      <c r="K11" s="209">
        <v>0</v>
      </c>
      <c r="L11" s="209">
        <v>0</v>
      </c>
      <c r="M11" s="209">
        <v>0</v>
      </c>
    </row>
    <row r="12" spans="1:13" x14ac:dyDescent="0.25">
      <c r="A12" s="2" t="s">
        <v>120</v>
      </c>
      <c r="C12" s="263"/>
      <c r="I12" s="263">
        <v>365</v>
      </c>
      <c r="J12" s="209">
        <v>527.57534246575347</v>
      </c>
      <c r="K12" s="209">
        <v>524.55300059769729</v>
      </c>
      <c r="L12" s="209">
        <v>530.59768433380964</v>
      </c>
      <c r="M12" s="209">
        <v>35.092075828313256</v>
      </c>
    </row>
    <row r="13" spans="1:13" x14ac:dyDescent="0.25">
      <c r="A13" s="88" t="s">
        <v>29</v>
      </c>
      <c r="B13" s="89"/>
      <c r="C13" s="211">
        <v>2254</v>
      </c>
      <c r="D13" s="91"/>
      <c r="E13" s="92"/>
      <c r="F13" s="93"/>
      <c r="G13" s="93"/>
      <c r="H13" s="89"/>
      <c r="I13" s="211">
        <v>2619</v>
      </c>
      <c r="J13" s="212">
        <v>531.01527300496377</v>
      </c>
      <c r="K13" s="212">
        <v>529.83775812959038</v>
      </c>
      <c r="L13" s="212">
        <v>532.19278788033716</v>
      </c>
      <c r="M13" s="212">
        <v>36.622938773608915</v>
      </c>
    </row>
    <row r="14" spans="1:13" ht="14.4" x14ac:dyDescent="0.3">
      <c r="G14" s="96"/>
      <c r="H14" s="96"/>
    </row>
    <row r="15" spans="1:13" ht="14.4" x14ac:dyDescent="0.3">
      <c r="F15" s="96"/>
      <c r="G15" s="96"/>
      <c r="H15" s="96"/>
    </row>
    <row r="16" spans="1:13"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2FF7F-1089-4002-94C1-E431C1393986}">
  <sheetPr>
    <tabColor rgb="FFFFC000"/>
  </sheetPr>
  <dimension ref="A1:M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1630</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63">
        <v>0</v>
      </c>
      <c r="D6" s="208">
        <v>0</v>
      </c>
      <c r="E6" s="208">
        <v>0</v>
      </c>
      <c r="F6" s="208">
        <v>0</v>
      </c>
      <c r="G6" s="208">
        <v>0</v>
      </c>
      <c r="I6" s="263">
        <v>0</v>
      </c>
      <c r="J6" s="209">
        <v>0</v>
      </c>
      <c r="K6" s="209">
        <v>0</v>
      </c>
      <c r="L6" s="209">
        <v>0</v>
      </c>
      <c r="M6" s="209">
        <v>0</v>
      </c>
    </row>
    <row r="7" spans="1:13" x14ac:dyDescent="0.25">
      <c r="A7" s="5">
        <v>0.2</v>
      </c>
      <c r="C7" s="263">
        <v>42</v>
      </c>
      <c r="D7" s="208">
        <v>2.214022140221402</v>
      </c>
      <c r="E7" s="208">
        <v>1.6315689396993651</v>
      </c>
      <c r="F7" s="208">
        <v>2.7964753407434388</v>
      </c>
      <c r="G7" s="208">
        <v>0.33791704970511333</v>
      </c>
      <c r="I7" s="263">
        <v>42</v>
      </c>
      <c r="J7" s="209">
        <v>518.42857142857144</v>
      </c>
      <c r="K7" s="209">
        <v>512.79201919223726</v>
      </c>
      <c r="L7" s="209">
        <v>524.06512366490563</v>
      </c>
      <c r="M7" s="209">
        <v>22.198816555077727</v>
      </c>
    </row>
    <row r="8" spans="1:13" x14ac:dyDescent="0.25">
      <c r="A8" s="5">
        <v>0.3</v>
      </c>
      <c r="C8" s="263">
        <v>1251</v>
      </c>
      <c r="D8" s="208">
        <v>65.946230890880344</v>
      </c>
      <c r="E8" s="208">
        <v>64.128863850021773</v>
      </c>
      <c r="F8" s="208">
        <v>67.763597931738914</v>
      </c>
      <c r="G8" s="208">
        <v>1.0883245262600891</v>
      </c>
      <c r="I8" s="263">
        <v>1251</v>
      </c>
      <c r="J8" s="209">
        <v>537.72342126298963</v>
      </c>
      <c r="K8" s="209">
        <v>536.41968475355418</v>
      </c>
      <c r="L8" s="209">
        <v>539.02715777242508</v>
      </c>
      <c r="M8" s="209">
        <v>28.022709415857619</v>
      </c>
    </row>
    <row r="9" spans="1:13" x14ac:dyDescent="0.25">
      <c r="A9" s="5">
        <v>0.4</v>
      </c>
      <c r="C9" s="263">
        <v>592</v>
      </c>
      <c r="D9" s="208">
        <v>31.207169214549289</v>
      </c>
      <c r="E9" s="208">
        <v>29.429678868355669</v>
      </c>
      <c r="F9" s="208">
        <v>32.984659560742912</v>
      </c>
      <c r="G9" s="208">
        <v>1.0640930626231373</v>
      </c>
      <c r="I9" s="263">
        <v>592</v>
      </c>
      <c r="J9" s="209">
        <v>550.35641891891896</v>
      </c>
      <c r="K9" s="209">
        <v>548.28825825858189</v>
      </c>
      <c r="L9" s="209">
        <v>552.42457957925603</v>
      </c>
      <c r="M9" s="209">
        <v>30.579949736748159</v>
      </c>
    </row>
    <row r="10" spans="1:13" x14ac:dyDescent="0.25">
      <c r="A10" s="5">
        <v>0.5</v>
      </c>
      <c r="C10" s="263">
        <v>12</v>
      </c>
      <c r="D10" s="208">
        <v>0.63257775434897201</v>
      </c>
      <c r="E10" s="208">
        <v>0.30658067900980629</v>
      </c>
      <c r="F10" s="214">
        <v>0.9585748296881379</v>
      </c>
      <c r="G10" s="208">
        <v>0.18207897626259725</v>
      </c>
      <c r="I10" s="263">
        <v>12</v>
      </c>
      <c r="J10" s="209">
        <v>566.58333333333337</v>
      </c>
      <c r="K10" s="209">
        <v>551.4766273532349</v>
      </c>
      <c r="L10" s="209">
        <v>581.69003931343184</v>
      </c>
      <c r="M10" s="209">
        <v>31.801824799939716</v>
      </c>
    </row>
    <row r="11" spans="1:13" x14ac:dyDescent="0.25">
      <c r="A11" s="5">
        <v>0.6</v>
      </c>
      <c r="C11" s="263">
        <v>0</v>
      </c>
      <c r="D11" s="208">
        <v>0</v>
      </c>
      <c r="E11" s="208">
        <v>0</v>
      </c>
      <c r="F11" s="208">
        <v>0</v>
      </c>
      <c r="G11" s="208">
        <v>0</v>
      </c>
      <c r="I11" s="263">
        <v>0</v>
      </c>
      <c r="J11" s="209">
        <v>0</v>
      </c>
      <c r="K11" s="209">
        <v>0</v>
      </c>
      <c r="L11" s="209">
        <v>0</v>
      </c>
      <c r="M11" s="209">
        <v>0</v>
      </c>
    </row>
    <row r="12" spans="1:13" x14ac:dyDescent="0.25">
      <c r="A12" s="2" t="s">
        <v>120</v>
      </c>
      <c r="C12" s="263"/>
      <c r="I12" s="263">
        <v>326</v>
      </c>
      <c r="J12" s="209">
        <v>533.20245398773011</v>
      </c>
      <c r="K12" s="209">
        <v>530.34440380274259</v>
      </c>
      <c r="L12" s="209">
        <v>536.06050417271763</v>
      </c>
      <c r="M12" s="209">
        <v>31.359583888370118</v>
      </c>
    </row>
    <row r="13" spans="1:13" x14ac:dyDescent="0.25">
      <c r="A13" s="88" t="s">
        <v>29</v>
      </c>
      <c r="B13" s="89"/>
      <c r="C13" s="211">
        <v>1897</v>
      </c>
      <c r="D13" s="91"/>
      <c r="E13" s="92"/>
      <c r="F13" s="93"/>
      <c r="G13" s="93"/>
      <c r="H13" s="89"/>
      <c r="I13" s="211">
        <v>2223</v>
      </c>
      <c r="J13" s="212">
        <v>540.21592442645078</v>
      </c>
      <c r="K13" s="212">
        <v>539.16932244610291</v>
      </c>
      <c r="L13" s="212">
        <v>541.26252640679866</v>
      </c>
      <c r="M13" s="212">
        <v>29.987683912608698</v>
      </c>
    </row>
    <row r="14" spans="1:13" ht="14.4" x14ac:dyDescent="0.3">
      <c r="G14" s="96"/>
      <c r="H14" s="96"/>
    </row>
    <row r="15" spans="1:13" ht="14.4" x14ac:dyDescent="0.3">
      <c r="F15" s="96"/>
      <c r="G15" s="96"/>
      <c r="H15" s="96"/>
    </row>
    <row r="16" spans="1:13"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E0020-C554-484A-A4F6-25F5D20AE14B}">
  <sheetPr>
    <tabColor rgb="FFFFFF00"/>
  </sheetPr>
  <dimension ref="A1:M17"/>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1631</v>
      </c>
      <c r="B1" s="315"/>
      <c r="C1" s="315"/>
      <c r="D1" s="315"/>
      <c r="E1" s="315"/>
      <c r="F1" s="315"/>
      <c r="G1" s="315"/>
      <c r="H1" s="315"/>
      <c r="I1" s="315"/>
      <c r="J1" s="315"/>
      <c r="K1" s="315"/>
      <c r="L1" s="315"/>
      <c r="M1" s="315"/>
    </row>
    <row r="2" spans="1:13" ht="14.25" customHeight="1" x14ac:dyDescent="0.25">
      <c r="A2" s="206"/>
      <c r="B2" s="206"/>
      <c r="C2" s="206"/>
      <c r="D2" s="206"/>
      <c r="E2" s="206"/>
      <c r="F2" s="206"/>
      <c r="G2" s="206"/>
      <c r="H2" s="206"/>
      <c r="I2" s="206"/>
      <c r="J2" s="206"/>
      <c r="K2" s="206"/>
      <c r="L2" s="206"/>
      <c r="M2" s="206"/>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63">
        <v>0</v>
      </c>
      <c r="D6" s="208">
        <v>0</v>
      </c>
      <c r="E6" s="208">
        <v>0</v>
      </c>
      <c r="F6" s="208">
        <v>0</v>
      </c>
      <c r="G6" s="208">
        <v>0</v>
      </c>
      <c r="I6" s="263">
        <v>0</v>
      </c>
      <c r="J6" s="209">
        <v>0</v>
      </c>
      <c r="K6" s="209">
        <v>0</v>
      </c>
      <c r="L6" s="209">
        <v>0</v>
      </c>
      <c r="M6" s="209">
        <v>0</v>
      </c>
    </row>
    <row r="7" spans="1:13" x14ac:dyDescent="0.25">
      <c r="A7" s="5">
        <v>0.2</v>
      </c>
      <c r="C7" s="263">
        <v>216</v>
      </c>
      <c r="D7" s="208">
        <v>5.203565405926283</v>
      </c>
      <c r="E7" s="213">
        <v>4.624306463099713</v>
      </c>
      <c r="F7" s="208">
        <v>5.782824348752853</v>
      </c>
      <c r="G7" s="208">
        <v>0.34476443770807164</v>
      </c>
      <c r="I7" s="263">
        <v>216</v>
      </c>
      <c r="J7" s="209">
        <v>497.01388888888891</v>
      </c>
      <c r="K7" s="209">
        <v>492.78518984031336</v>
      </c>
      <c r="L7" s="209">
        <v>501.24258793746446</v>
      </c>
      <c r="M7" s="209">
        <v>37.776635964656798</v>
      </c>
    </row>
    <row r="8" spans="1:13" x14ac:dyDescent="0.25">
      <c r="A8" s="5">
        <v>0.3</v>
      </c>
      <c r="C8" s="263">
        <v>2774</v>
      </c>
      <c r="D8" s="208">
        <v>66.827270537219945</v>
      </c>
      <c r="E8" s="208">
        <v>65.612773576191501</v>
      </c>
      <c r="F8" s="208">
        <v>68.04176749824839</v>
      </c>
      <c r="G8" s="208">
        <v>0.73087552156040569</v>
      </c>
      <c r="I8" s="263">
        <v>2774</v>
      </c>
      <c r="J8" s="209">
        <v>533.80425378514781</v>
      </c>
      <c r="K8" s="209">
        <v>532.84455582237581</v>
      </c>
      <c r="L8" s="209">
        <v>534.7639517479198</v>
      </c>
      <c r="M8" s="209">
        <v>30.723976817177114</v>
      </c>
    </row>
    <row r="9" spans="1:13" x14ac:dyDescent="0.25">
      <c r="A9" s="5">
        <v>0.4</v>
      </c>
      <c r="C9" s="263">
        <v>1140</v>
      </c>
      <c r="D9" s="208">
        <v>27.463261864610939</v>
      </c>
      <c r="E9" s="208">
        <v>26.311346807021597</v>
      </c>
      <c r="F9" s="208">
        <v>28.615176922200281</v>
      </c>
      <c r="G9" s="208">
        <v>0.69283691890432886</v>
      </c>
      <c r="I9" s="263">
        <v>1140</v>
      </c>
      <c r="J9" s="209">
        <v>548.26228070175443</v>
      </c>
      <c r="K9" s="209">
        <v>546.60076874786148</v>
      </c>
      <c r="L9" s="209">
        <v>549.92379265564739</v>
      </c>
      <c r="M9" s="209">
        <v>34.099304677914972</v>
      </c>
    </row>
    <row r="10" spans="1:13" x14ac:dyDescent="0.25">
      <c r="A10" s="5">
        <v>0.5</v>
      </c>
      <c r="C10" s="263">
        <v>21</v>
      </c>
      <c r="D10" s="208">
        <v>0.50590219224283306</v>
      </c>
      <c r="E10" s="208">
        <v>0.3126677864994748</v>
      </c>
      <c r="F10" s="208">
        <v>0.69913659798619121</v>
      </c>
      <c r="G10" s="208">
        <v>0.11013057113205039</v>
      </c>
      <c r="I10" s="263">
        <v>21</v>
      </c>
      <c r="J10" s="209">
        <v>575.85714285714289</v>
      </c>
      <c r="K10" s="209">
        <v>563.8091695804477</v>
      </c>
      <c r="L10" s="209">
        <v>587.90511613383808</v>
      </c>
      <c r="M10" s="209">
        <v>33.559329126616511</v>
      </c>
    </row>
    <row r="11" spans="1:13" x14ac:dyDescent="0.25">
      <c r="A11" s="5">
        <v>0.6</v>
      </c>
      <c r="C11" s="263">
        <v>0</v>
      </c>
      <c r="D11" s="208">
        <v>0</v>
      </c>
      <c r="E11" s="214">
        <v>0</v>
      </c>
      <c r="F11" s="208">
        <v>0</v>
      </c>
      <c r="G11" s="208">
        <v>0</v>
      </c>
      <c r="I11" s="263">
        <v>0</v>
      </c>
      <c r="J11" s="209">
        <v>0</v>
      </c>
      <c r="K11" s="209">
        <v>0</v>
      </c>
      <c r="L11" s="209">
        <v>0</v>
      </c>
      <c r="M11" s="209">
        <v>0</v>
      </c>
    </row>
    <row r="12" spans="1:13" x14ac:dyDescent="0.25">
      <c r="A12" s="2" t="s">
        <v>120</v>
      </c>
      <c r="C12" s="263"/>
      <c r="I12" s="263">
        <v>691</v>
      </c>
      <c r="J12" s="209">
        <v>530.23010130246018</v>
      </c>
      <c r="K12" s="209">
        <v>528.13490433889433</v>
      </c>
      <c r="L12" s="209">
        <v>532.32529826602604</v>
      </c>
      <c r="M12" s="209">
        <v>33.477537654090234</v>
      </c>
    </row>
    <row r="13" spans="1:13" x14ac:dyDescent="0.25">
      <c r="A13" s="88" t="s">
        <v>29</v>
      </c>
      <c r="B13" s="89"/>
      <c r="C13" s="211">
        <v>4151</v>
      </c>
      <c r="D13" s="91"/>
      <c r="E13" s="92"/>
      <c r="F13" s="93"/>
      <c r="G13" s="93"/>
      <c r="H13" s="89"/>
      <c r="I13" s="211">
        <v>4842</v>
      </c>
      <c r="J13" s="212">
        <v>535.23936389921516</v>
      </c>
      <c r="K13" s="212">
        <v>534.43442567109378</v>
      </c>
      <c r="L13" s="212">
        <v>536.04430212733655</v>
      </c>
      <c r="M13" s="212">
        <v>34.045880732997951</v>
      </c>
    </row>
    <row r="14" spans="1:13" ht="14.4" x14ac:dyDescent="0.3">
      <c r="F14" s="97"/>
      <c r="G14" s="96"/>
      <c r="H14" s="96"/>
    </row>
    <row r="15" spans="1:13" ht="14.4" x14ac:dyDescent="0.3">
      <c r="G15" s="96"/>
      <c r="H15" s="96"/>
    </row>
    <row r="16" spans="1:13" ht="14.4" x14ac:dyDescent="0.3">
      <c r="F16" s="96"/>
      <c r="G16" s="96"/>
      <c r="H16" s="96"/>
    </row>
    <row r="17" spans="6:8" ht="14.4" x14ac:dyDescent="0.3">
      <c r="F17" s="96"/>
      <c r="G17" s="96"/>
      <c r="H17" s="96"/>
    </row>
  </sheetData>
  <mergeCells count="3">
    <mergeCell ref="A1:M1"/>
    <mergeCell ref="E4:F4"/>
    <mergeCell ref="K4:L4"/>
  </mergeCells>
  <pageMargins left="0.7" right="0.7" top="0.75" bottom="0.75" header="0.3" footer="0.3"/>
  <pageSetup orientation="portrait"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1DD40-507B-46B0-848C-E2F4B6BC6F2E}">
  <sheetPr>
    <tabColor rgb="FFFFC000"/>
  </sheetPr>
  <dimension ref="A1:M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1632</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63">
        <v>1</v>
      </c>
      <c r="D6" s="208">
        <v>4.6511627906976744E-2</v>
      </c>
      <c r="E6" s="213">
        <v>0</v>
      </c>
      <c r="F6" s="208">
        <v>0.14630525554440865</v>
      </c>
      <c r="G6" s="208">
        <v>4.6511627906976744E-2</v>
      </c>
      <c r="I6" s="263">
        <v>1</v>
      </c>
      <c r="J6" s="209">
        <v>415</v>
      </c>
      <c r="K6" s="209">
        <v>415</v>
      </c>
      <c r="L6" s="209">
        <v>415</v>
      </c>
      <c r="M6" s="209">
        <v>0</v>
      </c>
    </row>
    <row r="7" spans="1:13" x14ac:dyDescent="0.25">
      <c r="A7" s="5">
        <v>0.2</v>
      </c>
      <c r="C7" s="263">
        <v>137</v>
      </c>
      <c r="D7" s="208">
        <v>6.3720930232558137</v>
      </c>
      <c r="E7" s="208">
        <v>5.4817954484938189</v>
      </c>
      <c r="F7" s="208">
        <v>7.2623905980178076</v>
      </c>
      <c r="G7" s="208">
        <v>0.52689673009297477</v>
      </c>
      <c r="I7" s="263">
        <v>137</v>
      </c>
      <c r="J7" s="209">
        <v>521.51094890510944</v>
      </c>
      <c r="K7" s="209">
        <v>515.43694110030822</v>
      </c>
      <c r="L7" s="209">
        <v>527.58495670991067</v>
      </c>
      <c r="M7" s="209">
        <v>43.206262615968271</v>
      </c>
    </row>
    <row r="8" spans="1:13" x14ac:dyDescent="0.25">
      <c r="A8" s="5">
        <v>0.3</v>
      </c>
      <c r="C8" s="263">
        <v>1468</v>
      </c>
      <c r="D8" s="208">
        <v>68.279069767441854</v>
      </c>
      <c r="E8" s="208">
        <v>66.603802478099581</v>
      </c>
      <c r="F8" s="208">
        <v>69.954337056784127</v>
      </c>
      <c r="G8" s="208">
        <v>1.0039187081908827</v>
      </c>
      <c r="I8" s="263">
        <v>1468</v>
      </c>
      <c r="J8" s="209">
        <v>571.4577656675749</v>
      </c>
      <c r="K8" s="209">
        <v>569.7317587417524</v>
      </c>
      <c r="L8" s="209">
        <v>573.18377259339741</v>
      </c>
      <c r="M8" s="209">
        <v>40.189872985287536</v>
      </c>
    </row>
    <row r="9" spans="1:13" x14ac:dyDescent="0.25">
      <c r="A9" s="5">
        <v>0.4</v>
      </c>
      <c r="C9" s="263">
        <v>540</v>
      </c>
      <c r="D9" s="208">
        <v>25.116279069767444</v>
      </c>
      <c r="E9" s="208">
        <v>23.553565901970487</v>
      </c>
      <c r="F9" s="208">
        <v>26.678992237564401</v>
      </c>
      <c r="G9" s="208">
        <v>0.93552015891522311</v>
      </c>
      <c r="I9" s="263">
        <v>540</v>
      </c>
      <c r="J9" s="209">
        <v>580.02592592592589</v>
      </c>
      <c r="K9" s="209">
        <v>577.41477979482056</v>
      </c>
      <c r="L9" s="209">
        <v>582.63707205703122</v>
      </c>
      <c r="M9" s="209">
        <v>36.875602873271497</v>
      </c>
    </row>
    <row r="10" spans="1:13" x14ac:dyDescent="0.25">
      <c r="A10" s="5">
        <v>0.5</v>
      </c>
      <c r="C10" s="263">
        <v>4</v>
      </c>
      <c r="D10" s="208">
        <v>0.18604651162790697</v>
      </c>
      <c r="E10" s="208">
        <v>9.8219542674523666E-3</v>
      </c>
      <c r="F10" s="214">
        <v>0.36227106898836159</v>
      </c>
      <c r="G10" s="208">
        <v>9.2958302991547268E-2</v>
      </c>
      <c r="I10" s="263">
        <v>4</v>
      </c>
      <c r="J10" s="209">
        <v>616.75</v>
      </c>
      <c r="K10" s="209">
        <v>553.88625113497903</v>
      </c>
      <c r="L10" s="209">
        <v>679.61374886502097</v>
      </c>
      <c r="M10" s="209">
        <v>76.408441941973919</v>
      </c>
    </row>
    <row r="11" spans="1:13" x14ac:dyDescent="0.25">
      <c r="A11" s="5">
        <v>0.6</v>
      </c>
      <c r="C11" s="263">
        <v>0</v>
      </c>
      <c r="D11" s="208">
        <v>0</v>
      </c>
      <c r="E11" s="208">
        <v>0</v>
      </c>
      <c r="F11" s="208">
        <v>0</v>
      </c>
      <c r="G11" s="208">
        <v>0</v>
      </c>
      <c r="I11" s="263">
        <v>0</v>
      </c>
      <c r="J11" s="209">
        <v>0</v>
      </c>
      <c r="K11" s="209">
        <v>0</v>
      </c>
      <c r="L11" s="209">
        <v>0</v>
      </c>
      <c r="M11" s="209">
        <v>0</v>
      </c>
    </row>
    <row r="12" spans="1:13" x14ac:dyDescent="0.25">
      <c r="A12" s="2" t="s">
        <v>120</v>
      </c>
      <c r="C12" s="263"/>
      <c r="I12" s="263">
        <v>340</v>
      </c>
      <c r="J12" s="209">
        <v>559.63235294117646</v>
      </c>
      <c r="K12" s="209">
        <v>555.25019056295775</v>
      </c>
      <c r="L12" s="209">
        <v>564.01451531939517</v>
      </c>
      <c r="M12" s="209">
        <v>49.106501684824515</v>
      </c>
    </row>
    <row r="13" spans="1:13" x14ac:dyDescent="0.25">
      <c r="A13" s="88" t="s">
        <v>29</v>
      </c>
      <c r="B13" s="89"/>
      <c r="C13" s="211">
        <v>2150</v>
      </c>
      <c r="D13" s="91"/>
      <c r="E13" s="92"/>
      <c r="F13" s="93"/>
      <c r="G13" s="93"/>
      <c r="H13" s="89"/>
      <c r="I13" s="211">
        <v>2490</v>
      </c>
      <c r="J13" s="212">
        <v>568.96305220883539</v>
      </c>
      <c r="K13" s="212">
        <v>567.53967897175892</v>
      </c>
      <c r="L13" s="212">
        <v>570.38642544591187</v>
      </c>
      <c r="M13" s="212">
        <v>43.164780931889773</v>
      </c>
    </row>
    <row r="14" spans="1:13" ht="14.4" x14ac:dyDescent="0.3">
      <c r="G14" s="96"/>
      <c r="H14" s="96"/>
    </row>
    <row r="15" spans="1:13" ht="14.4" x14ac:dyDescent="0.3">
      <c r="F15" s="96"/>
      <c r="G15" s="96"/>
      <c r="H15" s="96"/>
    </row>
    <row r="16" spans="1:13"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E05FD-064C-416B-BC98-9CAF70964AC3}">
  <sheetPr>
    <tabColor rgb="FFFFC000"/>
  </sheetPr>
  <dimension ref="A1:M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1633</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63">
        <v>0</v>
      </c>
      <c r="D6" s="208">
        <v>0</v>
      </c>
      <c r="E6" s="208">
        <v>0</v>
      </c>
      <c r="F6" s="208">
        <v>0</v>
      </c>
      <c r="G6" s="208">
        <v>0</v>
      </c>
      <c r="I6" s="263">
        <v>0</v>
      </c>
      <c r="J6" s="209">
        <v>0</v>
      </c>
      <c r="K6" s="209">
        <v>0</v>
      </c>
      <c r="L6" s="209">
        <v>0</v>
      </c>
      <c r="M6" s="209">
        <v>0</v>
      </c>
    </row>
    <row r="7" spans="1:13" x14ac:dyDescent="0.25">
      <c r="A7" s="5">
        <v>0.2</v>
      </c>
      <c r="C7" s="263">
        <v>43</v>
      </c>
      <c r="D7" s="208">
        <v>3.2849503437738727</v>
      </c>
      <c r="E7" s="208">
        <v>2.4740597602049421</v>
      </c>
      <c r="F7" s="208">
        <v>4.0958409273428042</v>
      </c>
      <c r="G7" s="208">
        <v>0.46943157401838481</v>
      </c>
      <c r="I7" s="263">
        <v>43</v>
      </c>
      <c r="J7" s="209">
        <v>542.62790697674416</v>
      </c>
      <c r="K7" s="209">
        <v>534.47943670742586</v>
      </c>
      <c r="L7" s="209">
        <v>550.77637724606245</v>
      </c>
      <c r="M7" s="209">
        <v>32.465383216892924</v>
      </c>
    </row>
    <row r="8" spans="1:13" x14ac:dyDescent="0.25">
      <c r="A8" s="5">
        <v>0.3</v>
      </c>
      <c r="C8" s="263">
        <v>820</v>
      </c>
      <c r="D8" s="208">
        <v>62.643239113827356</v>
      </c>
      <c r="E8" s="208">
        <v>60.507949809271111</v>
      </c>
      <c r="F8" s="208">
        <v>64.778528418383601</v>
      </c>
      <c r="G8" s="208">
        <v>1.2740385586045579</v>
      </c>
      <c r="I8" s="263">
        <v>820</v>
      </c>
      <c r="J8" s="209">
        <v>563.22195121951222</v>
      </c>
      <c r="K8" s="209">
        <v>561.60084559533743</v>
      </c>
      <c r="L8" s="209">
        <v>564.84305684368701</v>
      </c>
      <c r="M8" s="209">
        <v>28.20515295272747</v>
      </c>
    </row>
    <row r="9" spans="1:13" x14ac:dyDescent="0.25">
      <c r="A9" s="5">
        <v>0.4</v>
      </c>
      <c r="C9" s="263">
        <v>442</v>
      </c>
      <c r="D9" s="208">
        <v>33.766233766233768</v>
      </c>
      <c r="E9" s="208">
        <v>31.677928132100337</v>
      </c>
      <c r="F9" s="208">
        <v>35.854539400367194</v>
      </c>
      <c r="G9" s="208">
        <v>1.2454947456389986</v>
      </c>
      <c r="I9" s="263">
        <v>442</v>
      </c>
      <c r="J9" s="209">
        <v>574.7828054298642</v>
      </c>
      <c r="K9" s="209">
        <v>572.49311410717928</v>
      </c>
      <c r="L9" s="209">
        <v>577.07249675254911</v>
      </c>
      <c r="M9" s="209">
        <v>29.248142733107112</v>
      </c>
    </row>
    <row r="10" spans="1:13" x14ac:dyDescent="0.25">
      <c r="A10" s="5">
        <v>0.5</v>
      </c>
      <c r="C10" s="263">
        <v>4</v>
      </c>
      <c r="D10" s="208">
        <v>0.30557677616501144</v>
      </c>
      <c r="E10" s="208">
        <v>2.8107931206614294E-2</v>
      </c>
      <c r="F10" s="214">
        <v>0.58304562112340863</v>
      </c>
      <c r="G10" s="208">
        <v>0.14536386705459334</v>
      </c>
      <c r="I10" s="263">
        <v>4</v>
      </c>
      <c r="J10" s="209">
        <v>593.75</v>
      </c>
      <c r="K10" s="209">
        <v>580.99467637162388</v>
      </c>
      <c r="L10" s="209">
        <v>606.50532362837612</v>
      </c>
      <c r="M10" s="209">
        <v>15.5</v>
      </c>
    </row>
    <row r="11" spans="1:13" x14ac:dyDescent="0.25">
      <c r="A11" s="5">
        <v>0.6</v>
      </c>
      <c r="C11" s="263">
        <v>0</v>
      </c>
      <c r="D11" s="208">
        <v>0</v>
      </c>
      <c r="E11" s="208">
        <v>0</v>
      </c>
      <c r="F11" s="208">
        <v>0</v>
      </c>
      <c r="G11" s="208">
        <v>0</v>
      </c>
      <c r="I11" s="263">
        <v>0</v>
      </c>
      <c r="J11" s="209">
        <v>0</v>
      </c>
      <c r="K11" s="209">
        <v>0</v>
      </c>
      <c r="L11" s="209">
        <v>0</v>
      </c>
      <c r="M11" s="209">
        <v>0</v>
      </c>
    </row>
    <row r="12" spans="1:13" x14ac:dyDescent="0.25">
      <c r="A12" s="2" t="s">
        <v>120</v>
      </c>
      <c r="C12" s="263"/>
      <c r="I12" s="263">
        <v>225</v>
      </c>
      <c r="J12" s="209">
        <v>560.50666666666666</v>
      </c>
      <c r="K12" s="209">
        <v>556.89401660467752</v>
      </c>
      <c r="L12" s="209">
        <v>564.1193167286558</v>
      </c>
      <c r="M12" s="209">
        <v>32.92512067447241</v>
      </c>
    </row>
    <row r="13" spans="1:13" x14ac:dyDescent="0.25">
      <c r="A13" s="88" t="s">
        <v>29</v>
      </c>
      <c r="B13" s="89"/>
      <c r="C13" s="211">
        <v>1309</v>
      </c>
      <c r="D13" s="91"/>
      <c r="E13" s="92"/>
      <c r="F13" s="93"/>
      <c r="G13" s="93"/>
      <c r="H13" s="89"/>
      <c r="I13" s="211">
        <v>1534</v>
      </c>
      <c r="J13" s="212">
        <v>565.65710560625814</v>
      </c>
      <c r="K13" s="212">
        <v>564.39164943840399</v>
      </c>
      <c r="L13" s="212">
        <v>566.9225617741123</v>
      </c>
      <c r="M13" s="212">
        <v>30.114108249912874</v>
      </c>
    </row>
    <row r="14" spans="1:13" ht="14.4" x14ac:dyDescent="0.3">
      <c r="G14" s="96"/>
      <c r="H14" s="96"/>
    </row>
    <row r="15" spans="1:13" ht="14.4" x14ac:dyDescent="0.3">
      <c r="F15" s="96"/>
      <c r="G15" s="96"/>
      <c r="H15" s="96"/>
    </row>
    <row r="16" spans="1:13"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BAE1F-A27C-49FD-8013-BEA304A3798C}">
  <sheetPr>
    <tabColor rgb="FFFF0000"/>
  </sheetPr>
  <dimension ref="A1:M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1634</v>
      </c>
      <c r="B1" s="315"/>
      <c r="C1" s="315"/>
      <c r="D1" s="315"/>
      <c r="E1" s="315"/>
      <c r="F1" s="315"/>
      <c r="G1" s="315"/>
      <c r="H1" s="315"/>
      <c r="I1" s="315"/>
      <c r="J1" s="315"/>
      <c r="K1" s="315"/>
      <c r="L1" s="315"/>
      <c r="M1" s="315"/>
    </row>
    <row r="2" spans="1:13" x14ac:dyDescent="0.25">
      <c r="A2" s="206"/>
      <c r="B2" s="206"/>
      <c r="C2" s="206"/>
      <c r="D2" s="206"/>
      <c r="E2" s="206"/>
      <c r="F2" s="206"/>
      <c r="G2" s="206"/>
      <c r="H2" s="206"/>
      <c r="I2" s="206"/>
      <c r="J2" s="206"/>
      <c r="K2" s="206"/>
      <c r="L2" s="206"/>
      <c r="M2" s="206"/>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63">
        <v>1</v>
      </c>
      <c r="D6" s="208">
        <v>2.9052876234747237E-2</v>
      </c>
      <c r="E6" s="213">
        <v>0</v>
      </c>
      <c r="F6" s="208">
        <v>9.1379912095842716E-2</v>
      </c>
      <c r="G6" s="208">
        <v>2.9052876234747237E-2</v>
      </c>
      <c r="I6" s="263">
        <v>1</v>
      </c>
      <c r="J6" s="209">
        <v>415</v>
      </c>
      <c r="K6" s="209">
        <v>415</v>
      </c>
      <c r="L6" s="209">
        <v>415</v>
      </c>
      <c r="M6" s="209">
        <v>0</v>
      </c>
    </row>
    <row r="7" spans="1:13" x14ac:dyDescent="0.25">
      <c r="A7" s="5">
        <v>0.2</v>
      </c>
      <c r="C7" s="263">
        <v>171</v>
      </c>
      <c r="D7" s="208">
        <v>4.9680418361417784</v>
      </c>
      <c r="E7" s="213">
        <v>4.3440776950545938</v>
      </c>
      <c r="F7" s="208">
        <v>5.5920059772289621</v>
      </c>
      <c r="G7" s="208">
        <v>0.37041206580928288</v>
      </c>
      <c r="I7" s="263">
        <v>171</v>
      </c>
      <c r="J7" s="209">
        <v>524.64327485380113</v>
      </c>
      <c r="K7" s="209">
        <v>519.48472425018474</v>
      </c>
      <c r="L7" s="209">
        <v>529.80182545741752</v>
      </c>
      <c r="M7" s="209">
        <v>41.001380160850672</v>
      </c>
    </row>
    <row r="8" spans="1:13" x14ac:dyDescent="0.25">
      <c r="A8" s="5">
        <v>0.3</v>
      </c>
      <c r="C8" s="263">
        <v>2217</v>
      </c>
      <c r="D8" s="208">
        <v>64.410226612434627</v>
      </c>
      <c r="E8" s="208">
        <v>63.052805714668466</v>
      </c>
      <c r="F8" s="208">
        <v>65.767647510200788</v>
      </c>
      <c r="G8" s="208">
        <v>0.81620206386704242</v>
      </c>
      <c r="I8" s="263">
        <v>2217</v>
      </c>
      <c r="J8" s="209">
        <v>568.22462787550739</v>
      </c>
      <c r="K8" s="209">
        <v>566.94873936005513</v>
      </c>
      <c r="L8" s="209">
        <v>569.50051639095966</v>
      </c>
      <c r="M8" s="209">
        <v>36.514747375074663</v>
      </c>
    </row>
    <row r="9" spans="1:13" x14ac:dyDescent="0.25">
      <c r="A9" s="5">
        <v>0.4</v>
      </c>
      <c r="C9" s="263">
        <v>1044</v>
      </c>
      <c r="D9" s="208">
        <v>30.331202789076116</v>
      </c>
      <c r="E9" s="208">
        <v>29.027341179383903</v>
      </c>
      <c r="F9" s="208">
        <v>31.635064398768332</v>
      </c>
      <c r="G9" s="208">
        <v>0.78364909505321667</v>
      </c>
      <c r="I9" s="263">
        <v>1044</v>
      </c>
      <c r="J9" s="209">
        <v>577.83716475095787</v>
      </c>
      <c r="K9" s="209">
        <v>576.12461218533713</v>
      </c>
      <c r="L9" s="209">
        <v>579.54971731657861</v>
      </c>
      <c r="M9" s="209">
        <v>33.633098995511332</v>
      </c>
    </row>
    <row r="10" spans="1:13" x14ac:dyDescent="0.25">
      <c r="A10" s="5">
        <v>0.5</v>
      </c>
      <c r="C10" s="263">
        <v>9</v>
      </c>
      <c r="D10" s="208">
        <v>0.26147588611272515</v>
      </c>
      <c r="E10" s="208">
        <v>0.10371444957867897</v>
      </c>
      <c r="F10" s="208">
        <v>0.41923732264677138</v>
      </c>
      <c r="G10" s="208">
        <v>8.7057251957280438E-2</v>
      </c>
      <c r="I10" s="263">
        <v>9</v>
      </c>
      <c r="J10" s="209">
        <v>607.22222222222217</v>
      </c>
      <c r="K10" s="209">
        <v>580.09558947905555</v>
      </c>
      <c r="L10" s="209">
        <v>634.3488549653888</v>
      </c>
      <c r="M10" s="209">
        <v>49.464072259008802</v>
      </c>
    </row>
    <row r="11" spans="1:13" x14ac:dyDescent="0.25">
      <c r="A11" s="5">
        <v>0.6</v>
      </c>
      <c r="C11" s="263">
        <v>0</v>
      </c>
      <c r="D11" s="208">
        <v>0</v>
      </c>
      <c r="E11" s="214">
        <v>0</v>
      </c>
      <c r="F11" s="208">
        <v>0</v>
      </c>
      <c r="G11" s="208">
        <v>0</v>
      </c>
      <c r="I11" s="263">
        <v>0</v>
      </c>
      <c r="J11" s="209">
        <v>0</v>
      </c>
      <c r="K11" s="209">
        <v>0</v>
      </c>
      <c r="L11" s="209">
        <v>0</v>
      </c>
      <c r="M11" s="209">
        <v>0</v>
      </c>
    </row>
    <row r="12" spans="1:13" x14ac:dyDescent="0.25">
      <c r="A12" s="2" t="s">
        <v>120</v>
      </c>
      <c r="C12" s="263"/>
      <c r="I12" s="263">
        <v>582</v>
      </c>
      <c r="J12" s="209">
        <v>559.83848797250857</v>
      </c>
      <c r="K12" s="209">
        <v>556.87110616097959</v>
      </c>
      <c r="L12" s="209">
        <v>562.80586978403755</v>
      </c>
      <c r="M12" s="209">
        <v>43.51185997480632</v>
      </c>
    </row>
    <row r="13" spans="1:13" x14ac:dyDescent="0.25">
      <c r="A13" s="88" t="s">
        <v>29</v>
      </c>
      <c r="B13" s="89"/>
      <c r="C13" s="211">
        <v>3442</v>
      </c>
      <c r="D13" s="91"/>
      <c r="E13" s="92"/>
      <c r="F13" s="93"/>
      <c r="G13" s="93"/>
      <c r="H13" s="89"/>
      <c r="I13" s="211">
        <v>4024</v>
      </c>
      <c r="J13" s="212">
        <v>567.7027833001988</v>
      </c>
      <c r="K13" s="212">
        <v>566.69799844093325</v>
      </c>
      <c r="L13" s="212">
        <v>568.70756815946436</v>
      </c>
      <c r="M13" s="212">
        <v>38.741353878379883</v>
      </c>
    </row>
    <row r="14" spans="1:13" ht="14.4" x14ac:dyDescent="0.3">
      <c r="G14" s="96"/>
      <c r="H14" s="96"/>
    </row>
    <row r="15" spans="1:13" ht="14.4" x14ac:dyDescent="0.3">
      <c r="F15" s="96"/>
      <c r="G15" s="96"/>
      <c r="H15" s="96"/>
    </row>
    <row r="16" spans="1:13"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405EF-D574-43AE-B858-BFCC40E7B234}">
  <sheetPr>
    <tabColor rgb="FFFFC000"/>
  </sheetPr>
  <dimension ref="A1:M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1635</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63">
        <v>0</v>
      </c>
      <c r="D6" s="208">
        <v>0</v>
      </c>
      <c r="E6" s="208">
        <v>0</v>
      </c>
      <c r="F6" s="208">
        <v>0</v>
      </c>
      <c r="G6" s="208">
        <v>0</v>
      </c>
      <c r="I6" s="263">
        <v>0</v>
      </c>
      <c r="J6" s="209">
        <v>0</v>
      </c>
      <c r="K6" s="209">
        <v>0</v>
      </c>
      <c r="L6" s="209">
        <v>0</v>
      </c>
      <c r="M6" s="209">
        <v>0</v>
      </c>
    </row>
    <row r="7" spans="1:13" x14ac:dyDescent="0.25">
      <c r="A7" s="5">
        <v>0.2</v>
      </c>
      <c r="C7" s="263">
        <v>22</v>
      </c>
      <c r="D7" s="208">
        <v>4.2884990253411299</v>
      </c>
      <c r="E7" s="208">
        <v>2.7156204738553047</v>
      </c>
      <c r="F7" s="208">
        <v>5.861377576826956</v>
      </c>
      <c r="G7" s="208">
        <v>0.89536423131935317</v>
      </c>
      <c r="I7" s="263">
        <v>22</v>
      </c>
      <c r="J7" s="209">
        <v>532.72727272727275</v>
      </c>
      <c r="K7" s="209">
        <v>517.40732809713802</v>
      </c>
      <c r="L7" s="209">
        <v>548.04721735740748</v>
      </c>
      <c r="M7" s="209">
        <v>43.625224047105746</v>
      </c>
    </row>
    <row r="8" spans="1:13" x14ac:dyDescent="0.25">
      <c r="A8" s="5">
        <v>0.3</v>
      </c>
      <c r="C8" s="263">
        <v>336</v>
      </c>
      <c r="D8" s="208">
        <v>65.497076023391813</v>
      </c>
      <c r="E8" s="208">
        <v>61.937684838077999</v>
      </c>
      <c r="F8" s="208">
        <v>69.056467208705612</v>
      </c>
      <c r="G8" s="208">
        <v>2.1008929624561281</v>
      </c>
      <c r="I8" s="263">
        <v>336</v>
      </c>
      <c r="J8" s="209">
        <v>573.96726190476193</v>
      </c>
      <c r="K8" s="209">
        <v>570.17629833818046</v>
      </c>
      <c r="L8" s="209">
        <v>577.75822547134339</v>
      </c>
      <c r="M8" s="209">
        <v>42.187946212333962</v>
      </c>
    </row>
    <row r="9" spans="1:13" x14ac:dyDescent="0.25">
      <c r="A9" s="5">
        <v>0.4</v>
      </c>
      <c r="C9" s="263">
        <v>153</v>
      </c>
      <c r="D9" s="208">
        <v>29.82456140350877</v>
      </c>
      <c r="E9" s="208">
        <v>26.39545307170718</v>
      </c>
      <c r="F9" s="208">
        <v>33.253669735310361</v>
      </c>
      <c r="G9" s="208">
        <v>2.0218299248449312</v>
      </c>
      <c r="I9" s="263">
        <v>153</v>
      </c>
      <c r="J9" s="209">
        <v>584.75163398692814</v>
      </c>
      <c r="K9" s="209">
        <v>579.95917771551808</v>
      </c>
      <c r="L9" s="209">
        <v>589.5440902583382</v>
      </c>
      <c r="M9" s="209">
        <v>35.989267597173217</v>
      </c>
    </row>
    <row r="10" spans="1:13" x14ac:dyDescent="0.25">
      <c r="A10" s="5">
        <v>0.5</v>
      </c>
      <c r="C10" s="263">
        <v>2</v>
      </c>
      <c r="D10" s="208">
        <v>0.38986354775828458</v>
      </c>
      <c r="E10" s="213">
        <v>0</v>
      </c>
      <c r="F10" s="214">
        <v>0.94115281719923671</v>
      </c>
      <c r="G10" s="208">
        <v>0.27540581275480785</v>
      </c>
      <c r="I10" s="263">
        <v>2</v>
      </c>
      <c r="J10" s="209">
        <v>706.5</v>
      </c>
      <c r="K10" s="209">
        <v>694.14643999503312</v>
      </c>
      <c r="L10" s="209">
        <v>718.85356000496688</v>
      </c>
      <c r="M10" s="209">
        <v>10.606601717798213</v>
      </c>
    </row>
    <row r="11" spans="1:13" x14ac:dyDescent="0.25">
      <c r="A11" s="5">
        <v>0.6</v>
      </c>
      <c r="C11" s="263">
        <v>0</v>
      </c>
      <c r="D11" s="208">
        <v>0</v>
      </c>
      <c r="E11" s="208">
        <v>0</v>
      </c>
      <c r="F11" s="208">
        <v>0</v>
      </c>
      <c r="G11" s="208">
        <v>0</v>
      </c>
      <c r="I11" s="263">
        <v>0</v>
      </c>
      <c r="J11" s="209">
        <v>0</v>
      </c>
      <c r="K11" s="209">
        <v>0</v>
      </c>
      <c r="L11" s="209">
        <v>0</v>
      </c>
      <c r="M11" s="209">
        <v>0</v>
      </c>
    </row>
    <row r="12" spans="1:13" x14ac:dyDescent="0.25">
      <c r="A12" s="2" t="s">
        <v>120</v>
      </c>
      <c r="C12" s="263"/>
      <c r="I12" s="263">
        <v>155</v>
      </c>
      <c r="J12" s="209">
        <v>567.26451612903224</v>
      </c>
      <c r="K12" s="209">
        <v>559.81012667599282</v>
      </c>
      <c r="L12" s="209">
        <v>574.71890558207167</v>
      </c>
      <c r="M12" s="209">
        <v>56.343920426986017</v>
      </c>
    </row>
    <row r="13" spans="1:13" x14ac:dyDescent="0.25">
      <c r="A13" s="88" t="s">
        <v>29</v>
      </c>
      <c r="B13" s="89"/>
      <c r="C13" s="211">
        <v>513</v>
      </c>
      <c r="D13" s="91"/>
      <c r="E13" s="92"/>
      <c r="F13" s="93"/>
      <c r="G13" s="93"/>
      <c r="H13" s="89"/>
      <c r="I13" s="211">
        <v>668</v>
      </c>
      <c r="J13" s="212">
        <v>573.92065868263478</v>
      </c>
      <c r="K13" s="212">
        <v>570.98077119617881</v>
      </c>
      <c r="L13" s="212">
        <v>576.86054616909075</v>
      </c>
      <c r="M13" s="212">
        <v>46.130490798111296</v>
      </c>
    </row>
    <row r="14" spans="1:13" ht="14.4" x14ac:dyDescent="0.3">
      <c r="G14" s="96"/>
      <c r="H14" s="96"/>
    </row>
    <row r="15" spans="1:13" ht="14.4" x14ac:dyDescent="0.3">
      <c r="F15" s="96"/>
      <c r="G15" s="96"/>
      <c r="H15" s="96"/>
    </row>
    <row r="16" spans="1:13"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C366F-CA64-4162-AC0E-9193389D3719}">
  <dimension ref="A1:H16"/>
  <sheetViews>
    <sheetView zoomScale="140" zoomScaleNormal="140" workbookViewId="0">
      <selection activeCell="H11" sqref="H11"/>
    </sheetView>
  </sheetViews>
  <sheetFormatPr defaultColWidth="8.6640625" defaultRowHeight="13.8" x14ac:dyDescent="0.25"/>
  <cols>
    <col min="1" max="1" width="7.88671875" style="7" customWidth="1"/>
    <col min="2" max="2" width="9" style="7" bestFit="1" customWidth="1"/>
    <col min="3" max="3" width="9.33203125" style="7" bestFit="1" customWidth="1"/>
    <col min="4" max="4" width="11.6640625" style="7" bestFit="1" customWidth="1"/>
    <col min="5" max="5" width="2.6640625" style="7" customWidth="1"/>
    <col min="6" max="6" width="9.33203125" style="7" bestFit="1" customWidth="1"/>
    <col min="7" max="7" width="11.6640625" style="7" bestFit="1" customWidth="1"/>
    <col min="8" max="8" width="12.33203125" style="7" bestFit="1" customWidth="1"/>
    <col min="9" max="16384" width="8.6640625" style="7"/>
  </cols>
  <sheetData>
    <row r="1" spans="1:8" ht="13.95" customHeight="1" x14ac:dyDescent="0.25">
      <c r="A1" s="265" t="s">
        <v>1388</v>
      </c>
      <c r="B1" s="265"/>
      <c r="C1" s="265"/>
      <c r="D1" s="265"/>
      <c r="E1" s="265"/>
      <c r="F1" s="265"/>
      <c r="G1" s="265"/>
      <c r="H1" s="265"/>
    </row>
    <row r="2" spans="1:8" x14ac:dyDescent="0.25">
      <c r="C2" s="289" t="s">
        <v>40</v>
      </c>
      <c r="D2" s="289"/>
      <c r="E2" s="36"/>
      <c r="F2" s="289" t="s">
        <v>43</v>
      </c>
      <c r="G2" s="289"/>
    </row>
    <row r="3" spans="1:8" x14ac:dyDescent="0.25">
      <c r="A3" s="18" t="s">
        <v>49</v>
      </c>
      <c r="B3" s="43" t="s">
        <v>200</v>
      </c>
      <c r="C3" s="19" t="s">
        <v>4</v>
      </c>
      <c r="D3" s="19" t="s">
        <v>83</v>
      </c>
      <c r="E3" s="19"/>
      <c r="F3" s="19" t="s">
        <v>4</v>
      </c>
      <c r="G3" s="19" t="s">
        <v>83</v>
      </c>
      <c r="H3" s="19" t="s">
        <v>1364</v>
      </c>
    </row>
    <row r="4" spans="1:8" ht="14.4" x14ac:dyDescent="0.3">
      <c r="A4" s="33">
        <v>2022</v>
      </c>
      <c r="B4" s="46" t="s">
        <v>22</v>
      </c>
      <c r="C4" s="184">
        <v>315403.98243465897</v>
      </c>
      <c r="D4" s="186">
        <f>C4/C13</f>
        <v>0.91089886818367394</v>
      </c>
      <c r="E4" s="67"/>
      <c r="F4" s="184">
        <v>95462.378842384904</v>
      </c>
      <c r="G4" s="186">
        <f>F4/F13</f>
        <v>0.92965918078233167</v>
      </c>
      <c r="H4" s="68">
        <f>C4/F4</f>
        <v>3.3039610604656429</v>
      </c>
    </row>
    <row r="5" spans="1:8" ht="14.4" x14ac:dyDescent="0.3">
      <c r="A5" s="33">
        <v>2022</v>
      </c>
      <c r="B5" s="46" t="s">
        <v>61</v>
      </c>
      <c r="C5" s="184">
        <v>30720.364089108902</v>
      </c>
      <c r="D5" s="186">
        <f>C5/C13</f>
        <v>8.872159654723713E-2</v>
      </c>
      <c r="E5" s="67"/>
      <c r="F5" s="184">
        <v>7189.50209244493</v>
      </c>
      <c r="G5" s="186">
        <f>F5/F13</f>
        <v>7.0014876085694608E-2</v>
      </c>
      <c r="H5" s="68">
        <f t="shared" ref="H5:H15" si="0">C5/F5</f>
        <v>4.2729473743934667</v>
      </c>
    </row>
    <row r="6" spans="1:8" ht="14.4" x14ac:dyDescent="0.3">
      <c r="A6" s="33">
        <v>2023</v>
      </c>
      <c r="B6" s="46" t="s">
        <v>22</v>
      </c>
      <c r="C6" s="184">
        <v>81705.795859898702</v>
      </c>
      <c r="D6" s="186">
        <f>C6/C14</f>
        <v>0.43572360766429064</v>
      </c>
      <c r="E6" s="67"/>
      <c r="F6" s="184">
        <v>58901.635297499903</v>
      </c>
      <c r="G6" s="186">
        <f>F6/F14</f>
        <v>0.71697392483882916</v>
      </c>
      <c r="H6" s="68">
        <f t="shared" si="0"/>
        <v>1.3871566629214915</v>
      </c>
    </row>
    <row r="7" spans="1:8" ht="14.4" x14ac:dyDescent="0.3">
      <c r="A7" s="33">
        <v>2023</v>
      </c>
      <c r="B7" s="46" t="s">
        <v>61</v>
      </c>
      <c r="C7" s="184">
        <v>105946.493073438</v>
      </c>
      <c r="D7" s="186">
        <f>C7/C14</f>
        <v>0.56499526986426707</v>
      </c>
      <c r="E7" s="67"/>
      <c r="F7" s="184">
        <v>23269.591330281299</v>
      </c>
      <c r="G7" s="186">
        <f>F7/F14</f>
        <v>0.28324663892948854</v>
      </c>
      <c r="H7" s="68">
        <f t="shared" si="0"/>
        <v>4.5530018799929328</v>
      </c>
    </row>
    <row r="8" spans="1:8" ht="14.4" x14ac:dyDescent="0.3">
      <c r="A8" s="33">
        <v>2024</v>
      </c>
      <c r="B8" s="46" t="s">
        <v>22</v>
      </c>
      <c r="C8" s="184">
        <v>211683.103752906</v>
      </c>
      <c r="D8" s="186">
        <f>C8/C15</f>
        <v>0.89101994014783059</v>
      </c>
      <c r="E8" s="67"/>
      <c r="F8" s="184">
        <v>119869.282729777</v>
      </c>
      <c r="G8" s="186">
        <f>F8/F15</f>
        <v>0.97092032484785518</v>
      </c>
      <c r="H8" s="68">
        <f t="shared" si="0"/>
        <v>1.765949532125809</v>
      </c>
    </row>
    <row r="9" spans="1:8" ht="14.4" x14ac:dyDescent="0.3">
      <c r="A9" s="42">
        <v>2024</v>
      </c>
      <c r="B9" s="43" t="s">
        <v>61</v>
      </c>
      <c r="C9" s="185">
        <v>25748.085351216901</v>
      </c>
      <c r="D9" s="187">
        <f>C9/C15</f>
        <v>0.108379256831676</v>
      </c>
      <c r="E9" s="69"/>
      <c r="F9" s="185">
        <v>3472.90411367973</v>
      </c>
      <c r="G9" s="187">
        <f>F9/F15</f>
        <v>2.8129918803474672E-2</v>
      </c>
      <c r="H9" s="70">
        <f t="shared" si="0"/>
        <v>7.413992586145838</v>
      </c>
    </row>
    <row r="10" spans="1:8" x14ac:dyDescent="0.25">
      <c r="A10" s="33">
        <v>2007</v>
      </c>
      <c r="B10" s="46" t="s">
        <v>84</v>
      </c>
      <c r="C10" s="71">
        <v>101357</v>
      </c>
      <c r="D10" s="278">
        <v>1</v>
      </c>
      <c r="E10" s="41"/>
      <c r="F10" s="71">
        <v>189975</v>
      </c>
      <c r="G10" s="278">
        <v>1</v>
      </c>
      <c r="H10" s="68">
        <f>C10/F10</f>
        <v>0.53352809580207927</v>
      </c>
    </row>
    <row r="11" spans="1:8" x14ac:dyDescent="0.25">
      <c r="A11" s="33">
        <v>2008</v>
      </c>
      <c r="B11" s="46" t="s">
        <v>84</v>
      </c>
      <c r="C11" s="71">
        <v>157791</v>
      </c>
      <c r="D11" s="278">
        <v>1</v>
      </c>
      <c r="E11" s="41"/>
      <c r="F11" s="71">
        <v>222251</v>
      </c>
      <c r="G11" s="278">
        <v>1</v>
      </c>
      <c r="H11" s="68">
        <f>C11/F11</f>
        <v>0.70996755920108345</v>
      </c>
    </row>
    <row r="12" spans="1:8" x14ac:dyDescent="0.25">
      <c r="A12" s="33">
        <v>2009</v>
      </c>
      <c r="B12" s="46" t="s">
        <v>84</v>
      </c>
      <c r="C12" s="71">
        <v>196142</v>
      </c>
      <c r="D12" s="278">
        <v>1</v>
      </c>
      <c r="E12" s="41"/>
      <c r="F12" s="71">
        <v>440403</v>
      </c>
      <c r="G12" s="278">
        <v>1</v>
      </c>
      <c r="H12" s="68">
        <f>C12/F12</f>
        <v>0.44536935488632001</v>
      </c>
    </row>
    <row r="13" spans="1:8" ht="14.4" x14ac:dyDescent="0.3">
      <c r="A13" s="33">
        <v>2022</v>
      </c>
      <c r="B13" s="46" t="s">
        <v>84</v>
      </c>
      <c r="C13" s="276">
        <v>346255.76279787498</v>
      </c>
      <c r="D13" s="277">
        <v>1</v>
      </c>
      <c r="E13" s="71"/>
      <c r="F13" s="276">
        <v>102685.35051958601</v>
      </c>
      <c r="G13" s="277">
        <v>1</v>
      </c>
      <c r="H13" s="68">
        <f>C13/F13</f>
        <v>3.3720074094875963</v>
      </c>
    </row>
    <row r="14" spans="1:8" ht="14.4" x14ac:dyDescent="0.3">
      <c r="A14" s="33">
        <v>2023</v>
      </c>
      <c r="B14" s="46" t="s">
        <v>84</v>
      </c>
      <c r="C14" s="276">
        <v>187517.48682584599</v>
      </c>
      <c r="D14" s="277">
        <v>1</v>
      </c>
      <c r="E14" s="67"/>
      <c r="F14" s="276">
        <v>82153.106629004105</v>
      </c>
      <c r="G14" s="277">
        <v>1</v>
      </c>
      <c r="H14" s="68">
        <f>C14/F14</f>
        <v>2.2825367721352006</v>
      </c>
    </row>
    <row r="15" spans="1:8" ht="14.4" x14ac:dyDescent="0.3">
      <c r="A15" s="42">
        <v>2024</v>
      </c>
      <c r="B15" s="43" t="s">
        <v>84</v>
      </c>
      <c r="C15" s="185">
        <v>237573.92423539399</v>
      </c>
      <c r="D15" s="187">
        <v>1</v>
      </c>
      <c r="E15" s="69"/>
      <c r="F15" s="185">
        <v>123459.443233471</v>
      </c>
      <c r="G15" s="187">
        <v>1</v>
      </c>
      <c r="H15" s="70">
        <f t="shared" si="0"/>
        <v>1.9243074325722012</v>
      </c>
    </row>
    <row r="16" spans="1:8" x14ac:dyDescent="0.25">
      <c r="A16" s="7" t="s">
        <v>85</v>
      </c>
    </row>
  </sheetData>
  <mergeCells count="2">
    <mergeCell ref="C2:D2"/>
    <mergeCell ref="F2:G2"/>
  </mergeCells>
  <pageMargins left="0.7" right="0.7" top="0.75" bottom="0.75" header="0.3" footer="0.3"/>
  <pageSetup orientation="portrait"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5FDA2-282D-4C33-8AC0-39C0A5CDDF08}">
  <sheetPr>
    <tabColor rgb="FFFFC000"/>
  </sheetPr>
  <dimension ref="A1:M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1636</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63">
        <v>0</v>
      </c>
      <c r="D6" s="208">
        <v>0</v>
      </c>
      <c r="E6" s="208">
        <v>0</v>
      </c>
      <c r="F6" s="208">
        <v>0</v>
      </c>
      <c r="G6" s="208">
        <v>0</v>
      </c>
      <c r="I6" s="263">
        <v>0</v>
      </c>
      <c r="J6" s="209">
        <v>0</v>
      </c>
      <c r="K6" s="209">
        <v>0</v>
      </c>
      <c r="L6" s="209">
        <v>0</v>
      </c>
      <c r="M6" s="209">
        <v>0</v>
      </c>
    </row>
    <row r="7" spans="1:13" x14ac:dyDescent="0.25">
      <c r="A7" s="5">
        <v>0.2</v>
      </c>
      <c r="C7" s="263">
        <v>45</v>
      </c>
      <c r="D7" s="208">
        <v>7.2580645161290329</v>
      </c>
      <c r="E7" s="208">
        <v>5.5614227564356984</v>
      </c>
      <c r="F7" s="208">
        <v>8.9547062758223674</v>
      </c>
      <c r="G7" s="208">
        <v>0.98098583101865133</v>
      </c>
      <c r="I7" s="263">
        <v>45</v>
      </c>
      <c r="J7" s="209">
        <v>533.35555555555561</v>
      </c>
      <c r="K7" s="209">
        <v>525.54553461157127</v>
      </c>
      <c r="L7" s="209">
        <v>541.16557649953995</v>
      </c>
      <c r="M7" s="209">
        <v>31.809200752695006</v>
      </c>
    </row>
    <row r="8" spans="1:13" x14ac:dyDescent="0.25">
      <c r="A8" s="5">
        <v>0.3</v>
      </c>
      <c r="C8" s="263">
        <v>329</v>
      </c>
      <c r="D8" s="208">
        <v>53.064516129032256</v>
      </c>
      <c r="E8" s="208">
        <v>49.875415095367089</v>
      </c>
      <c r="F8" s="208">
        <v>56.253617162697431</v>
      </c>
      <c r="G8" s="208">
        <v>1.8869787041383195</v>
      </c>
      <c r="I8" s="263">
        <v>329</v>
      </c>
      <c r="J8" s="209">
        <v>564.79939209726444</v>
      </c>
      <c r="K8" s="209">
        <v>562.12925407812804</v>
      </c>
      <c r="L8" s="209">
        <v>567.46953011640085</v>
      </c>
      <c r="M8" s="209">
        <v>29.405323470586335</v>
      </c>
    </row>
    <row r="9" spans="1:13" x14ac:dyDescent="0.25">
      <c r="A9" s="5">
        <v>0.4</v>
      </c>
      <c r="C9" s="263">
        <v>244</v>
      </c>
      <c r="D9" s="208">
        <v>39.354838709677423</v>
      </c>
      <c r="E9" s="208">
        <v>36.231283609840013</v>
      </c>
      <c r="F9" s="208">
        <v>42.478393809514827</v>
      </c>
      <c r="G9" s="208">
        <v>1.8471892439194892</v>
      </c>
      <c r="I9" s="263">
        <v>244</v>
      </c>
      <c r="J9" s="209">
        <v>578.94672131147536</v>
      </c>
      <c r="K9" s="209">
        <v>575.82594132747852</v>
      </c>
      <c r="L9" s="209">
        <v>582.0675012954722</v>
      </c>
      <c r="M9" s="209">
        <v>29.597318542836408</v>
      </c>
    </row>
    <row r="10" spans="1:13" x14ac:dyDescent="0.25">
      <c r="A10" s="5">
        <v>0.5</v>
      </c>
      <c r="C10" s="263">
        <v>2</v>
      </c>
      <c r="D10" s="208">
        <v>0.32258064516129031</v>
      </c>
      <c r="E10" s="213">
        <v>0</v>
      </c>
      <c r="F10" s="214">
        <v>0.75641670076407108</v>
      </c>
      <c r="G10" s="208">
        <v>0.21440346056899331</v>
      </c>
      <c r="I10" s="263">
        <v>2</v>
      </c>
      <c r="J10" s="209">
        <v>590</v>
      </c>
      <c r="K10" s="209">
        <v>532.35339402007787</v>
      </c>
      <c r="L10" s="209">
        <v>647.64660597992213</v>
      </c>
      <c r="M10" s="209">
        <v>49.497474683058329</v>
      </c>
    </row>
    <row r="11" spans="1:13" x14ac:dyDescent="0.25">
      <c r="A11" s="5">
        <v>0.6</v>
      </c>
      <c r="C11" s="263">
        <v>0</v>
      </c>
      <c r="D11" s="208">
        <v>0</v>
      </c>
      <c r="E11" s="208">
        <v>0</v>
      </c>
      <c r="F11" s="208">
        <v>0</v>
      </c>
      <c r="G11" s="208">
        <v>0</v>
      </c>
      <c r="I11" s="263">
        <v>0</v>
      </c>
      <c r="J11" s="209">
        <v>0</v>
      </c>
      <c r="K11" s="209">
        <v>0</v>
      </c>
      <c r="L11" s="209">
        <v>0</v>
      </c>
      <c r="M11" s="209">
        <v>0</v>
      </c>
    </row>
    <row r="12" spans="1:13" x14ac:dyDescent="0.25">
      <c r="A12" s="2" t="s">
        <v>120</v>
      </c>
      <c r="C12" s="263"/>
      <c r="I12" s="263">
        <v>77</v>
      </c>
      <c r="J12" s="209">
        <v>562.66233766233768</v>
      </c>
      <c r="K12" s="209">
        <v>556.21730617481694</v>
      </c>
      <c r="L12" s="209">
        <v>569.10736914985841</v>
      </c>
      <c r="M12" s="209">
        <v>34.337186528222688</v>
      </c>
    </row>
    <row r="13" spans="1:13" x14ac:dyDescent="0.25">
      <c r="A13" s="88" t="s">
        <v>29</v>
      </c>
      <c r="B13" s="89"/>
      <c r="C13" s="211">
        <v>620</v>
      </c>
      <c r="D13" s="91"/>
      <c r="E13" s="92"/>
      <c r="F13" s="93"/>
      <c r="G13" s="93"/>
      <c r="H13" s="89"/>
      <c r="I13" s="211">
        <v>697</v>
      </c>
      <c r="J13" s="212">
        <v>567.55810616929693</v>
      </c>
      <c r="K13" s="212">
        <v>565.54778758401665</v>
      </c>
      <c r="L13" s="212">
        <v>569.56842475457722</v>
      </c>
      <c r="M13" s="212">
        <v>32.223712816381351</v>
      </c>
    </row>
    <row r="14" spans="1:13" ht="14.4" x14ac:dyDescent="0.3">
      <c r="G14" s="96"/>
      <c r="H14" s="96"/>
    </row>
    <row r="15" spans="1:13" ht="14.4" x14ac:dyDescent="0.3">
      <c r="F15" s="96"/>
      <c r="G15" s="96"/>
      <c r="H15" s="96"/>
    </row>
    <row r="16" spans="1:13"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859AA-81FC-482E-93E2-76A095F94931}">
  <sheetPr>
    <tabColor rgb="FFFF0000"/>
  </sheetPr>
  <dimension ref="A1:M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1637</v>
      </c>
      <c r="B1" s="315"/>
      <c r="C1" s="315"/>
      <c r="D1" s="315"/>
      <c r="E1" s="315"/>
      <c r="F1" s="315"/>
      <c r="G1" s="315"/>
      <c r="H1" s="315"/>
      <c r="I1" s="315"/>
      <c r="J1" s="315"/>
      <c r="K1" s="315"/>
      <c r="L1" s="315"/>
      <c r="M1" s="315"/>
    </row>
    <row r="2" spans="1:13" x14ac:dyDescent="0.25">
      <c r="A2" s="206"/>
      <c r="B2" s="206"/>
      <c r="C2" s="206"/>
      <c r="D2" s="206"/>
      <c r="E2" s="206"/>
      <c r="F2" s="206"/>
      <c r="G2" s="206"/>
      <c r="H2" s="206"/>
      <c r="I2" s="206"/>
      <c r="J2" s="206"/>
      <c r="K2" s="206"/>
      <c r="L2" s="206"/>
      <c r="M2" s="206"/>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63">
        <v>0</v>
      </c>
      <c r="D6" s="208">
        <v>0</v>
      </c>
      <c r="E6" s="208">
        <v>0</v>
      </c>
      <c r="F6" s="208">
        <v>0</v>
      </c>
      <c r="G6" s="208">
        <v>0</v>
      </c>
      <c r="I6" s="263">
        <v>0</v>
      </c>
      <c r="J6" s="209">
        <v>0</v>
      </c>
      <c r="K6" s="209">
        <v>0</v>
      </c>
      <c r="L6" s="209">
        <v>0</v>
      </c>
      <c r="M6" s="209">
        <v>0</v>
      </c>
    </row>
    <row r="7" spans="1:13" x14ac:dyDescent="0.25">
      <c r="A7" s="5">
        <v>0.2</v>
      </c>
      <c r="C7" s="263">
        <v>67</v>
      </c>
      <c r="D7" s="208">
        <v>5.9292035398230087</v>
      </c>
      <c r="E7" s="213">
        <v>4.7278784389256003</v>
      </c>
      <c r="F7" s="208">
        <v>7.1305286407204171</v>
      </c>
      <c r="G7" s="208">
        <v>0.7028758458705795</v>
      </c>
      <c r="I7" s="263">
        <v>67</v>
      </c>
      <c r="J7" s="209">
        <v>530.98507462686564</v>
      </c>
      <c r="K7" s="209">
        <v>523.73404675295205</v>
      </c>
      <c r="L7" s="209">
        <v>538.23610250077923</v>
      </c>
      <c r="M7" s="209">
        <v>36.05908137509271</v>
      </c>
    </row>
    <row r="8" spans="1:13" x14ac:dyDescent="0.25">
      <c r="A8" s="5">
        <v>0.3</v>
      </c>
      <c r="C8" s="263">
        <v>649</v>
      </c>
      <c r="D8" s="208">
        <v>57.43362831858407</v>
      </c>
      <c r="E8" s="208">
        <v>54.966939402008343</v>
      </c>
      <c r="F8" s="208">
        <v>59.900317235159804</v>
      </c>
      <c r="G8" s="208">
        <v>1.471531191598964</v>
      </c>
      <c r="I8" s="263">
        <v>649</v>
      </c>
      <c r="J8" s="209">
        <v>568.9275808936826</v>
      </c>
      <c r="K8" s="209">
        <v>566.58368673847895</v>
      </c>
      <c r="L8" s="209">
        <v>571.27147504888626</v>
      </c>
      <c r="M8" s="209">
        <v>36.277556497155743</v>
      </c>
    </row>
    <row r="9" spans="1:13" x14ac:dyDescent="0.25">
      <c r="A9" s="5">
        <v>0.4</v>
      </c>
      <c r="C9" s="263">
        <v>410</v>
      </c>
      <c r="D9" s="208">
        <v>36.283185840707965</v>
      </c>
      <c r="E9" s="208">
        <v>33.883256823354223</v>
      </c>
      <c r="F9" s="208">
        <v>38.683114858061707</v>
      </c>
      <c r="G9" s="208">
        <v>1.4309773581627188</v>
      </c>
      <c r="I9" s="263">
        <v>410</v>
      </c>
      <c r="J9" s="209">
        <v>581.94878048780492</v>
      </c>
      <c r="K9" s="209">
        <v>579.27274363328422</v>
      </c>
      <c r="L9" s="209">
        <v>584.62481734232563</v>
      </c>
      <c r="M9" s="209">
        <v>32.920142108675122</v>
      </c>
    </row>
    <row r="10" spans="1:13" x14ac:dyDescent="0.25">
      <c r="A10" s="5">
        <v>0.5</v>
      </c>
      <c r="C10" s="263">
        <v>4</v>
      </c>
      <c r="D10" s="208">
        <v>0.35398230088495575</v>
      </c>
      <c r="E10" s="208">
        <v>1.8758267788787079E-2</v>
      </c>
      <c r="F10" s="208">
        <v>0.68920633398112441</v>
      </c>
      <c r="G10" s="208">
        <v>0.17675584191772081</v>
      </c>
      <c r="I10" s="263">
        <v>4</v>
      </c>
      <c r="J10" s="209">
        <v>648.25</v>
      </c>
      <c r="K10" s="209">
        <v>587.89506109871695</v>
      </c>
      <c r="L10" s="209">
        <v>708.60493890128305</v>
      </c>
      <c r="M10" s="209">
        <v>73.336552959625806</v>
      </c>
    </row>
    <row r="11" spans="1:13" x14ac:dyDescent="0.25">
      <c r="A11" s="5">
        <v>0.6</v>
      </c>
      <c r="C11" s="263">
        <v>0</v>
      </c>
      <c r="D11" s="208">
        <v>0</v>
      </c>
      <c r="E11" s="214">
        <v>0</v>
      </c>
      <c r="F11" s="208">
        <v>0</v>
      </c>
      <c r="G11" s="208">
        <v>0</v>
      </c>
      <c r="I11" s="263">
        <v>0</v>
      </c>
      <c r="J11" s="209">
        <v>0</v>
      </c>
      <c r="K11" s="209">
        <v>0</v>
      </c>
      <c r="L11" s="209">
        <v>0</v>
      </c>
      <c r="M11" s="209">
        <v>0</v>
      </c>
    </row>
    <row r="12" spans="1:13" x14ac:dyDescent="0.25">
      <c r="A12" s="2" t="s">
        <v>120</v>
      </c>
      <c r="C12" s="263"/>
      <c r="I12" s="263">
        <v>235</v>
      </c>
      <c r="J12" s="209">
        <v>565.80851063829789</v>
      </c>
      <c r="K12" s="209">
        <v>560.51562594348536</v>
      </c>
      <c r="L12" s="209">
        <v>571.10139533311042</v>
      </c>
      <c r="M12" s="209">
        <v>49.295133468424233</v>
      </c>
    </row>
    <row r="13" spans="1:13" x14ac:dyDescent="0.25">
      <c r="A13" s="88" t="s">
        <v>29</v>
      </c>
      <c r="B13" s="89"/>
      <c r="C13" s="211">
        <v>1130</v>
      </c>
      <c r="D13" s="91"/>
      <c r="E13" s="92"/>
      <c r="F13" s="93"/>
      <c r="G13" s="93"/>
      <c r="H13" s="89"/>
      <c r="I13" s="211">
        <v>1365</v>
      </c>
      <c r="J13" s="212">
        <v>570.67179487179487</v>
      </c>
      <c r="K13" s="212">
        <v>568.9006119690996</v>
      </c>
      <c r="L13" s="212">
        <v>572.44297777449015</v>
      </c>
      <c r="M13" s="212">
        <v>39.75643370076159</v>
      </c>
    </row>
    <row r="14" spans="1:13" ht="14.4" x14ac:dyDescent="0.3">
      <c r="G14" s="96"/>
      <c r="H14" s="96"/>
    </row>
    <row r="15" spans="1:13" ht="14.4" x14ac:dyDescent="0.3">
      <c r="F15" s="96"/>
      <c r="G15" s="96"/>
      <c r="H15" s="96"/>
    </row>
    <row r="16" spans="1:13"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366BE-3202-417C-9420-4A8F397BD92E}">
  <sheetPr>
    <tabColor rgb="FFFF0000"/>
  </sheetPr>
  <dimension ref="A1:M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1638</v>
      </c>
      <c r="B1" s="315"/>
      <c r="C1" s="315"/>
      <c r="D1" s="315"/>
      <c r="E1" s="315"/>
      <c r="F1" s="315"/>
      <c r="G1" s="315"/>
      <c r="H1" s="315"/>
      <c r="I1" s="315"/>
      <c r="J1" s="315"/>
      <c r="K1" s="315"/>
      <c r="L1" s="315"/>
      <c r="M1" s="315"/>
    </row>
    <row r="2" spans="1:13" x14ac:dyDescent="0.25">
      <c r="A2" s="206"/>
      <c r="B2" s="206"/>
      <c r="C2" s="206"/>
      <c r="D2" s="206"/>
      <c r="E2" s="206"/>
      <c r="F2" s="206"/>
      <c r="G2" s="206"/>
      <c r="H2" s="206"/>
      <c r="I2" s="206"/>
      <c r="J2" s="206"/>
      <c r="K2" s="206"/>
      <c r="L2" s="206"/>
      <c r="M2" s="206"/>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63">
        <v>1</v>
      </c>
      <c r="D6" s="208">
        <v>2.1872265966754158E-2</v>
      </c>
      <c r="E6" s="213">
        <v>0</v>
      </c>
      <c r="F6" s="208">
        <v>6.8792367687808609E-2</v>
      </c>
      <c r="G6" s="208">
        <v>2.1872265966754158E-2</v>
      </c>
      <c r="I6" s="263">
        <v>1</v>
      </c>
      <c r="J6" s="209">
        <v>415</v>
      </c>
      <c r="K6" s="209">
        <v>415</v>
      </c>
      <c r="L6" s="209">
        <v>415</v>
      </c>
      <c r="M6" s="209">
        <v>0</v>
      </c>
    </row>
    <row r="7" spans="1:13" x14ac:dyDescent="0.25">
      <c r="A7" s="5">
        <v>0.2</v>
      </c>
      <c r="C7" s="263">
        <v>238</v>
      </c>
      <c r="D7" s="208">
        <v>5.2055993000874894</v>
      </c>
      <c r="E7" s="213">
        <v>4.6541125317348673</v>
      </c>
      <c r="F7" s="208">
        <v>5.7570860684401115</v>
      </c>
      <c r="G7" s="208">
        <v>0.32856484929397489</v>
      </c>
      <c r="I7" s="263">
        <v>238</v>
      </c>
      <c r="J7" s="209">
        <v>526.42857142857144</v>
      </c>
      <c r="K7" s="209">
        <v>522.1949778074495</v>
      </c>
      <c r="L7" s="209">
        <v>530.66216504969339</v>
      </c>
      <c r="M7" s="209">
        <v>39.700475914326127</v>
      </c>
    </row>
    <row r="8" spans="1:13" x14ac:dyDescent="0.25">
      <c r="A8" s="5">
        <v>0.3</v>
      </c>
      <c r="C8" s="263">
        <v>2866</v>
      </c>
      <c r="D8" s="208">
        <v>62.685914260717411</v>
      </c>
      <c r="E8" s="208">
        <v>61.498101178738942</v>
      </c>
      <c r="F8" s="208">
        <v>63.873727342695886</v>
      </c>
      <c r="G8" s="208">
        <v>0.71534537577592583</v>
      </c>
      <c r="I8" s="263">
        <v>2866</v>
      </c>
      <c r="J8" s="209">
        <v>568.38381018841596</v>
      </c>
      <c r="K8" s="209">
        <v>567.26351277088338</v>
      </c>
      <c r="L8" s="209">
        <v>569.50410760594855</v>
      </c>
      <c r="M8" s="209">
        <v>36.456040174409601</v>
      </c>
    </row>
    <row r="9" spans="1:13" x14ac:dyDescent="0.25">
      <c r="A9" s="5">
        <v>0.4</v>
      </c>
      <c r="C9" s="263">
        <v>1454</v>
      </c>
      <c r="D9" s="208">
        <v>31.802274715660545</v>
      </c>
      <c r="E9" s="208">
        <v>30.658093850802647</v>
      </c>
      <c r="F9" s="208">
        <v>32.946455580518439</v>
      </c>
      <c r="G9" s="208">
        <v>0.68882424731070369</v>
      </c>
      <c r="I9" s="263">
        <v>1454</v>
      </c>
      <c r="J9" s="209">
        <v>578.99656121045393</v>
      </c>
      <c r="K9" s="209">
        <v>577.55238254917583</v>
      </c>
      <c r="L9" s="209">
        <v>580.44073987173203</v>
      </c>
      <c r="M9" s="209">
        <v>33.473505283393401</v>
      </c>
    </row>
    <row r="10" spans="1:13" x14ac:dyDescent="0.25">
      <c r="A10" s="5">
        <v>0.5</v>
      </c>
      <c r="C10" s="263">
        <v>13</v>
      </c>
      <c r="D10" s="208">
        <v>0.28433945756780404</v>
      </c>
      <c r="E10" s="208">
        <v>0.14383169452351746</v>
      </c>
      <c r="F10" s="208">
        <v>0.42484722061209063</v>
      </c>
      <c r="G10" s="208">
        <v>7.8757992902286411E-2</v>
      </c>
      <c r="I10" s="263">
        <v>13</v>
      </c>
      <c r="J10" s="209">
        <v>619.84615384615381</v>
      </c>
      <c r="K10" s="209">
        <v>593.38143075514574</v>
      </c>
      <c r="L10" s="209">
        <v>646.31087693716188</v>
      </c>
      <c r="M10" s="209">
        <v>58.001215725543418</v>
      </c>
    </row>
    <row r="11" spans="1:13" x14ac:dyDescent="0.25">
      <c r="A11" s="5">
        <v>0.6</v>
      </c>
      <c r="C11" s="263">
        <v>0</v>
      </c>
      <c r="D11" s="208">
        <v>0</v>
      </c>
      <c r="E11" s="214">
        <v>0</v>
      </c>
      <c r="F11" s="208">
        <v>0</v>
      </c>
      <c r="G11" s="208">
        <v>0</v>
      </c>
      <c r="I11" s="263">
        <v>0</v>
      </c>
      <c r="J11" s="209">
        <v>0</v>
      </c>
      <c r="K11" s="209">
        <v>0</v>
      </c>
      <c r="L11" s="209">
        <v>0</v>
      </c>
      <c r="M11" s="209">
        <v>0</v>
      </c>
    </row>
    <row r="12" spans="1:13" x14ac:dyDescent="0.25">
      <c r="A12" s="2" t="s">
        <v>120</v>
      </c>
      <c r="C12" s="263"/>
      <c r="I12" s="263">
        <v>817</v>
      </c>
      <c r="J12" s="209">
        <v>561.55569155446756</v>
      </c>
      <c r="K12" s="209">
        <v>558.94834044805384</v>
      </c>
      <c r="L12" s="209">
        <v>564.16304266088127</v>
      </c>
      <c r="M12" s="209">
        <v>45.301085831279778</v>
      </c>
    </row>
    <row r="13" spans="1:13" x14ac:dyDescent="0.25">
      <c r="A13" s="88" t="s">
        <v>29</v>
      </c>
      <c r="B13" s="89"/>
      <c r="C13" s="211">
        <v>4572</v>
      </c>
      <c r="D13" s="91"/>
      <c r="E13" s="92"/>
      <c r="F13" s="93"/>
      <c r="G13" s="93"/>
      <c r="H13" s="89"/>
      <c r="I13" s="211">
        <v>5389</v>
      </c>
      <c r="J13" s="212">
        <v>568.45481536463171</v>
      </c>
      <c r="K13" s="212">
        <v>567.58039587609073</v>
      </c>
      <c r="L13" s="212">
        <v>569.32923485317269</v>
      </c>
      <c r="M13" s="212">
        <v>39.018627286742749</v>
      </c>
    </row>
    <row r="14" spans="1:13" ht="14.4" x14ac:dyDescent="0.3">
      <c r="G14" s="96"/>
      <c r="H14" s="96"/>
    </row>
    <row r="15" spans="1:13" ht="14.4" x14ac:dyDescent="0.3">
      <c r="F15" s="96"/>
      <c r="G15" s="96"/>
      <c r="H15" s="96"/>
    </row>
    <row r="16" spans="1:13"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7B3E8-FCA8-4362-8939-610D5AFDDE34}">
  <sheetPr>
    <tabColor rgb="FFFFC000"/>
  </sheetPr>
  <dimension ref="A1:M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1639</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63">
        <v>0</v>
      </c>
      <c r="D6" s="208">
        <v>0</v>
      </c>
      <c r="E6" s="208">
        <v>0</v>
      </c>
      <c r="F6" s="208">
        <v>0</v>
      </c>
      <c r="G6" s="208">
        <v>0</v>
      </c>
      <c r="I6" s="263">
        <v>0</v>
      </c>
      <c r="J6" s="209">
        <v>0</v>
      </c>
      <c r="K6" s="209">
        <v>0</v>
      </c>
      <c r="L6" s="209">
        <v>0</v>
      </c>
      <c r="M6" s="209">
        <v>0</v>
      </c>
    </row>
    <row r="7" spans="1:13" x14ac:dyDescent="0.25">
      <c r="A7" s="5">
        <v>0.2</v>
      </c>
      <c r="C7" s="263">
        <v>109</v>
      </c>
      <c r="D7" s="208">
        <v>18.046357615894042</v>
      </c>
      <c r="E7" s="208">
        <v>15.38360272616009</v>
      </c>
      <c r="F7" s="208">
        <v>20.709112505627992</v>
      </c>
      <c r="G7" s="208">
        <v>1.5661027557093996</v>
      </c>
      <c r="I7" s="263">
        <v>109</v>
      </c>
      <c r="J7" s="209">
        <v>535</v>
      </c>
      <c r="K7" s="209">
        <v>529.88898468056595</v>
      </c>
      <c r="L7" s="209">
        <v>540.11101531943405</v>
      </c>
      <c r="M7" s="209">
        <v>32.39798804910005</v>
      </c>
    </row>
    <row r="8" spans="1:13" x14ac:dyDescent="0.25">
      <c r="A8" s="5">
        <v>0.3</v>
      </c>
      <c r="C8" s="263">
        <v>370</v>
      </c>
      <c r="D8" s="208">
        <v>61.258278145695364</v>
      </c>
      <c r="E8" s="208">
        <v>57.907300071418298</v>
      </c>
      <c r="F8" s="208">
        <v>64.609256219972437</v>
      </c>
      <c r="G8" s="208">
        <v>1.98386993585224</v>
      </c>
      <c r="I8" s="263">
        <v>370</v>
      </c>
      <c r="J8" s="209">
        <v>563.01351351351354</v>
      </c>
      <c r="K8" s="209">
        <v>560.4894957377544</v>
      </c>
      <c r="L8" s="209">
        <v>565.53753128927269</v>
      </c>
      <c r="M8" s="209">
        <v>29.477515772725035</v>
      </c>
    </row>
    <row r="9" spans="1:13" x14ac:dyDescent="0.25">
      <c r="A9" s="5">
        <v>0.4</v>
      </c>
      <c r="C9" s="263">
        <v>123</v>
      </c>
      <c r="D9" s="208">
        <v>20.364238410596027</v>
      </c>
      <c r="E9" s="208">
        <v>17.579835606164618</v>
      </c>
      <c r="F9" s="208">
        <v>23.148641215027439</v>
      </c>
      <c r="G9" s="208">
        <v>1.6399458162670764</v>
      </c>
      <c r="I9" s="263">
        <v>123</v>
      </c>
      <c r="J9" s="209">
        <v>575.19512195121956</v>
      </c>
      <c r="K9" s="209">
        <v>570.3807473961416</v>
      </c>
      <c r="L9" s="209">
        <v>580.00949650629752</v>
      </c>
      <c r="M9" s="209">
        <v>32.418285301836001</v>
      </c>
    </row>
    <row r="10" spans="1:13" x14ac:dyDescent="0.25">
      <c r="A10" s="5">
        <v>0.5</v>
      </c>
      <c r="C10" s="263">
        <v>2</v>
      </c>
      <c r="D10" s="208">
        <v>0.33112582781456956</v>
      </c>
      <c r="E10" s="213">
        <v>0</v>
      </c>
      <c r="F10" s="214">
        <v>0.79930809990775264</v>
      </c>
      <c r="G10" s="208">
        <v>0.23394709068466601</v>
      </c>
      <c r="I10" s="263">
        <v>2</v>
      </c>
      <c r="J10" s="209">
        <v>610.5</v>
      </c>
      <c r="K10" s="209">
        <v>594.85318325802461</v>
      </c>
      <c r="L10" s="209">
        <v>626.14681674197539</v>
      </c>
      <c r="M10" s="209">
        <v>13.435028842544403</v>
      </c>
    </row>
    <row r="11" spans="1:13" x14ac:dyDescent="0.25">
      <c r="A11" s="5">
        <v>0.6</v>
      </c>
      <c r="C11" s="263">
        <v>0</v>
      </c>
      <c r="D11" s="208">
        <v>0</v>
      </c>
      <c r="E11" s="208">
        <v>0</v>
      </c>
      <c r="F11" s="208">
        <v>0</v>
      </c>
      <c r="G11" s="208">
        <v>0</v>
      </c>
      <c r="I11" s="263">
        <v>0</v>
      </c>
      <c r="J11" s="209">
        <v>0</v>
      </c>
      <c r="K11" s="209">
        <v>0</v>
      </c>
      <c r="L11" s="209">
        <v>0</v>
      </c>
      <c r="M11" s="209">
        <v>0</v>
      </c>
    </row>
    <row r="12" spans="1:13" x14ac:dyDescent="0.25">
      <c r="A12" s="2" t="s">
        <v>120</v>
      </c>
      <c r="C12" s="263"/>
      <c r="I12" s="263">
        <v>97</v>
      </c>
      <c r="J12" s="209">
        <v>552.04123711340208</v>
      </c>
      <c r="K12" s="209">
        <v>545.60515922975026</v>
      </c>
      <c r="L12" s="209">
        <v>558.4773149970539</v>
      </c>
      <c r="M12" s="209">
        <v>38.486176502569613</v>
      </c>
    </row>
    <row r="13" spans="1:13" x14ac:dyDescent="0.25">
      <c r="A13" s="88" t="s">
        <v>29</v>
      </c>
      <c r="B13" s="89"/>
      <c r="C13" s="211">
        <v>604</v>
      </c>
      <c r="D13" s="91"/>
      <c r="E13" s="92"/>
      <c r="F13" s="93"/>
      <c r="G13" s="93"/>
      <c r="H13" s="89"/>
      <c r="I13" s="211">
        <v>701</v>
      </c>
      <c r="J13" s="212">
        <v>559.41226818830239</v>
      </c>
      <c r="K13" s="212">
        <v>557.28903195276041</v>
      </c>
      <c r="L13" s="212">
        <v>561.53550442384437</v>
      </c>
      <c r="M13" s="212">
        <v>34.131465467964176</v>
      </c>
    </row>
    <row r="14" spans="1:13" ht="14.4" x14ac:dyDescent="0.3">
      <c r="G14" s="96"/>
      <c r="H14" s="96"/>
    </row>
    <row r="15" spans="1:13" ht="14.4" x14ac:dyDescent="0.3">
      <c r="F15" s="96"/>
      <c r="G15" s="96"/>
      <c r="H15" s="96"/>
    </row>
    <row r="16" spans="1:13"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6FCC6-6325-4274-9AAD-B6036F402254}">
  <sheetPr>
    <tabColor rgb="FFFFC000"/>
  </sheetPr>
  <dimension ref="A1:M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1640</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63">
        <v>0</v>
      </c>
      <c r="D6" s="208">
        <v>0</v>
      </c>
      <c r="E6" s="208">
        <v>0</v>
      </c>
      <c r="F6" s="208">
        <v>0</v>
      </c>
      <c r="G6" s="208">
        <v>0</v>
      </c>
      <c r="I6" s="263">
        <v>0</v>
      </c>
      <c r="J6" s="209">
        <v>0</v>
      </c>
      <c r="K6" s="209">
        <v>0</v>
      </c>
      <c r="L6" s="209">
        <v>0</v>
      </c>
      <c r="M6" s="209">
        <v>0</v>
      </c>
    </row>
    <row r="7" spans="1:13" x14ac:dyDescent="0.25">
      <c r="A7" s="5">
        <v>0.2</v>
      </c>
      <c r="C7" s="263">
        <v>103</v>
      </c>
      <c r="D7" s="208">
        <v>19.074074074074073</v>
      </c>
      <c r="E7" s="208">
        <v>16.193142810943385</v>
      </c>
      <c r="F7" s="208">
        <v>21.955005337204764</v>
      </c>
      <c r="G7" s="208">
        <v>1.6922759732437482</v>
      </c>
      <c r="I7" s="263">
        <v>103</v>
      </c>
      <c r="J7" s="209">
        <v>516.30097087378635</v>
      </c>
      <c r="K7" s="209">
        <v>510.98881127654425</v>
      </c>
      <c r="L7" s="209">
        <v>521.6131304710284</v>
      </c>
      <c r="M7" s="209">
        <v>32.726386473260121</v>
      </c>
    </row>
    <row r="8" spans="1:13" x14ac:dyDescent="0.25">
      <c r="A8" s="5">
        <v>0.3</v>
      </c>
      <c r="C8" s="263">
        <v>278</v>
      </c>
      <c r="D8" s="208">
        <v>51.481481481481481</v>
      </c>
      <c r="E8" s="208">
        <v>47.841904846236083</v>
      </c>
      <c r="F8" s="208">
        <v>55.121058116726886</v>
      </c>
      <c r="G8" s="208">
        <v>2.1527068918432186</v>
      </c>
      <c r="I8" s="263">
        <v>278</v>
      </c>
      <c r="J8" s="209">
        <v>556.18345323741005</v>
      </c>
      <c r="K8" s="209">
        <v>553.25265886923626</v>
      </c>
      <c r="L8" s="209">
        <v>559.11424760558384</v>
      </c>
      <c r="M8" s="209">
        <v>29.663068475014537</v>
      </c>
    </row>
    <row r="9" spans="1:13" x14ac:dyDescent="0.25">
      <c r="A9" s="5">
        <v>0.4</v>
      </c>
      <c r="C9" s="263">
        <v>159</v>
      </c>
      <c r="D9" s="208">
        <v>29.444444444444446</v>
      </c>
      <c r="E9" s="208">
        <v>26.117053292436626</v>
      </c>
      <c r="F9" s="208">
        <v>32.771835596452263</v>
      </c>
      <c r="G9" s="208">
        <v>1.9632378011403697</v>
      </c>
      <c r="I9" s="263">
        <v>159</v>
      </c>
      <c r="J9" s="209">
        <v>566.40251572327043</v>
      </c>
      <c r="K9" s="209">
        <v>562.79143978648085</v>
      </c>
      <c r="L9" s="209">
        <v>570.01359166006</v>
      </c>
      <c r="M9" s="209">
        <v>27.640348304436653</v>
      </c>
    </row>
    <row r="10" spans="1:13" x14ac:dyDescent="0.25">
      <c r="A10" s="5">
        <v>0.5</v>
      </c>
      <c r="C10" s="263">
        <v>0</v>
      </c>
      <c r="D10" s="208">
        <v>0</v>
      </c>
      <c r="E10" s="208">
        <v>0</v>
      </c>
      <c r="F10" s="214">
        <v>0</v>
      </c>
      <c r="G10" s="208">
        <v>0</v>
      </c>
      <c r="I10" s="263">
        <v>0</v>
      </c>
      <c r="J10" s="209">
        <v>0</v>
      </c>
      <c r="K10" s="209">
        <v>0</v>
      </c>
      <c r="L10" s="209">
        <v>0</v>
      </c>
      <c r="M10" s="209">
        <v>0</v>
      </c>
    </row>
    <row r="11" spans="1:13" x14ac:dyDescent="0.25">
      <c r="A11" s="5">
        <v>0.6</v>
      </c>
      <c r="C11" s="263">
        <v>0</v>
      </c>
      <c r="D11" s="208">
        <v>0</v>
      </c>
      <c r="E11" s="208">
        <v>0</v>
      </c>
      <c r="F11" s="208">
        <v>0</v>
      </c>
      <c r="G11" s="208">
        <v>0</v>
      </c>
      <c r="I11" s="263">
        <v>0</v>
      </c>
      <c r="J11" s="209">
        <v>0</v>
      </c>
      <c r="K11" s="209">
        <v>0</v>
      </c>
      <c r="L11" s="209">
        <v>0</v>
      </c>
      <c r="M11" s="209">
        <v>0</v>
      </c>
    </row>
    <row r="12" spans="1:13" x14ac:dyDescent="0.25">
      <c r="A12" s="2" t="s">
        <v>120</v>
      </c>
      <c r="C12" s="263"/>
      <c r="I12" s="263">
        <v>67</v>
      </c>
      <c r="J12" s="209">
        <v>547.2388059701492</v>
      </c>
      <c r="K12" s="209">
        <v>539.42615921884874</v>
      </c>
      <c r="L12" s="209">
        <v>555.05145272144966</v>
      </c>
      <c r="M12" s="209">
        <v>38.818961920861518</v>
      </c>
    </row>
    <row r="13" spans="1:13" x14ac:dyDescent="0.25">
      <c r="A13" s="88" t="s">
        <v>29</v>
      </c>
      <c r="B13" s="89"/>
      <c r="C13" s="211">
        <v>540</v>
      </c>
      <c r="D13" s="91"/>
      <c r="E13" s="92"/>
      <c r="F13" s="93"/>
      <c r="G13" s="93"/>
      <c r="H13" s="89"/>
      <c r="I13" s="211">
        <v>607</v>
      </c>
      <c r="J13" s="212">
        <v>551.10543657331141</v>
      </c>
      <c r="K13" s="212">
        <v>548.76369289467698</v>
      </c>
      <c r="L13" s="212">
        <v>553.44718025194584</v>
      </c>
      <c r="M13" s="212">
        <v>35.022087609962881</v>
      </c>
    </row>
    <row r="14" spans="1:13" ht="14.4" x14ac:dyDescent="0.3">
      <c r="G14" s="96"/>
      <c r="H14" s="96"/>
    </row>
    <row r="15" spans="1:13" ht="14.4" x14ac:dyDescent="0.3">
      <c r="F15" s="96"/>
      <c r="G15" s="96"/>
      <c r="H15" s="96"/>
    </row>
    <row r="16" spans="1:13"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6349F-89E2-4421-9D8C-9EDD331809AF}">
  <sheetPr>
    <tabColor rgb="FFFFFF00"/>
  </sheetPr>
  <dimension ref="A1:M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1641</v>
      </c>
      <c r="B1" s="315"/>
      <c r="C1" s="315"/>
      <c r="D1" s="315"/>
      <c r="E1" s="315"/>
      <c r="F1" s="315"/>
      <c r="G1" s="315"/>
      <c r="H1" s="315"/>
      <c r="I1" s="315"/>
      <c r="J1" s="315"/>
      <c r="K1" s="315"/>
      <c r="L1" s="315"/>
      <c r="M1" s="315"/>
    </row>
    <row r="2" spans="1:13" x14ac:dyDescent="0.25">
      <c r="A2" s="206"/>
      <c r="B2" s="206"/>
      <c r="C2" s="206"/>
      <c r="D2" s="206"/>
      <c r="E2" s="206"/>
      <c r="F2" s="206"/>
      <c r="G2" s="206"/>
      <c r="H2" s="206"/>
      <c r="I2" s="206"/>
      <c r="J2" s="206"/>
      <c r="K2" s="206"/>
      <c r="L2" s="206"/>
      <c r="M2" s="206"/>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63">
        <v>0</v>
      </c>
      <c r="D6" s="208">
        <v>0</v>
      </c>
      <c r="E6" s="208">
        <v>0</v>
      </c>
      <c r="F6" s="208">
        <v>0</v>
      </c>
      <c r="G6" s="208">
        <v>0</v>
      </c>
      <c r="I6" s="263">
        <v>0</v>
      </c>
      <c r="J6" s="209">
        <v>0</v>
      </c>
      <c r="K6" s="209">
        <v>0</v>
      </c>
      <c r="L6" s="209">
        <v>0</v>
      </c>
      <c r="M6" s="209">
        <v>0</v>
      </c>
    </row>
    <row r="7" spans="1:13" x14ac:dyDescent="0.25">
      <c r="A7" s="5">
        <v>0.2</v>
      </c>
      <c r="C7" s="263">
        <v>272</v>
      </c>
      <c r="D7" s="208">
        <v>17.812704649639816</v>
      </c>
      <c r="E7" s="213">
        <v>16.167901474904532</v>
      </c>
      <c r="F7" s="208">
        <v>19.457507824375099</v>
      </c>
      <c r="G7" s="208">
        <v>0.97946745702115456</v>
      </c>
      <c r="I7" s="263">
        <v>272</v>
      </c>
      <c r="J7" s="209">
        <v>528.82352941176475</v>
      </c>
      <c r="K7" s="209">
        <v>525.49146741203458</v>
      </c>
      <c r="L7" s="209">
        <v>532.15559141149492</v>
      </c>
      <c r="M7" s="209">
        <v>33.391755473810413</v>
      </c>
    </row>
    <row r="8" spans="1:13" x14ac:dyDescent="0.25">
      <c r="A8" s="5">
        <v>0.3</v>
      </c>
      <c r="C8" s="263">
        <v>863</v>
      </c>
      <c r="D8" s="208">
        <v>56.516044531761622</v>
      </c>
      <c r="E8" s="208">
        <v>54.394658056001298</v>
      </c>
      <c r="F8" s="208">
        <v>58.637431007521947</v>
      </c>
      <c r="G8" s="208">
        <v>1.2690336370609729</v>
      </c>
      <c r="I8" s="263">
        <v>863</v>
      </c>
      <c r="J8" s="209">
        <v>560.62108922363848</v>
      </c>
      <c r="K8" s="209">
        <v>559.07644084936544</v>
      </c>
      <c r="L8" s="209">
        <v>562.16573759791152</v>
      </c>
      <c r="M8" s="209">
        <v>27.572538714373096</v>
      </c>
    </row>
    <row r="9" spans="1:13" x14ac:dyDescent="0.25">
      <c r="A9" s="5">
        <v>0.4</v>
      </c>
      <c r="C9" s="263">
        <v>390</v>
      </c>
      <c r="D9" s="208">
        <v>25.540275049115913</v>
      </c>
      <c r="E9" s="208">
        <v>23.670200895929046</v>
      </c>
      <c r="F9" s="208">
        <v>27.410349202302779</v>
      </c>
      <c r="G9" s="208">
        <v>1.1163393460776083</v>
      </c>
      <c r="I9" s="263">
        <v>390</v>
      </c>
      <c r="J9" s="209">
        <v>571.8051282051282</v>
      </c>
      <c r="K9" s="209">
        <v>569.31469830704941</v>
      </c>
      <c r="L9" s="209">
        <v>574.29555810320699</v>
      </c>
      <c r="M9" s="209">
        <v>29.884662165730937</v>
      </c>
    </row>
    <row r="10" spans="1:13" x14ac:dyDescent="0.25">
      <c r="A10" s="5">
        <v>0.5</v>
      </c>
      <c r="C10" s="263">
        <v>2</v>
      </c>
      <c r="D10" s="208">
        <v>0.13097576948264572</v>
      </c>
      <c r="E10" s="213">
        <v>0</v>
      </c>
      <c r="F10" s="208">
        <v>0.3160985296724429</v>
      </c>
      <c r="G10" s="208">
        <v>9.2583504499567107E-2</v>
      </c>
      <c r="I10" s="263">
        <v>2</v>
      </c>
      <c r="J10" s="209">
        <v>610.5</v>
      </c>
      <c r="K10" s="209">
        <v>594.86557621843974</v>
      </c>
      <c r="L10" s="209">
        <v>626.13442378156026</v>
      </c>
      <c r="M10" s="209">
        <v>13.435028842544403</v>
      </c>
    </row>
    <row r="11" spans="1:13" x14ac:dyDescent="0.25">
      <c r="A11" s="5">
        <v>0.6</v>
      </c>
      <c r="C11" s="263">
        <v>0</v>
      </c>
      <c r="D11" s="208">
        <v>0</v>
      </c>
      <c r="E11" s="214">
        <v>0</v>
      </c>
      <c r="F11" s="208">
        <v>0</v>
      </c>
      <c r="G11" s="208">
        <v>0</v>
      </c>
      <c r="I11" s="263">
        <v>0</v>
      </c>
      <c r="J11" s="209">
        <v>0</v>
      </c>
      <c r="K11" s="209">
        <v>0</v>
      </c>
      <c r="L11" s="209">
        <v>0</v>
      </c>
      <c r="M11" s="209">
        <v>0</v>
      </c>
    </row>
    <row r="12" spans="1:13" x14ac:dyDescent="0.25">
      <c r="A12" s="2" t="s">
        <v>120</v>
      </c>
      <c r="C12" s="263"/>
      <c r="I12" s="263">
        <v>216</v>
      </c>
      <c r="J12" s="209">
        <v>549.46759259259261</v>
      </c>
      <c r="K12" s="209">
        <v>543.56245535916082</v>
      </c>
      <c r="L12" s="209">
        <v>555.3727298260244</v>
      </c>
      <c r="M12" s="209">
        <v>52.734956993071982</v>
      </c>
    </row>
    <row r="13" spans="1:13" x14ac:dyDescent="0.25">
      <c r="A13" s="88" t="s">
        <v>29</v>
      </c>
      <c r="B13" s="89"/>
      <c r="C13" s="211">
        <v>1527</v>
      </c>
      <c r="D13" s="91"/>
      <c r="E13" s="92"/>
      <c r="F13" s="93"/>
      <c r="G13" s="93"/>
      <c r="H13" s="89"/>
      <c r="I13" s="211">
        <v>1743</v>
      </c>
      <c r="J13" s="212">
        <v>556.83648881239242</v>
      </c>
      <c r="K13" s="212">
        <v>555.42493960636068</v>
      </c>
      <c r="L13" s="212">
        <v>558.24803801842415</v>
      </c>
      <c r="M13" s="212">
        <v>35.80852574809964</v>
      </c>
    </row>
    <row r="14" spans="1:13" ht="14.4" x14ac:dyDescent="0.3">
      <c r="G14" s="96"/>
      <c r="H14" s="96"/>
    </row>
    <row r="15" spans="1:13" ht="14.4" x14ac:dyDescent="0.3">
      <c r="F15" s="96"/>
      <c r="G15" s="96"/>
      <c r="H15" s="96"/>
    </row>
    <row r="16" spans="1:13"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FBE4B-2C43-4119-B17E-7CB2D50995EB}">
  <sheetPr>
    <tabColor rgb="FFFFC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1642</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0</v>
      </c>
      <c r="D6" s="234">
        <v>0</v>
      </c>
      <c r="E6" s="234">
        <v>0</v>
      </c>
      <c r="F6" s="234">
        <v>0</v>
      </c>
      <c r="G6" s="234">
        <v>0</v>
      </c>
      <c r="H6" s="216"/>
      <c r="I6" s="264">
        <v>0</v>
      </c>
      <c r="J6" s="235">
        <v>0</v>
      </c>
      <c r="K6" s="235">
        <v>0</v>
      </c>
      <c r="L6" s="235">
        <v>0</v>
      </c>
      <c r="M6" s="235">
        <v>0</v>
      </c>
      <c r="N6" s="216"/>
    </row>
    <row r="7" spans="1:14" x14ac:dyDescent="0.25">
      <c r="A7" s="223">
        <v>0.2</v>
      </c>
      <c r="B7" s="216"/>
      <c r="C7" s="264">
        <v>11</v>
      </c>
      <c r="D7" s="234">
        <v>0.52859202306583375</v>
      </c>
      <c r="E7" s="236">
        <v>0.24292851512379693</v>
      </c>
      <c r="F7" s="234">
        <v>0.81425553100787051</v>
      </c>
      <c r="G7" s="234">
        <v>0.15899291345440061</v>
      </c>
      <c r="H7" s="216"/>
      <c r="I7" s="264">
        <v>11</v>
      </c>
      <c r="J7" s="235">
        <v>491.45454545454544</v>
      </c>
      <c r="K7" s="235">
        <v>473.46528678832908</v>
      </c>
      <c r="L7" s="235">
        <v>509.4438041207618</v>
      </c>
      <c r="M7" s="235">
        <v>36.258415950958572</v>
      </c>
      <c r="N7" s="216"/>
    </row>
    <row r="8" spans="1:14" x14ac:dyDescent="0.25">
      <c r="A8" s="223">
        <v>0.3</v>
      </c>
      <c r="B8" s="216"/>
      <c r="C8" s="264">
        <v>1259</v>
      </c>
      <c r="D8" s="234">
        <v>60.499759730898603</v>
      </c>
      <c r="E8" s="234">
        <v>58.711866159813567</v>
      </c>
      <c r="F8" s="234">
        <v>62.287653301983646</v>
      </c>
      <c r="G8" s="234">
        <v>1.071877182795131</v>
      </c>
      <c r="H8" s="216"/>
      <c r="I8" s="264">
        <v>1259</v>
      </c>
      <c r="J8" s="235">
        <v>556.87609213661631</v>
      </c>
      <c r="K8" s="235">
        <v>555.27667204764339</v>
      </c>
      <c r="L8" s="235">
        <v>558.47551222558923</v>
      </c>
      <c r="M8" s="235">
        <v>34.488525664668622</v>
      </c>
      <c r="N8" s="216"/>
    </row>
    <row r="9" spans="1:14" x14ac:dyDescent="0.25">
      <c r="A9" s="223">
        <v>0.4</v>
      </c>
      <c r="B9" s="216"/>
      <c r="C9" s="264">
        <v>777</v>
      </c>
      <c r="D9" s="234">
        <v>37.337818356559346</v>
      </c>
      <c r="E9" s="234">
        <v>35.568506740551705</v>
      </c>
      <c r="F9" s="234">
        <v>39.107129972566995</v>
      </c>
      <c r="G9" s="234">
        <v>1.0605851877139922</v>
      </c>
      <c r="H9" s="216"/>
      <c r="I9" s="264">
        <v>777</v>
      </c>
      <c r="J9" s="235">
        <v>577.19047619047615</v>
      </c>
      <c r="K9" s="235">
        <v>575.12210569486831</v>
      </c>
      <c r="L9" s="235">
        <v>579.25884668608398</v>
      </c>
      <c r="M9" s="235">
        <v>35.037899390749011</v>
      </c>
      <c r="N9" s="216"/>
    </row>
    <row r="10" spans="1:14" x14ac:dyDescent="0.25">
      <c r="A10" s="223">
        <v>0.5</v>
      </c>
      <c r="B10" s="216"/>
      <c r="C10" s="264">
        <v>34</v>
      </c>
      <c r="D10" s="234">
        <v>1.6338298894762133</v>
      </c>
      <c r="E10" s="234">
        <v>1.1523827601283634</v>
      </c>
      <c r="F10" s="234">
        <v>2.115277018824063</v>
      </c>
      <c r="G10" s="234">
        <v>0.2779678910966325</v>
      </c>
      <c r="H10" s="216"/>
      <c r="I10" s="264">
        <v>34</v>
      </c>
      <c r="J10" s="235">
        <v>585.88235294117646</v>
      </c>
      <c r="K10" s="235">
        <v>577.51583489479742</v>
      </c>
      <c r="L10" s="235">
        <v>594.24887098755551</v>
      </c>
      <c r="M10" s="235">
        <v>29.647182610159483</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239</v>
      </c>
      <c r="J12" s="235">
        <v>562.18410041841003</v>
      </c>
      <c r="K12" s="235">
        <v>557.52797064255014</v>
      </c>
      <c r="L12" s="235">
        <v>566.84023019426991</v>
      </c>
      <c r="M12" s="235">
        <v>43.744478623098033</v>
      </c>
      <c r="N12" s="216"/>
    </row>
    <row r="13" spans="1:14" x14ac:dyDescent="0.25">
      <c r="A13" s="237" t="s">
        <v>29</v>
      </c>
      <c r="B13" s="238"/>
      <c r="C13" s="239">
        <v>2081</v>
      </c>
      <c r="D13" s="240"/>
      <c r="E13" s="241"/>
      <c r="F13" s="242"/>
      <c r="G13" s="242"/>
      <c r="H13" s="238"/>
      <c r="I13" s="239">
        <v>2320</v>
      </c>
      <c r="J13" s="243">
        <v>564.34137931034479</v>
      </c>
      <c r="K13" s="243">
        <v>563.06829158012761</v>
      </c>
      <c r="L13" s="243">
        <v>565.61446704056198</v>
      </c>
      <c r="M13" s="243">
        <v>37.265035790237661</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BED21-B66A-4C42-BB6E-24AC7E80B26C}">
  <sheetPr>
    <tabColor rgb="FFFF0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1643</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0</v>
      </c>
      <c r="D6" s="234">
        <v>0</v>
      </c>
      <c r="E6" s="234">
        <v>0</v>
      </c>
      <c r="F6" s="234">
        <v>0</v>
      </c>
      <c r="G6" s="234">
        <v>0</v>
      </c>
      <c r="H6" s="216"/>
      <c r="I6" s="264">
        <v>0</v>
      </c>
      <c r="J6" s="235">
        <v>0</v>
      </c>
      <c r="K6" s="235">
        <v>0</v>
      </c>
      <c r="L6" s="235">
        <v>0</v>
      </c>
      <c r="M6" s="235">
        <v>0</v>
      </c>
      <c r="N6" s="216"/>
    </row>
    <row r="7" spans="1:14" x14ac:dyDescent="0.25">
      <c r="A7" s="223">
        <v>0.2</v>
      </c>
      <c r="B7" s="216"/>
      <c r="C7" s="264">
        <v>15</v>
      </c>
      <c r="D7" s="234">
        <v>0.56732223903177004</v>
      </c>
      <c r="E7" s="236">
        <v>0.30802481930861569</v>
      </c>
      <c r="F7" s="234">
        <v>0.82661965875492438</v>
      </c>
      <c r="G7" s="234">
        <v>0.14609349881969635</v>
      </c>
      <c r="H7" s="216"/>
      <c r="I7" s="264">
        <v>15</v>
      </c>
      <c r="J7" s="235">
        <v>494.53333333333336</v>
      </c>
      <c r="K7" s="235">
        <v>479.13698615302064</v>
      </c>
      <c r="L7" s="235">
        <v>509.92968051364608</v>
      </c>
      <c r="M7" s="235">
        <v>36.240992312704734</v>
      </c>
      <c r="N7" s="216"/>
    </row>
    <row r="8" spans="1:14" x14ac:dyDescent="0.25">
      <c r="A8" s="223">
        <v>0.3</v>
      </c>
      <c r="B8" s="216"/>
      <c r="C8" s="264">
        <v>1615</v>
      </c>
      <c r="D8" s="234">
        <v>61.081694402420574</v>
      </c>
      <c r="E8" s="234">
        <v>59.502284912598533</v>
      </c>
      <c r="F8" s="234">
        <v>62.661103892242608</v>
      </c>
      <c r="G8" s="234">
        <v>0.94838334458317519</v>
      </c>
      <c r="H8" s="216"/>
      <c r="I8" s="264">
        <v>1615</v>
      </c>
      <c r="J8" s="235">
        <v>554.93436532507735</v>
      </c>
      <c r="K8" s="235">
        <v>553.54828040363225</v>
      </c>
      <c r="L8" s="235">
        <v>556.32045024652246</v>
      </c>
      <c r="M8" s="235">
        <v>33.854223558387801</v>
      </c>
      <c r="N8" s="216"/>
    </row>
    <row r="9" spans="1:14" x14ac:dyDescent="0.25">
      <c r="A9" s="223">
        <v>0.4</v>
      </c>
      <c r="B9" s="216"/>
      <c r="C9" s="264">
        <v>971</v>
      </c>
      <c r="D9" s="234">
        <v>36.72465960665658</v>
      </c>
      <c r="E9" s="234">
        <v>35.162886948005259</v>
      </c>
      <c r="F9" s="234">
        <v>38.286432265307901</v>
      </c>
      <c r="G9" s="234">
        <v>0.93766467085826255</v>
      </c>
      <c r="H9" s="216"/>
      <c r="I9" s="264">
        <v>971</v>
      </c>
      <c r="J9" s="235">
        <v>574.59423274974256</v>
      </c>
      <c r="K9" s="235">
        <v>572.73710043941537</v>
      </c>
      <c r="L9" s="235">
        <v>576.45136506006975</v>
      </c>
      <c r="M9" s="235">
        <v>35.171364402323498</v>
      </c>
      <c r="N9" s="216"/>
    </row>
    <row r="10" spans="1:14" x14ac:dyDescent="0.25">
      <c r="A10" s="223">
        <v>0.5</v>
      </c>
      <c r="B10" s="216"/>
      <c r="C10" s="264">
        <v>43</v>
      </c>
      <c r="D10" s="234">
        <v>1.626323751891074</v>
      </c>
      <c r="E10" s="234">
        <v>1.2025819018951565</v>
      </c>
      <c r="F10" s="234">
        <v>2.0500656018869918</v>
      </c>
      <c r="G10" s="234">
        <v>0.24603357177904456</v>
      </c>
      <c r="H10" s="216"/>
      <c r="I10" s="264">
        <v>43</v>
      </c>
      <c r="J10" s="235">
        <v>583.8604651162791</v>
      </c>
      <c r="K10" s="235">
        <v>576.64812189969905</v>
      </c>
      <c r="L10" s="235">
        <v>591.07280833285915</v>
      </c>
      <c r="M10" s="235">
        <v>28.744010883717635</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316</v>
      </c>
      <c r="J12" s="235">
        <v>559.33544303797464</v>
      </c>
      <c r="K12" s="235">
        <v>555.43898138089912</v>
      </c>
      <c r="L12" s="235">
        <v>563.23190469505016</v>
      </c>
      <c r="M12" s="235">
        <v>42.096956985299336</v>
      </c>
      <c r="N12" s="216"/>
    </row>
    <row r="13" spans="1:14" x14ac:dyDescent="0.25">
      <c r="A13" s="237" t="s">
        <v>29</v>
      </c>
      <c r="B13" s="238"/>
      <c r="C13" s="239">
        <v>2644</v>
      </c>
      <c r="D13" s="240"/>
      <c r="E13" s="241"/>
      <c r="F13" s="242"/>
      <c r="G13" s="242"/>
      <c r="H13" s="238"/>
      <c r="I13" s="239">
        <v>2960</v>
      </c>
      <c r="J13" s="243">
        <v>561.96756756756758</v>
      </c>
      <c r="K13" s="243">
        <v>560.85748627701855</v>
      </c>
      <c r="L13" s="243">
        <v>563.07764885811662</v>
      </c>
      <c r="M13" s="243">
        <v>36.706028202687932</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92962-950E-4F08-A4C2-83DA257AB571}">
  <sheetPr>
    <tabColor rgb="FFFFC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1644</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0</v>
      </c>
      <c r="D6" s="234">
        <v>0</v>
      </c>
      <c r="E6" s="234">
        <v>0</v>
      </c>
      <c r="F6" s="234">
        <v>0</v>
      </c>
      <c r="G6" s="234">
        <v>0</v>
      </c>
      <c r="H6" s="216"/>
      <c r="I6" s="264">
        <v>0</v>
      </c>
      <c r="J6" s="235">
        <v>0</v>
      </c>
      <c r="K6" s="235">
        <v>0</v>
      </c>
      <c r="L6" s="235">
        <v>0</v>
      </c>
      <c r="M6" s="235">
        <v>0</v>
      </c>
      <c r="N6" s="216"/>
    </row>
    <row r="7" spans="1:14" x14ac:dyDescent="0.25">
      <c r="A7" s="223">
        <v>0.2</v>
      </c>
      <c r="B7" s="216"/>
      <c r="C7" s="264">
        <v>15</v>
      </c>
      <c r="D7" s="234">
        <v>0.68902158934313285</v>
      </c>
      <c r="E7" s="236">
        <v>0.37424580387897111</v>
      </c>
      <c r="F7" s="234">
        <v>1.0037973748072944</v>
      </c>
      <c r="G7" s="234">
        <v>0.1773313824512821</v>
      </c>
      <c r="H7" s="216"/>
      <c r="I7" s="264">
        <v>15</v>
      </c>
      <c r="J7" s="235">
        <v>510.8</v>
      </c>
      <c r="K7" s="235">
        <v>488.88979938773002</v>
      </c>
      <c r="L7" s="235">
        <v>532.71020061227</v>
      </c>
      <c r="M7" s="235">
        <v>51.569924790105553</v>
      </c>
      <c r="N7" s="216"/>
    </row>
    <row r="8" spans="1:14" x14ac:dyDescent="0.25">
      <c r="A8" s="223">
        <v>0.3</v>
      </c>
      <c r="B8" s="216"/>
      <c r="C8" s="264">
        <v>1203</v>
      </c>
      <c r="D8" s="234">
        <v>55.259531465319242</v>
      </c>
      <c r="E8" s="234">
        <v>53.482535739686924</v>
      </c>
      <c r="F8" s="234">
        <v>57.036527190951567</v>
      </c>
      <c r="G8" s="234">
        <v>1.065919525187168</v>
      </c>
      <c r="H8" s="216"/>
      <c r="I8" s="264">
        <v>1203</v>
      </c>
      <c r="J8" s="235">
        <v>555.86605657237942</v>
      </c>
      <c r="K8" s="235">
        <v>554.18031459512792</v>
      </c>
      <c r="L8" s="235">
        <v>557.55179854963092</v>
      </c>
      <c r="M8" s="235">
        <v>35.532718033962226</v>
      </c>
      <c r="N8" s="216"/>
    </row>
    <row r="9" spans="1:14" x14ac:dyDescent="0.25">
      <c r="A9" s="223">
        <v>0.4</v>
      </c>
      <c r="B9" s="216"/>
      <c r="C9" s="264">
        <v>914</v>
      </c>
      <c r="D9" s="234">
        <v>41.98438217730822</v>
      </c>
      <c r="E9" s="234">
        <v>40.220413525124684</v>
      </c>
      <c r="F9" s="234">
        <v>43.748350829491763</v>
      </c>
      <c r="G9" s="234">
        <v>1.0580029986215362</v>
      </c>
      <c r="H9" s="216"/>
      <c r="I9" s="264">
        <v>914</v>
      </c>
      <c r="J9" s="235">
        <v>571.03391684901533</v>
      </c>
      <c r="K9" s="235">
        <v>569.12347971580141</v>
      </c>
      <c r="L9" s="235">
        <v>572.94435398222925</v>
      </c>
      <c r="M9" s="235">
        <v>35.100262409620008</v>
      </c>
      <c r="N9" s="216"/>
    </row>
    <row r="10" spans="1:14" x14ac:dyDescent="0.25">
      <c r="A10" s="223">
        <v>0.5</v>
      </c>
      <c r="B10" s="216"/>
      <c r="C10" s="264">
        <v>44</v>
      </c>
      <c r="D10" s="234">
        <v>2.0211299954065227</v>
      </c>
      <c r="E10" s="234">
        <v>1.5017462560075023</v>
      </c>
      <c r="F10" s="234">
        <v>2.5405137348055433</v>
      </c>
      <c r="G10" s="234">
        <v>0.3016712281758977</v>
      </c>
      <c r="H10" s="216"/>
      <c r="I10" s="264">
        <v>44</v>
      </c>
      <c r="J10" s="235">
        <v>567.7045454545455</v>
      </c>
      <c r="K10" s="235">
        <v>559.12682152604623</v>
      </c>
      <c r="L10" s="235">
        <v>576.28226938304476</v>
      </c>
      <c r="M10" s="235">
        <v>34.578242618433933</v>
      </c>
      <c r="N10" s="216"/>
    </row>
    <row r="11" spans="1:14" x14ac:dyDescent="0.25">
      <c r="A11" s="223">
        <v>0.6</v>
      </c>
      <c r="B11" s="216"/>
      <c r="C11" s="264">
        <v>1</v>
      </c>
      <c r="D11" s="234">
        <v>4.5934772622875514E-2</v>
      </c>
      <c r="E11" s="236">
        <v>0</v>
      </c>
      <c r="F11" s="234">
        <v>0.14449031642362947</v>
      </c>
      <c r="G11" s="234">
        <v>4.5934772622875514E-2</v>
      </c>
      <c r="H11" s="216"/>
      <c r="I11" s="264">
        <v>1</v>
      </c>
      <c r="J11" s="235">
        <v>602</v>
      </c>
      <c r="K11" s="235">
        <v>602</v>
      </c>
      <c r="L11" s="235">
        <v>602</v>
      </c>
      <c r="M11" s="235">
        <v>0</v>
      </c>
      <c r="N11" s="216"/>
    </row>
    <row r="12" spans="1:14" x14ac:dyDescent="0.25">
      <c r="A12" s="216" t="s">
        <v>120</v>
      </c>
      <c r="B12" s="216"/>
      <c r="C12" s="264"/>
      <c r="D12" s="216"/>
      <c r="E12" s="216"/>
      <c r="F12" s="216"/>
      <c r="G12" s="216"/>
      <c r="H12" s="216"/>
      <c r="I12" s="264">
        <v>216</v>
      </c>
      <c r="J12" s="235">
        <v>559.76497695852538</v>
      </c>
      <c r="K12" s="235">
        <v>555.46553448438431</v>
      </c>
      <c r="L12" s="235">
        <v>564.06441943266645</v>
      </c>
      <c r="M12" s="235">
        <v>38.401088298674743</v>
      </c>
      <c r="N12" s="216"/>
    </row>
    <row r="13" spans="1:14" x14ac:dyDescent="0.25">
      <c r="A13" s="237" t="s">
        <v>29</v>
      </c>
      <c r="B13" s="238"/>
      <c r="C13" s="239">
        <v>2177</v>
      </c>
      <c r="D13" s="240"/>
      <c r="E13" s="241"/>
      <c r="F13" s="242"/>
      <c r="G13" s="242"/>
      <c r="H13" s="238"/>
      <c r="I13" s="239">
        <v>2393</v>
      </c>
      <c r="J13" s="243">
        <v>561.96740493104892</v>
      </c>
      <c r="K13" s="243">
        <v>560.73485273924359</v>
      </c>
      <c r="L13" s="243">
        <v>563.19995712285424</v>
      </c>
      <c r="M13" s="243">
        <v>36.642169732006288</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0E717-3F0C-4680-8391-5BE735B15641}">
  <sheetPr>
    <tabColor rgb="FFFFC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1645</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0</v>
      </c>
      <c r="D6" s="234">
        <v>0</v>
      </c>
      <c r="E6" s="234">
        <v>0</v>
      </c>
      <c r="F6" s="234">
        <v>0</v>
      </c>
      <c r="G6" s="234">
        <v>0</v>
      </c>
      <c r="H6" s="216"/>
      <c r="I6" s="264">
        <v>0</v>
      </c>
      <c r="J6" s="235">
        <v>0</v>
      </c>
      <c r="K6" s="235">
        <v>0</v>
      </c>
      <c r="L6" s="235">
        <v>0</v>
      </c>
      <c r="M6" s="235">
        <v>0</v>
      </c>
      <c r="N6" s="216"/>
    </row>
    <row r="7" spans="1:14" x14ac:dyDescent="0.25">
      <c r="A7" s="223">
        <v>0.2</v>
      </c>
      <c r="B7" s="216"/>
      <c r="C7" s="264">
        <v>8</v>
      </c>
      <c r="D7" s="234">
        <v>0.48367593712212814</v>
      </c>
      <c r="E7" s="236">
        <v>0.17260636644931016</v>
      </c>
      <c r="F7" s="234">
        <v>0.79474550779494624</v>
      </c>
      <c r="G7" s="234">
        <v>0.17064280325793901</v>
      </c>
      <c r="H7" s="216"/>
      <c r="I7" s="264">
        <v>8</v>
      </c>
      <c r="J7" s="235">
        <v>523.125</v>
      </c>
      <c r="K7" s="235">
        <v>492.71694761239962</v>
      </c>
      <c r="L7" s="235">
        <v>553.53305238760038</v>
      </c>
      <c r="M7" s="235">
        <v>52.261533245235519</v>
      </c>
      <c r="N7" s="216"/>
    </row>
    <row r="8" spans="1:14" x14ac:dyDescent="0.25">
      <c r="A8" s="223">
        <v>0.3</v>
      </c>
      <c r="B8" s="216"/>
      <c r="C8" s="264">
        <v>1000</v>
      </c>
      <c r="D8" s="234">
        <v>60.459492140266022</v>
      </c>
      <c r="E8" s="234">
        <v>58.450071617787657</v>
      </c>
      <c r="F8" s="234">
        <v>62.468912662744394</v>
      </c>
      <c r="G8" s="234">
        <v>1.2025882110785528</v>
      </c>
      <c r="H8" s="216"/>
      <c r="I8" s="264">
        <v>1000</v>
      </c>
      <c r="J8" s="235">
        <v>551.43299999999999</v>
      </c>
      <c r="K8" s="235">
        <v>549.76205754097418</v>
      </c>
      <c r="L8" s="235">
        <v>553.1039424590258</v>
      </c>
      <c r="M8" s="235">
        <v>32.107762603760158</v>
      </c>
      <c r="N8" s="216"/>
    </row>
    <row r="9" spans="1:14" x14ac:dyDescent="0.25">
      <c r="A9" s="223">
        <v>0.4</v>
      </c>
      <c r="B9" s="216"/>
      <c r="C9" s="264">
        <v>619</v>
      </c>
      <c r="D9" s="234">
        <v>37.424425634824665</v>
      </c>
      <c r="E9" s="234">
        <v>35.435286789353455</v>
      </c>
      <c r="F9" s="234">
        <v>39.413564480295875</v>
      </c>
      <c r="G9" s="234">
        <v>1.1902647372828801</v>
      </c>
      <c r="H9" s="216"/>
      <c r="I9" s="264">
        <v>619</v>
      </c>
      <c r="J9" s="235">
        <v>563.55088852988695</v>
      </c>
      <c r="K9" s="235">
        <v>561.48669381014145</v>
      </c>
      <c r="L9" s="235">
        <v>565.61508324963245</v>
      </c>
      <c r="M9" s="235">
        <v>31.206462150547825</v>
      </c>
      <c r="N9" s="216"/>
    </row>
    <row r="10" spans="1:14" x14ac:dyDescent="0.25">
      <c r="A10" s="223">
        <v>0.5</v>
      </c>
      <c r="B10" s="216"/>
      <c r="C10" s="264">
        <v>27</v>
      </c>
      <c r="D10" s="234">
        <v>1.6324062877871828</v>
      </c>
      <c r="E10" s="234">
        <v>1.0892272402400642</v>
      </c>
      <c r="F10" s="234">
        <v>2.1755853353343015</v>
      </c>
      <c r="G10" s="234">
        <v>0.31167626192997427</v>
      </c>
      <c r="H10" s="216"/>
      <c r="I10" s="264">
        <v>27</v>
      </c>
      <c r="J10" s="235">
        <v>563.62962962962968</v>
      </c>
      <c r="K10" s="235">
        <v>554.07303665388463</v>
      </c>
      <c r="L10" s="235">
        <v>573.18622260537472</v>
      </c>
      <c r="M10" s="235">
        <v>30.174044052346286</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142</v>
      </c>
      <c r="J12" s="235">
        <v>550.40140845070425</v>
      </c>
      <c r="K12" s="235">
        <v>545.13116838483688</v>
      </c>
      <c r="L12" s="235">
        <v>555.67164851657162</v>
      </c>
      <c r="M12" s="235">
        <v>38.161296322442844</v>
      </c>
      <c r="N12" s="216"/>
    </row>
    <row r="13" spans="1:14" x14ac:dyDescent="0.25">
      <c r="A13" s="237" t="s">
        <v>29</v>
      </c>
      <c r="B13" s="238"/>
      <c r="C13" s="239">
        <v>1654</v>
      </c>
      <c r="D13" s="240"/>
      <c r="E13" s="241"/>
      <c r="F13" s="242"/>
      <c r="G13" s="242"/>
      <c r="H13" s="238"/>
      <c r="I13" s="239">
        <v>1796</v>
      </c>
      <c r="J13" s="243">
        <v>555.58518930957689</v>
      </c>
      <c r="K13" s="243">
        <v>554.30515287235983</v>
      </c>
      <c r="L13" s="243">
        <v>556.86522574679395</v>
      </c>
      <c r="M13" s="243">
        <v>32.962796332852818</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5DBC7-B0E6-495A-ACC7-E632DE44DDD7}">
  <dimension ref="A1:L43"/>
  <sheetViews>
    <sheetView zoomScale="140" zoomScaleNormal="140" workbookViewId="0">
      <selection activeCell="A2" sqref="A2"/>
    </sheetView>
  </sheetViews>
  <sheetFormatPr defaultColWidth="8.6640625" defaultRowHeight="13.8" x14ac:dyDescent="0.25"/>
  <cols>
    <col min="1" max="1" width="15.109375" style="7" customWidth="1"/>
    <col min="2" max="2" width="9" style="7" bestFit="1" customWidth="1"/>
    <col min="3" max="3" width="5.5546875" style="7" bestFit="1" customWidth="1"/>
    <col min="4" max="4" width="4.6640625" style="7" bestFit="1" customWidth="1"/>
    <col min="5" max="5" width="7.33203125" style="7" bestFit="1" customWidth="1"/>
    <col min="6" max="6" width="5.5546875" style="7" bestFit="1" customWidth="1"/>
    <col min="7" max="7" width="4.6640625" style="7" bestFit="1" customWidth="1"/>
    <col min="8" max="8" width="7.33203125" style="7" bestFit="1" customWidth="1"/>
    <col min="9" max="9" width="5.5546875" style="7" bestFit="1" customWidth="1"/>
    <col min="10" max="10" width="4.6640625" style="7" bestFit="1" customWidth="1"/>
    <col min="11" max="11" width="7.33203125" style="7" bestFit="1" customWidth="1"/>
    <col min="12" max="12" width="7.33203125" style="7" customWidth="1"/>
    <col min="13" max="16384" width="8.6640625" style="7"/>
  </cols>
  <sheetData>
    <row r="1" spans="1:12" ht="60" customHeight="1" x14ac:dyDescent="0.25">
      <c r="A1" s="318" t="s">
        <v>1679</v>
      </c>
      <c r="B1" s="318"/>
      <c r="C1" s="318"/>
      <c r="D1" s="318"/>
      <c r="E1" s="318"/>
      <c r="F1" s="318"/>
      <c r="G1" s="318"/>
      <c r="H1" s="318"/>
      <c r="I1" s="318"/>
      <c r="J1" s="318"/>
      <c r="K1" s="318"/>
      <c r="L1" s="204"/>
    </row>
    <row r="2" spans="1:12" x14ac:dyDescent="0.25">
      <c r="C2" s="319">
        <v>2022</v>
      </c>
      <c r="D2" s="320"/>
      <c r="E2" s="321"/>
      <c r="F2" s="319">
        <v>2023</v>
      </c>
      <c r="G2" s="320"/>
      <c r="H2" s="321"/>
      <c r="I2" s="320">
        <v>2024</v>
      </c>
      <c r="J2" s="320"/>
      <c r="K2" s="320"/>
      <c r="L2" s="36"/>
    </row>
    <row r="3" spans="1:12" x14ac:dyDescent="0.25">
      <c r="A3" s="18" t="s">
        <v>241</v>
      </c>
      <c r="B3" s="18" t="s">
        <v>200</v>
      </c>
      <c r="C3" s="151" t="s">
        <v>38</v>
      </c>
      <c r="D3" s="19" t="s">
        <v>39</v>
      </c>
      <c r="E3" s="152" t="s">
        <v>242</v>
      </c>
      <c r="F3" s="151" t="s">
        <v>38</v>
      </c>
      <c r="G3" s="19" t="s">
        <v>39</v>
      </c>
      <c r="H3" s="152" t="s">
        <v>242</v>
      </c>
      <c r="I3" s="19" t="s">
        <v>38</v>
      </c>
      <c r="J3" s="19" t="s">
        <v>39</v>
      </c>
      <c r="K3" s="19" t="s">
        <v>242</v>
      </c>
      <c r="L3" s="41"/>
    </row>
    <row r="4" spans="1:12" x14ac:dyDescent="0.25">
      <c r="A4" s="7" t="s">
        <v>171</v>
      </c>
      <c r="B4" s="7" t="s">
        <v>22</v>
      </c>
      <c r="C4" s="153">
        <v>3.0738423028785902</v>
      </c>
      <c r="D4" s="68">
        <v>0.48877539179234197</v>
      </c>
      <c r="E4" s="15">
        <v>799</v>
      </c>
      <c r="F4" s="153">
        <v>3.44925575101488</v>
      </c>
      <c r="G4" s="68">
        <v>0.51118530979738896</v>
      </c>
      <c r="H4" s="15">
        <v>739</v>
      </c>
      <c r="I4" s="153">
        <v>3.1085766423357599</v>
      </c>
      <c r="J4" s="68">
        <v>0.47405698707781901</v>
      </c>
      <c r="K4" s="15">
        <v>1096</v>
      </c>
      <c r="L4" s="15"/>
    </row>
    <row r="5" spans="1:12" x14ac:dyDescent="0.25">
      <c r="A5" s="18"/>
      <c r="B5" s="18" t="s">
        <v>61</v>
      </c>
      <c r="C5" s="155">
        <v>3.11267605633802</v>
      </c>
      <c r="D5" s="70">
        <v>0.41425985522324599</v>
      </c>
      <c r="E5" s="31">
        <v>142</v>
      </c>
      <c r="F5" s="155">
        <v>3.1377245508981999</v>
      </c>
      <c r="G5" s="70">
        <v>0.66138600183211205</v>
      </c>
      <c r="H5" s="31">
        <v>334</v>
      </c>
      <c r="I5" s="155">
        <v>3.0224089635854301</v>
      </c>
      <c r="J5" s="70">
        <v>0.61767216198782104</v>
      </c>
      <c r="K5" s="31">
        <v>358</v>
      </c>
      <c r="L5" s="108"/>
    </row>
    <row r="6" spans="1:12" x14ac:dyDescent="0.25">
      <c r="A6" s="7" t="s">
        <v>172</v>
      </c>
      <c r="B6" s="7" t="s">
        <v>22</v>
      </c>
      <c r="C6" s="154">
        <v>3.5350318471337498</v>
      </c>
      <c r="D6" s="68">
        <v>0.551631672079686</v>
      </c>
      <c r="E6" s="15">
        <v>942</v>
      </c>
      <c r="F6" s="154">
        <v>3.50226244343891</v>
      </c>
      <c r="G6" s="68">
        <v>0.606792625644061</v>
      </c>
      <c r="H6" s="15">
        <v>664</v>
      </c>
      <c r="I6" s="154">
        <v>3.4296520423600598</v>
      </c>
      <c r="J6" s="68">
        <v>0.605503572005757</v>
      </c>
      <c r="K6" s="15">
        <v>661</v>
      </c>
      <c r="L6" s="15"/>
    </row>
    <row r="7" spans="1:12" x14ac:dyDescent="0.25">
      <c r="A7" s="18"/>
      <c r="B7" s="18" t="s">
        <v>61</v>
      </c>
      <c r="C7" s="155">
        <v>3.4020618556700999</v>
      </c>
      <c r="D7" s="70">
        <v>0.63998362307225198</v>
      </c>
      <c r="E7" s="31">
        <v>97</v>
      </c>
      <c r="F7" s="155">
        <v>2.9547169811320702</v>
      </c>
      <c r="G7" s="70">
        <v>0.56894574145354504</v>
      </c>
      <c r="H7" s="31">
        <v>265</v>
      </c>
      <c r="I7" s="155">
        <v>3.015625</v>
      </c>
      <c r="J7" s="70">
        <v>0.82589820385883805</v>
      </c>
      <c r="K7" s="31">
        <v>256</v>
      </c>
      <c r="L7" s="108"/>
    </row>
    <row r="8" spans="1:12" x14ac:dyDescent="0.25">
      <c r="A8" s="7" t="s">
        <v>243</v>
      </c>
      <c r="B8" s="7" t="s">
        <v>22</v>
      </c>
      <c r="C8" s="154">
        <v>3.2020408163265301</v>
      </c>
      <c r="D8" s="68">
        <v>0.44514853699307499</v>
      </c>
      <c r="E8" s="15">
        <v>980</v>
      </c>
      <c r="F8" s="154">
        <v>3.4209445585215601</v>
      </c>
      <c r="G8" s="68">
        <v>0.52480857339124998</v>
      </c>
      <c r="H8" s="15">
        <v>1461</v>
      </c>
      <c r="I8" s="154">
        <v>3.33292757151552</v>
      </c>
      <c r="J8" s="68">
        <v>0.56753876942429304</v>
      </c>
      <c r="K8" s="15">
        <v>1643</v>
      </c>
      <c r="L8" s="15"/>
    </row>
    <row r="9" spans="1:12" x14ac:dyDescent="0.25">
      <c r="A9" s="18"/>
      <c r="B9" s="18" t="s">
        <v>61</v>
      </c>
      <c r="C9" s="155">
        <v>3.2339181286549699</v>
      </c>
      <c r="D9" s="70">
        <v>0.5458036430687</v>
      </c>
      <c r="E9" s="31">
        <v>171</v>
      </c>
      <c r="F9" s="155">
        <v>3.2482915717539802</v>
      </c>
      <c r="G9" s="70">
        <v>0.48713171003299499</v>
      </c>
      <c r="H9" s="31">
        <v>439</v>
      </c>
      <c r="I9" s="155">
        <v>3.0950920245398699</v>
      </c>
      <c r="J9" s="70">
        <v>0.57660050758872905</v>
      </c>
      <c r="K9" s="31">
        <v>326</v>
      </c>
      <c r="L9" s="108"/>
    </row>
    <row r="10" spans="1:12" x14ac:dyDescent="0.25">
      <c r="A10" s="7" t="s">
        <v>244</v>
      </c>
      <c r="B10" s="7" t="s">
        <v>22</v>
      </c>
      <c r="C10" s="154">
        <v>3.3339222614840902</v>
      </c>
      <c r="D10" s="68">
        <v>0.57049689966738404</v>
      </c>
      <c r="E10" s="15">
        <v>566</v>
      </c>
      <c r="F10" s="154">
        <v>3.4208375893769101</v>
      </c>
      <c r="G10" s="68">
        <v>0.53565596616355904</v>
      </c>
      <c r="H10" s="15">
        <v>979</v>
      </c>
      <c r="I10" s="154">
        <v>3.4371859296482401</v>
      </c>
      <c r="J10" s="68">
        <v>0.56391857765573505</v>
      </c>
      <c r="K10" s="15">
        <v>199</v>
      </c>
      <c r="L10" s="15"/>
    </row>
    <row r="11" spans="1:12" x14ac:dyDescent="0.25">
      <c r="A11" s="18"/>
      <c r="B11" s="18" t="s">
        <v>61</v>
      </c>
      <c r="C11" s="155">
        <v>3.2071116656269401</v>
      </c>
      <c r="D11" s="70">
        <v>0.61201639930504803</v>
      </c>
      <c r="E11" s="31">
        <v>3206</v>
      </c>
      <c r="F11" s="155">
        <v>3.2230938955626298</v>
      </c>
      <c r="G11" s="70">
        <v>0.48644816610056102</v>
      </c>
      <c r="H11" s="31">
        <v>4079</v>
      </c>
      <c r="I11" s="155">
        <v>3.2398126463700199</v>
      </c>
      <c r="J11" s="70">
        <v>0.75026266099099903</v>
      </c>
      <c r="K11" s="31">
        <v>2135</v>
      </c>
      <c r="L11" s="108"/>
    </row>
    <row r="12" spans="1:12" x14ac:dyDescent="0.25">
      <c r="A12" s="7" t="s">
        <v>181</v>
      </c>
      <c r="B12" s="7" t="s">
        <v>22</v>
      </c>
      <c r="C12" s="154">
        <v>3.02479338842975</v>
      </c>
      <c r="D12" s="68">
        <v>0.37478203717866498</v>
      </c>
      <c r="E12" s="15">
        <v>242</v>
      </c>
      <c r="F12" s="154">
        <v>3.20069204152249</v>
      </c>
      <c r="G12" s="68">
        <v>0.457802198278844</v>
      </c>
      <c r="H12" s="15">
        <v>289</v>
      </c>
      <c r="I12" s="154">
        <v>2.99719495091164</v>
      </c>
      <c r="J12" s="68">
        <v>0.36718330752198602</v>
      </c>
      <c r="K12" s="15">
        <v>713</v>
      </c>
      <c r="L12" s="15"/>
    </row>
    <row r="13" spans="1:12" x14ac:dyDescent="0.25">
      <c r="A13" s="18"/>
      <c r="B13" s="18" t="s">
        <v>61</v>
      </c>
      <c r="C13" s="155">
        <v>3.0288461538461502</v>
      </c>
      <c r="D13" s="70">
        <v>0.39774619913322901</v>
      </c>
      <c r="E13" s="31">
        <v>416</v>
      </c>
      <c r="F13" s="155">
        <v>2.93877551020408</v>
      </c>
      <c r="G13" s="70">
        <v>0.53373468312578898</v>
      </c>
      <c r="H13" s="31">
        <v>98</v>
      </c>
      <c r="I13" s="155">
        <v>2.8575851393188798</v>
      </c>
      <c r="J13" s="70">
        <v>0.50293831169293102</v>
      </c>
      <c r="K13" s="31">
        <v>323</v>
      </c>
      <c r="L13" s="108"/>
    </row>
    <row r="14" spans="1:12" x14ac:dyDescent="0.25">
      <c r="C14" s="45"/>
      <c r="D14" s="2"/>
      <c r="E14" s="2"/>
      <c r="F14" s="108"/>
      <c r="G14" s="67"/>
      <c r="H14" s="67"/>
      <c r="I14" s="108"/>
      <c r="J14" s="67"/>
      <c r="K14" s="68"/>
      <c r="L14" s="68"/>
    </row>
    <row r="15" spans="1:12" x14ac:dyDescent="0.25">
      <c r="C15" s="44"/>
      <c r="D15" s="2"/>
      <c r="E15" s="2"/>
      <c r="F15" s="108"/>
      <c r="G15" s="67"/>
      <c r="H15" s="67"/>
      <c r="I15" s="108"/>
      <c r="J15" s="67"/>
      <c r="K15" s="68"/>
      <c r="L15" s="68"/>
    </row>
    <row r="16" spans="1:12" x14ac:dyDescent="0.25">
      <c r="C16" s="45"/>
      <c r="D16" s="2"/>
      <c r="E16" s="2"/>
      <c r="F16" s="108"/>
      <c r="G16" s="67"/>
      <c r="H16" s="67"/>
      <c r="I16" s="108"/>
      <c r="J16" s="67"/>
      <c r="K16" s="68"/>
      <c r="L16" s="68"/>
    </row>
    <row r="17" spans="3:12" x14ac:dyDescent="0.25">
      <c r="C17" s="45"/>
      <c r="D17" s="2"/>
      <c r="E17" s="2"/>
      <c r="F17" s="108"/>
      <c r="G17" s="67"/>
      <c r="H17" s="67"/>
      <c r="I17" s="108"/>
      <c r="J17" s="67"/>
      <c r="K17" s="68"/>
      <c r="L17" s="68"/>
    </row>
    <row r="18" spans="3:12" x14ac:dyDescent="0.25">
      <c r="C18" s="45"/>
      <c r="D18" s="2"/>
      <c r="E18" s="2"/>
      <c r="F18" s="108"/>
      <c r="G18" s="67"/>
      <c r="H18" s="67"/>
      <c r="I18" s="108"/>
      <c r="J18" s="67"/>
      <c r="K18" s="68"/>
      <c r="L18" s="68"/>
    </row>
    <row r="19" spans="3:12" x14ac:dyDescent="0.25">
      <c r="C19" s="44"/>
      <c r="D19" s="2"/>
      <c r="E19" s="2"/>
      <c r="F19" s="108"/>
      <c r="G19" s="67"/>
      <c r="H19" s="67"/>
      <c r="I19" s="108"/>
      <c r="J19" s="67"/>
      <c r="K19" s="68"/>
      <c r="L19" s="68"/>
    </row>
    <row r="20" spans="3:12" x14ac:dyDescent="0.25">
      <c r="C20" s="45"/>
      <c r="D20" s="2"/>
      <c r="E20" s="2"/>
      <c r="F20" s="108"/>
      <c r="G20" s="67"/>
      <c r="H20" s="67"/>
      <c r="I20" s="108"/>
      <c r="J20" s="67"/>
      <c r="K20" s="68"/>
      <c r="L20" s="68"/>
    </row>
    <row r="21" spans="3:12" x14ac:dyDescent="0.25">
      <c r="C21" s="45"/>
      <c r="D21" s="2"/>
      <c r="E21" s="2"/>
      <c r="F21" s="108"/>
      <c r="G21" s="67"/>
      <c r="H21" s="67"/>
      <c r="I21" s="108"/>
      <c r="J21" s="67"/>
      <c r="K21" s="68"/>
      <c r="L21" s="68"/>
    </row>
    <row r="22" spans="3:12" x14ac:dyDescent="0.25">
      <c r="C22" s="45"/>
      <c r="D22" s="2"/>
      <c r="E22" s="2"/>
      <c r="F22" s="108"/>
      <c r="G22" s="67"/>
      <c r="H22" s="67"/>
      <c r="I22" s="108"/>
      <c r="J22" s="67"/>
      <c r="K22" s="68"/>
      <c r="L22" s="68"/>
    </row>
    <row r="23" spans="3:12" x14ac:dyDescent="0.25">
      <c r="C23" s="46"/>
      <c r="D23" s="2"/>
      <c r="E23" s="2"/>
      <c r="F23" s="108"/>
      <c r="G23" s="67"/>
      <c r="H23" s="67"/>
      <c r="I23" s="108"/>
      <c r="J23" s="67"/>
      <c r="K23" s="68"/>
      <c r="L23" s="68"/>
    </row>
    <row r="24" spans="3:12" x14ac:dyDescent="0.25">
      <c r="C24" s="44"/>
      <c r="D24" s="2"/>
      <c r="E24" s="2"/>
      <c r="F24" s="108"/>
      <c r="G24" s="67"/>
      <c r="H24" s="67"/>
      <c r="I24" s="108"/>
      <c r="J24" s="67"/>
      <c r="K24" s="68"/>
      <c r="L24" s="68"/>
    </row>
    <row r="25" spans="3:12" x14ac:dyDescent="0.25">
      <c r="C25" s="45"/>
      <c r="D25" s="2"/>
      <c r="E25" s="2"/>
      <c r="F25" s="108"/>
      <c r="G25" s="67"/>
      <c r="H25" s="67"/>
      <c r="I25" s="108"/>
      <c r="J25" s="67"/>
      <c r="K25" s="68"/>
      <c r="L25" s="68"/>
    </row>
    <row r="26" spans="3:12" x14ac:dyDescent="0.25">
      <c r="C26" s="44"/>
      <c r="D26" s="2"/>
      <c r="E26" s="2"/>
      <c r="F26" s="108"/>
      <c r="G26" s="67"/>
      <c r="H26" s="67"/>
      <c r="I26" s="108"/>
      <c r="J26" s="67"/>
      <c r="K26" s="68"/>
      <c r="L26" s="68"/>
    </row>
    <row r="27" spans="3:12" x14ac:dyDescent="0.25">
      <c r="C27" s="45"/>
      <c r="D27" s="2"/>
      <c r="E27" s="2"/>
      <c r="F27" s="108"/>
      <c r="G27" s="67"/>
      <c r="H27" s="67"/>
      <c r="I27" s="108"/>
      <c r="J27" s="67"/>
      <c r="K27" s="68"/>
      <c r="L27" s="68"/>
    </row>
    <row r="28" spans="3:12" x14ac:dyDescent="0.25">
      <c r="C28" s="46"/>
      <c r="D28" s="2"/>
      <c r="E28" s="2"/>
      <c r="F28" s="108"/>
      <c r="G28" s="67"/>
      <c r="H28" s="67"/>
      <c r="I28" s="108"/>
      <c r="J28" s="67"/>
      <c r="K28" s="68"/>
      <c r="L28" s="68"/>
    </row>
    <row r="29" spans="3:12" x14ac:dyDescent="0.25">
      <c r="C29" s="44"/>
      <c r="D29" s="2"/>
      <c r="E29" s="2"/>
      <c r="F29" s="108"/>
      <c r="G29" s="67"/>
      <c r="H29" s="67"/>
      <c r="I29" s="108"/>
      <c r="J29" s="67"/>
      <c r="K29" s="68"/>
      <c r="L29" s="68"/>
    </row>
    <row r="30" spans="3:12" x14ac:dyDescent="0.25">
      <c r="C30" s="45"/>
      <c r="D30" s="2"/>
      <c r="E30" s="2"/>
      <c r="F30" s="108"/>
      <c r="G30" s="67"/>
      <c r="H30" s="67"/>
      <c r="I30" s="108"/>
      <c r="J30" s="67"/>
      <c r="K30" s="68"/>
      <c r="L30" s="68"/>
    </row>
    <row r="31" spans="3:12" x14ac:dyDescent="0.25">
      <c r="C31" s="45"/>
      <c r="D31" s="2"/>
      <c r="E31" s="2"/>
      <c r="F31" s="108"/>
      <c r="G31" s="67"/>
      <c r="H31" s="67"/>
      <c r="I31" s="108"/>
      <c r="J31" s="67"/>
      <c r="K31" s="68"/>
      <c r="L31" s="68"/>
    </row>
    <row r="32" spans="3:12" x14ac:dyDescent="0.25">
      <c r="C32" s="45"/>
      <c r="D32" s="2"/>
      <c r="E32" s="2"/>
      <c r="F32" s="108"/>
      <c r="G32" s="67"/>
      <c r="H32" s="67"/>
      <c r="I32" s="108"/>
      <c r="J32" s="67"/>
      <c r="K32" s="68"/>
      <c r="L32" s="68"/>
    </row>
    <row r="33" spans="3:12" x14ac:dyDescent="0.25">
      <c r="C33" s="44"/>
      <c r="D33" s="2"/>
      <c r="E33" s="2"/>
      <c r="F33" s="108"/>
      <c r="G33" s="67"/>
      <c r="H33" s="67"/>
      <c r="I33" s="108"/>
      <c r="J33" s="67"/>
      <c r="K33" s="68"/>
      <c r="L33" s="68"/>
    </row>
    <row r="34" spans="3:12" x14ac:dyDescent="0.25">
      <c r="C34" s="45"/>
      <c r="D34" s="2"/>
      <c r="E34" s="2"/>
      <c r="F34" s="108"/>
      <c r="G34" s="67"/>
      <c r="H34" s="67"/>
      <c r="I34" s="108"/>
      <c r="J34" s="67"/>
      <c r="K34" s="68"/>
      <c r="L34" s="68"/>
    </row>
    <row r="35" spans="3:12" x14ac:dyDescent="0.25">
      <c r="C35" s="45"/>
      <c r="D35" s="2"/>
      <c r="E35" s="2"/>
      <c r="F35" s="108"/>
      <c r="G35" s="67"/>
      <c r="H35" s="67"/>
      <c r="I35" s="108"/>
      <c r="J35" s="67"/>
      <c r="K35" s="68"/>
      <c r="L35" s="68"/>
    </row>
    <row r="36" spans="3:12" x14ac:dyDescent="0.25">
      <c r="C36" s="45"/>
      <c r="D36" s="2"/>
      <c r="E36" s="2"/>
      <c r="F36" s="108"/>
      <c r="G36" s="67"/>
      <c r="H36" s="67"/>
      <c r="I36" s="108"/>
      <c r="J36" s="67"/>
      <c r="K36" s="68"/>
      <c r="L36" s="68"/>
    </row>
    <row r="37" spans="3:12" x14ac:dyDescent="0.25">
      <c r="C37" s="46"/>
      <c r="D37" s="2"/>
      <c r="E37" s="2"/>
      <c r="F37" s="108"/>
      <c r="G37" s="67"/>
      <c r="H37" s="67"/>
      <c r="I37" s="108"/>
      <c r="J37" s="67"/>
      <c r="K37" s="68"/>
      <c r="L37" s="68"/>
    </row>
    <row r="38" spans="3:12" x14ac:dyDescent="0.25">
      <c r="C38" s="46"/>
      <c r="D38" s="2"/>
      <c r="E38" s="2"/>
      <c r="F38" s="108"/>
      <c r="G38" s="67"/>
      <c r="H38" s="67"/>
      <c r="I38" s="108"/>
      <c r="J38" s="67"/>
      <c r="K38" s="68"/>
      <c r="L38" s="68"/>
    </row>
    <row r="39" spans="3:12" x14ac:dyDescent="0.25">
      <c r="C39" s="46"/>
      <c r="D39" s="2"/>
      <c r="E39" s="2"/>
      <c r="F39" s="108"/>
      <c r="G39" s="71"/>
      <c r="H39" s="67"/>
      <c r="I39" s="108"/>
      <c r="J39" s="71"/>
      <c r="K39" s="68"/>
      <c r="L39" s="68"/>
    </row>
    <row r="40" spans="3:12" x14ac:dyDescent="0.25">
      <c r="C40" s="46"/>
      <c r="D40" s="2"/>
      <c r="E40" s="2"/>
      <c r="F40" s="71"/>
      <c r="G40" s="71"/>
      <c r="H40" s="71"/>
      <c r="I40" s="71"/>
      <c r="J40" s="71"/>
      <c r="K40" s="68"/>
      <c r="L40" s="68"/>
    </row>
    <row r="41" spans="3:12" x14ac:dyDescent="0.25">
      <c r="C41" s="46"/>
      <c r="D41" s="2"/>
      <c r="E41" s="2"/>
      <c r="F41" s="71"/>
      <c r="G41" s="71"/>
      <c r="H41" s="41"/>
      <c r="I41" s="71"/>
      <c r="J41" s="71"/>
      <c r="K41" s="68"/>
      <c r="L41" s="68"/>
    </row>
    <row r="42" spans="3:12" x14ac:dyDescent="0.25">
      <c r="C42" s="46"/>
      <c r="D42" s="2"/>
      <c r="E42" s="2"/>
      <c r="F42" s="71"/>
      <c r="G42" s="71"/>
      <c r="H42" s="41"/>
      <c r="I42" s="71"/>
      <c r="J42" s="71"/>
      <c r="K42" s="68"/>
      <c r="L42" s="68"/>
    </row>
    <row r="43" spans="3:12" x14ac:dyDescent="0.25">
      <c r="C43" s="46"/>
      <c r="D43" s="2"/>
      <c r="E43" s="2"/>
      <c r="F43" s="71"/>
      <c r="G43" s="71"/>
      <c r="H43" s="41"/>
      <c r="I43" s="71"/>
      <c r="J43" s="71"/>
      <c r="K43" s="68"/>
      <c r="L43" s="68"/>
    </row>
  </sheetData>
  <mergeCells count="4">
    <mergeCell ref="A1:K1"/>
    <mergeCell ref="C2:E2"/>
    <mergeCell ref="F2:H2"/>
    <mergeCell ref="I2:K2"/>
  </mergeCells>
  <pageMargins left="0.7" right="0.7" top="0.75" bottom="0.75" header="0.3" footer="0.3"/>
  <pageSetup orientation="portrait"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38224-6BE9-4FAB-B776-212BD276D0E0}">
  <sheetPr>
    <tabColor rgb="FFFF0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1646</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0</v>
      </c>
      <c r="D6" s="234">
        <v>0</v>
      </c>
      <c r="E6" s="234">
        <v>0</v>
      </c>
      <c r="F6" s="234">
        <v>0</v>
      </c>
      <c r="G6" s="234">
        <v>0</v>
      </c>
      <c r="H6" s="216"/>
      <c r="I6" s="264">
        <v>0</v>
      </c>
      <c r="J6" s="235">
        <v>0</v>
      </c>
      <c r="K6" s="235">
        <v>0</v>
      </c>
      <c r="L6" s="235">
        <v>0</v>
      </c>
      <c r="M6" s="235">
        <v>0</v>
      </c>
      <c r="N6" s="216"/>
    </row>
    <row r="7" spans="1:14" x14ac:dyDescent="0.25">
      <c r="A7" s="223">
        <v>0.2</v>
      </c>
      <c r="B7" s="216"/>
      <c r="C7" s="264">
        <v>23</v>
      </c>
      <c r="D7" s="234">
        <v>0.60036543983294177</v>
      </c>
      <c r="E7" s="236">
        <v>0.38194583264002746</v>
      </c>
      <c r="F7" s="234">
        <v>0.81878504702585608</v>
      </c>
      <c r="G7" s="234">
        <v>0.12482479138211949</v>
      </c>
      <c r="H7" s="216"/>
      <c r="I7" s="264">
        <v>23</v>
      </c>
      <c r="J7" s="235">
        <v>515.08695652173913</v>
      </c>
      <c r="K7" s="235">
        <v>497.60328120412311</v>
      </c>
      <c r="L7" s="235">
        <v>532.5706318393552</v>
      </c>
      <c r="M7" s="235">
        <v>50.965151234114927</v>
      </c>
      <c r="N7" s="216"/>
    </row>
    <row r="8" spans="1:14" x14ac:dyDescent="0.25">
      <c r="A8" s="223">
        <v>0.3</v>
      </c>
      <c r="B8" s="216"/>
      <c r="C8" s="264">
        <v>2203</v>
      </c>
      <c r="D8" s="234">
        <v>57.504567997911771</v>
      </c>
      <c r="E8" s="234">
        <v>56.17733545116117</v>
      </c>
      <c r="F8" s="234">
        <v>58.831800544662372</v>
      </c>
      <c r="G8" s="234">
        <v>0.79877214179499245</v>
      </c>
      <c r="H8" s="216"/>
      <c r="I8" s="264">
        <v>2203</v>
      </c>
      <c r="J8" s="235">
        <v>553.85286103542239</v>
      </c>
      <c r="K8" s="235">
        <v>552.65813667563361</v>
      </c>
      <c r="L8" s="235">
        <v>555.04758539521117</v>
      </c>
      <c r="M8" s="235">
        <v>34.084084543404714</v>
      </c>
      <c r="N8" s="216"/>
    </row>
    <row r="9" spans="1:14" x14ac:dyDescent="0.25">
      <c r="A9" s="223">
        <v>0.4</v>
      </c>
      <c r="B9" s="216"/>
      <c r="C9" s="264">
        <v>1533</v>
      </c>
      <c r="D9" s="234">
        <v>40.015661707126078</v>
      </c>
      <c r="E9" s="234">
        <v>38.700142873065737</v>
      </c>
      <c r="F9" s="234">
        <v>41.33118054118642</v>
      </c>
      <c r="G9" s="234">
        <v>0.79165243264526919</v>
      </c>
      <c r="H9" s="216"/>
      <c r="I9" s="264">
        <v>1533</v>
      </c>
      <c r="J9" s="235">
        <v>568.01239399869542</v>
      </c>
      <c r="K9" s="235">
        <v>566.5932975068614</v>
      </c>
      <c r="L9" s="235">
        <v>569.43149049052943</v>
      </c>
      <c r="M9" s="235">
        <v>33.772224715221505</v>
      </c>
      <c r="N9" s="216"/>
    </row>
    <row r="10" spans="1:14" x14ac:dyDescent="0.25">
      <c r="A10" s="223">
        <v>0.5</v>
      </c>
      <c r="B10" s="216"/>
      <c r="C10" s="264">
        <v>71</v>
      </c>
      <c r="D10" s="234">
        <v>1.8533020099190813</v>
      </c>
      <c r="E10" s="234">
        <v>1.4817054201545385</v>
      </c>
      <c r="F10" s="234">
        <v>2.2248985996836237</v>
      </c>
      <c r="G10" s="234">
        <v>0.2179272596754348</v>
      </c>
      <c r="H10" s="216"/>
      <c r="I10" s="264">
        <v>71</v>
      </c>
      <c r="J10" s="235">
        <v>566.15492957746483</v>
      </c>
      <c r="K10" s="235">
        <v>559.7483668830688</v>
      </c>
      <c r="L10" s="235">
        <v>572.56149227186086</v>
      </c>
      <c r="M10" s="235">
        <v>32.81186540058944</v>
      </c>
      <c r="N10" s="216"/>
    </row>
    <row r="11" spans="1:14" x14ac:dyDescent="0.25">
      <c r="A11" s="223">
        <v>0.6</v>
      </c>
      <c r="B11" s="216"/>
      <c r="C11" s="264">
        <v>1</v>
      </c>
      <c r="D11" s="234">
        <v>2.6102845210127904E-2</v>
      </c>
      <c r="E11" s="236">
        <v>0</v>
      </c>
      <c r="F11" s="234">
        <v>8.2100015002312926E-2</v>
      </c>
      <c r="G11" s="234">
        <v>2.6102845210127904E-2</v>
      </c>
      <c r="H11" s="216"/>
      <c r="I11" s="264">
        <v>1</v>
      </c>
      <c r="J11" s="235">
        <v>602</v>
      </c>
      <c r="K11" s="235">
        <v>602</v>
      </c>
      <c r="L11" s="235">
        <v>602</v>
      </c>
      <c r="M11" s="235">
        <v>0</v>
      </c>
      <c r="N11" s="216"/>
    </row>
    <row r="12" spans="1:14" x14ac:dyDescent="0.25">
      <c r="A12" s="216" t="s">
        <v>120</v>
      </c>
      <c r="B12" s="216"/>
      <c r="C12" s="264"/>
      <c r="D12" s="216"/>
      <c r="E12" s="216"/>
      <c r="F12" s="216"/>
      <c r="G12" s="216"/>
      <c r="H12" s="216"/>
      <c r="I12" s="264">
        <v>358</v>
      </c>
      <c r="J12" s="235">
        <v>556.06128133704738</v>
      </c>
      <c r="K12" s="235">
        <v>552.71128131380215</v>
      </c>
      <c r="L12" s="235">
        <v>559.41128136029261</v>
      </c>
      <c r="M12" s="235">
        <v>38.526804563342246</v>
      </c>
      <c r="N12" s="216"/>
    </row>
    <row r="13" spans="1:14" x14ac:dyDescent="0.25">
      <c r="A13" s="237" t="s">
        <v>29</v>
      </c>
      <c r="B13" s="238"/>
      <c r="C13" s="239">
        <v>3831</v>
      </c>
      <c r="D13" s="240"/>
      <c r="E13" s="241"/>
      <c r="F13" s="242"/>
      <c r="G13" s="242"/>
      <c r="H13" s="238"/>
      <c r="I13" s="239">
        <v>4189</v>
      </c>
      <c r="J13" s="243">
        <v>559.23108140367628</v>
      </c>
      <c r="K13" s="243">
        <v>558.33504987342519</v>
      </c>
      <c r="L13" s="243">
        <v>560.12711293392738</v>
      </c>
      <c r="M13" s="243">
        <v>35.249676762257756</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C9934-31ED-47F5-84F2-FE68138FE67D}">
  <sheetPr>
    <tabColor rgb="FFFFC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1647</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1</v>
      </c>
      <c r="D6" s="234">
        <v>4.1373603640877117E-2</v>
      </c>
      <c r="E6" s="236">
        <v>0</v>
      </c>
      <c r="F6" s="234">
        <v>0.13014003183614856</v>
      </c>
      <c r="G6" s="234">
        <v>4.1373603640877117E-2</v>
      </c>
      <c r="H6" s="216"/>
      <c r="I6" s="264">
        <v>1</v>
      </c>
      <c r="J6" s="235">
        <v>382</v>
      </c>
      <c r="K6" s="235">
        <v>382</v>
      </c>
      <c r="L6" s="235">
        <v>382</v>
      </c>
      <c r="M6" s="235">
        <v>0</v>
      </c>
      <c r="N6" s="216"/>
    </row>
    <row r="7" spans="1:14" x14ac:dyDescent="0.25">
      <c r="A7" s="223">
        <v>0.2</v>
      </c>
      <c r="B7" s="216"/>
      <c r="C7" s="264">
        <v>113</v>
      </c>
      <c r="D7" s="234">
        <v>4.6752172114191142</v>
      </c>
      <c r="E7" s="236">
        <v>3.9478075197388511</v>
      </c>
      <c r="F7" s="234">
        <v>5.4026269030993781</v>
      </c>
      <c r="G7" s="234">
        <v>0.4294922620169479</v>
      </c>
      <c r="H7" s="216"/>
      <c r="I7" s="264">
        <v>113</v>
      </c>
      <c r="J7" s="235">
        <v>477.93805309734512</v>
      </c>
      <c r="K7" s="235">
        <v>470.1125735289263</v>
      </c>
      <c r="L7" s="235">
        <v>485.76353266576393</v>
      </c>
      <c r="M7" s="235">
        <v>50.555359187768737</v>
      </c>
      <c r="N7" s="216"/>
    </row>
    <row r="8" spans="1:14" x14ac:dyDescent="0.25">
      <c r="A8" s="223">
        <v>0.3</v>
      </c>
      <c r="B8" s="216"/>
      <c r="C8" s="264">
        <v>1636</v>
      </c>
      <c r="D8" s="234">
        <v>67.687215556474968</v>
      </c>
      <c r="E8" s="234">
        <v>66.100910540184728</v>
      </c>
      <c r="F8" s="234">
        <v>69.273520572765207</v>
      </c>
      <c r="G8" s="234">
        <v>0.95146332181336424</v>
      </c>
      <c r="H8" s="216"/>
      <c r="I8" s="264">
        <v>1636</v>
      </c>
      <c r="J8" s="235">
        <v>561.15097799511</v>
      </c>
      <c r="K8" s="235">
        <v>559.50341426036812</v>
      </c>
      <c r="L8" s="235">
        <v>562.79854172985188</v>
      </c>
      <c r="M8" s="235">
        <v>40.499614589740958</v>
      </c>
      <c r="N8" s="216"/>
    </row>
    <row r="9" spans="1:14" x14ac:dyDescent="0.25">
      <c r="A9" s="223">
        <v>0.4</v>
      </c>
      <c r="B9" s="216"/>
      <c r="C9" s="264">
        <v>648</v>
      </c>
      <c r="D9" s="234">
        <v>26.810095159288373</v>
      </c>
      <c r="E9" s="234">
        <v>25.306480177701207</v>
      </c>
      <c r="F9" s="234">
        <v>28.313710140875536</v>
      </c>
      <c r="G9" s="234">
        <v>0.90121062650597539</v>
      </c>
      <c r="H9" s="216"/>
      <c r="I9" s="264">
        <v>648</v>
      </c>
      <c r="J9" s="235">
        <v>589.58950617283949</v>
      </c>
      <c r="K9" s="235">
        <v>587.333010540754</v>
      </c>
      <c r="L9" s="235">
        <v>591.84600180492498</v>
      </c>
      <c r="M9" s="235">
        <v>34.909129301167766</v>
      </c>
      <c r="N9" s="216"/>
    </row>
    <row r="10" spans="1:14" x14ac:dyDescent="0.25">
      <c r="A10" s="223">
        <v>0.5</v>
      </c>
      <c r="B10" s="216"/>
      <c r="C10" s="264">
        <v>19</v>
      </c>
      <c r="D10" s="234">
        <v>0.78609846917666526</v>
      </c>
      <c r="E10" s="234">
        <v>0.4697669736934717</v>
      </c>
      <c r="F10" s="234">
        <v>1.1024299646598588</v>
      </c>
      <c r="G10" s="234">
        <v>0.17967029235420628</v>
      </c>
      <c r="H10" s="216"/>
      <c r="I10" s="264">
        <v>19</v>
      </c>
      <c r="J10" s="235">
        <v>594.21052631578948</v>
      </c>
      <c r="K10" s="235">
        <v>580.33745073761247</v>
      </c>
      <c r="L10" s="235">
        <v>608.08360189396649</v>
      </c>
      <c r="M10" s="235">
        <v>36.75078071335269</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168</v>
      </c>
      <c r="J12" s="235">
        <v>552.75</v>
      </c>
      <c r="K12" s="235">
        <v>546.15394943188539</v>
      </c>
      <c r="L12" s="235">
        <v>559.34605056811461</v>
      </c>
      <c r="M12" s="235">
        <v>51.95838385375945</v>
      </c>
      <c r="N12" s="216"/>
    </row>
    <row r="13" spans="1:14" x14ac:dyDescent="0.25">
      <c r="A13" s="237" t="s">
        <v>29</v>
      </c>
      <c r="B13" s="238"/>
      <c r="C13" s="239">
        <v>2417</v>
      </c>
      <c r="D13" s="240"/>
      <c r="E13" s="241"/>
      <c r="F13" s="242"/>
      <c r="G13" s="242"/>
      <c r="H13" s="238"/>
      <c r="I13" s="239">
        <v>2585</v>
      </c>
      <c r="J13" s="243">
        <v>564.27001934235977</v>
      </c>
      <c r="K13" s="243">
        <v>562.76640942925155</v>
      </c>
      <c r="L13" s="243">
        <v>565.77362925546799</v>
      </c>
      <c r="M13" s="243">
        <v>46.460349312533779</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CDABE-9793-4E86-A2AF-4915E67C6625}">
  <sheetPr>
    <tabColor rgb="FFFFC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1648</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0</v>
      </c>
      <c r="D6" s="234">
        <v>0</v>
      </c>
      <c r="E6" s="234">
        <v>0</v>
      </c>
      <c r="F6" s="234">
        <v>0</v>
      </c>
      <c r="G6" s="234">
        <v>0</v>
      </c>
      <c r="H6" s="216"/>
      <c r="I6" s="264">
        <v>0</v>
      </c>
      <c r="J6" s="235">
        <v>0</v>
      </c>
      <c r="K6" s="235">
        <v>0</v>
      </c>
      <c r="L6" s="235">
        <v>0</v>
      </c>
      <c r="M6" s="235">
        <v>0</v>
      </c>
      <c r="N6" s="216"/>
    </row>
    <row r="7" spans="1:14" x14ac:dyDescent="0.25">
      <c r="A7" s="223">
        <v>0.2</v>
      </c>
      <c r="B7" s="216"/>
      <c r="C7" s="264">
        <v>37</v>
      </c>
      <c r="D7" s="234">
        <v>2.6948288419519302</v>
      </c>
      <c r="E7" s="236">
        <v>1.9388355325467794</v>
      </c>
      <c r="F7" s="234">
        <v>3.4508221513570811</v>
      </c>
      <c r="G7" s="234">
        <v>0.43717618729460417</v>
      </c>
      <c r="H7" s="216"/>
      <c r="I7" s="264">
        <v>37</v>
      </c>
      <c r="J7" s="235">
        <v>518.81081081081084</v>
      </c>
      <c r="K7" s="235">
        <v>507.8083473417193</v>
      </c>
      <c r="L7" s="235">
        <v>529.81327427990232</v>
      </c>
      <c r="M7" s="235">
        <v>40.662457321655253</v>
      </c>
      <c r="N7" s="216"/>
    </row>
    <row r="8" spans="1:14" x14ac:dyDescent="0.25">
      <c r="A8" s="223">
        <v>0.3</v>
      </c>
      <c r="B8" s="216"/>
      <c r="C8" s="264">
        <v>820</v>
      </c>
      <c r="D8" s="234">
        <v>59.723233794610344</v>
      </c>
      <c r="E8" s="234">
        <v>57.507389344008978</v>
      </c>
      <c r="F8" s="234">
        <v>61.939078245211711</v>
      </c>
      <c r="G8" s="234">
        <v>1.3241033944723382</v>
      </c>
      <c r="H8" s="216"/>
      <c r="I8" s="264">
        <v>820</v>
      </c>
      <c r="J8" s="235">
        <v>568.21707317073174</v>
      </c>
      <c r="K8" s="235">
        <v>566.44017089151214</v>
      </c>
      <c r="L8" s="235">
        <v>569.99397544995134</v>
      </c>
      <c r="M8" s="235">
        <v>30.915287795947162</v>
      </c>
      <c r="N8" s="216"/>
    </row>
    <row r="9" spans="1:14" x14ac:dyDescent="0.25">
      <c r="A9" s="223">
        <v>0.4</v>
      </c>
      <c r="B9" s="216"/>
      <c r="C9" s="264">
        <v>499</v>
      </c>
      <c r="D9" s="234">
        <v>36.343772760378734</v>
      </c>
      <c r="E9" s="234">
        <v>34.169989682542052</v>
      </c>
      <c r="F9" s="234">
        <v>38.517555838215415</v>
      </c>
      <c r="G9" s="234">
        <v>1.2985491616992124</v>
      </c>
      <c r="H9" s="216"/>
      <c r="I9" s="264">
        <v>499</v>
      </c>
      <c r="J9" s="235">
        <v>584.67334669338675</v>
      </c>
      <c r="K9" s="235">
        <v>582.56453031973513</v>
      </c>
      <c r="L9" s="235">
        <v>586.78216306703837</v>
      </c>
      <c r="M9" s="235">
        <v>28.62146509314919</v>
      </c>
      <c r="N9" s="216"/>
    </row>
    <row r="10" spans="1:14" x14ac:dyDescent="0.25">
      <c r="A10" s="223">
        <v>0.5</v>
      </c>
      <c r="B10" s="216"/>
      <c r="C10" s="264">
        <v>17</v>
      </c>
      <c r="D10" s="234">
        <v>1.2381646030589948</v>
      </c>
      <c r="E10" s="234">
        <v>0.71035687166887496</v>
      </c>
      <c r="F10" s="234">
        <v>1.7659723344491147</v>
      </c>
      <c r="G10" s="234">
        <v>0.29854287618777936</v>
      </c>
      <c r="H10" s="216"/>
      <c r="I10" s="264">
        <v>17</v>
      </c>
      <c r="J10" s="235">
        <v>595.76470588235293</v>
      </c>
      <c r="K10" s="235">
        <v>586.9979557180086</v>
      </c>
      <c r="L10" s="235">
        <v>604.53145604669726</v>
      </c>
      <c r="M10" s="235">
        <v>21.961697941429488</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119</v>
      </c>
      <c r="J12" s="235">
        <v>561.69747899159665</v>
      </c>
      <c r="K12" s="235">
        <v>556.0595713952257</v>
      </c>
      <c r="L12" s="235">
        <v>567.33538658796761</v>
      </c>
      <c r="M12" s="235">
        <v>37.367518438727259</v>
      </c>
      <c r="N12" s="216"/>
    </row>
    <row r="13" spans="1:14" x14ac:dyDescent="0.25">
      <c r="A13" s="237" t="s">
        <v>29</v>
      </c>
      <c r="B13" s="238"/>
      <c r="C13" s="239">
        <v>1373</v>
      </c>
      <c r="D13" s="240"/>
      <c r="E13" s="241"/>
      <c r="F13" s="242"/>
      <c r="G13" s="242"/>
      <c r="H13" s="238"/>
      <c r="I13" s="239">
        <v>1492</v>
      </c>
      <c r="J13" s="243">
        <v>572.28954423592495</v>
      </c>
      <c r="K13" s="243">
        <v>570.87577034681362</v>
      </c>
      <c r="L13" s="243">
        <v>573.70331812503628</v>
      </c>
      <c r="M13" s="243">
        <v>33.179297854183602</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8B9B7-3B2C-4B24-A319-878E358F449E}">
  <sheetPr>
    <tabColor rgb="FFFF0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1649</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1</v>
      </c>
      <c r="D6" s="234">
        <v>2.638522427440633E-2</v>
      </c>
      <c r="E6" s="236">
        <v>0</v>
      </c>
      <c r="F6" s="234">
        <v>8.2988281844595169E-2</v>
      </c>
      <c r="G6" s="234">
        <v>2.638522427440633E-2</v>
      </c>
      <c r="H6" s="216"/>
      <c r="I6" s="264">
        <v>1</v>
      </c>
      <c r="J6" s="235">
        <v>382</v>
      </c>
      <c r="K6" s="235">
        <v>382</v>
      </c>
      <c r="L6" s="235">
        <v>382</v>
      </c>
      <c r="M6" s="235">
        <v>0</v>
      </c>
      <c r="N6" s="216"/>
    </row>
    <row r="7" spans="1:14" x14ac:dyDescent="0.25">
      <c r="A7" s="223">
        <v>0.2</v>
      </c>
      <c r="B7" s="216"/>
      <c r="C7" s="264">
        <v>150</v>
      </c>
      <c r="D7" s="234">
        <v>3.9577836411609502</v>
      </c>
      <c r="E7" s="236">
        <v>3.4234824046085279</v>
      </c>
      <c r="F7" s="234">
        <v>4.4920848777133724</v>
      </c>
      <c r="G7" s="234">
        <v>0.31673408990351537</v>
      </c>
      <c r="H7" s="216"/>
      <c r="I7" s="264">
        <v>150</v>
      </c>
      <c r="J7" s="235">
        <v>488.02</v>
      </c>
      <c r="K7" s="235">
        <v>481.12681187568211</v>
      </c>
      <c r="L7" s="235">
        <v>494.91318812431786</v>
      </c>
      <c r="M7" s="235">
        <v>51.314462814685257</v>
      </c>
      <c r="N7" s="216"/>
    </row>
    <row r="8" spans="1:14" x14ac:dyDescent="0.25">
      <c r="A8" s="223">
        <v>0.3</v>
      </c>
      <c r="B8" s="216"/>
      <c r="C8" s="264">
        <v>2456</v>
      </c>
      <c r="D8" s="234">
        <v>64.802110817941951</v>
      </c>
      <c r="E8" s="234">
        <v>63.512408752000695</v>
      </c>
      <c r="F8" s="234">
        <v>66.091812883883208</v>
      </c>
      <c r="G8" s="234">
        <v>0.77587290089005001</v>
      </c>
      <c r="H8" s="216"/>
      <c r="I8" s="264">
        <v>2456</v>
      </c>
      <c r="J8" s="235">
        <v>563.51017915309444</v>
      </c>
      <c r="K8" s="235">
        <v>562.25816183624943</v>
      </c>
      <c r="L8" s="235">
        <v>564.76219646993945</v>
      </c>
      <c r="M8" s="235">
        <v>37.713647988645661</v>
      </c>
      <c r="N8" s="216"/>
    </row>
    <row r="9" spans="1:14" x14ac:dyDescent="0.25">
      <c r="A9" s="223">
        <v>0.4</v>
      </c>
      <c r="B9" s="216"/>
      <c r="C9" s="264">
        <v>1147</v>
      </c>
      <c r="D9" s="234">
        <v>30.263852242744065</v>
      </c>
      <c r="E9" s="234">
        <v>29.022761805807107</v>
      </c>
      <c r="F9" s="234">
        <v>31.504942679681026</v>
      </c>
      <c r="G9" s="234">
        <v>0.74632635464226604</v>
      </c>
      <c r="H9" s="216"/>
      <c r="I9" s="264">
        <v>1147</v>
      </c>
      <c r="J9" s="235">
        <v>587.45074106364427</v>
      </c>
      <c r="K9" s="235">
        <v>585.87666035012899</v>
      </c>
      <c r="L9" s="235">
        <v>589.02482177715956</v>
      </c>
      <c r="M9" s="235">
        <v>32.402814375726642</v>
      </c>
      <c r="N9" s="216"/>
    </row>
    <row r="10" spans="1:14" x14ac:dyDescent="0.25">
      <c r="A10" s="223">
        <v>0.5</v>
      </c>
      <c r="B10" s="216"/>
      <c r="C10" s="264">
        <v>36</v>
      </c>
      <c r="D10" s="234">
        <v>0.94986807387862793</v>
      </c>
      <c r="E10" s="234">
        <v>0.67741856157869662</v>
      </c>
      <c r="F10" s="234">
        <v>1.2223175861785593</v>
      </c>
      <c r="G10" s="234">
        <v>0.15757846728481442</v>
      </c>
      <c r="H10" s="216"/>
      <c r="I10" s="264">
        <v>36</v>
      </c>
      <c r="J10" s="235">
        <v>594.94444444444446</v>
      </c>
      <c r="K10" s="235">
        <v>586.6468163533757</v>
      </c>
      <c r="L10" s="235">
        <v>603.24207253551322</v>
      </c>
      <c r="M10" s="235">
        <v>30.260718945707669</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287</v>
      </c>
      <c r="J12" s="235">
        <v>556.45993031358887</v>
      </c>
      <c r="K12" s="235">
        <v>551.93393616343405</v>
      </c>
      <c r="L12" s="235">
        <v>560.98592446374369</v>
      </c>
      <c r="M12" s="235">
        <v>46.604619102331995</v>
      </c>
      <c r="N12" s="216"/>
    </row>
    <row r="13" spans="1:14" x14ac:dyDescent="0.25">
      <c r="A13" s="237" t="s">
        <v>29</v>
      </c>
      <c r="B13" s="238"/>
      <c r="C13" s="239">
        <v>3790</v>
      </c>
      <c r="D13" s="240"/>
      <c r="E13" s="241"/>
      <c r="F13" s="242"/>
      <c r="G13" s="242"/>
      <c r="H13" s="238"/>
      <c r="I13" s="239">
        <v>4077</v>
      </c>
      <c r="J13" s="243">
        <v>567.20480745646307</v>
      </c>
      <c r="K13" s="243">
        <v>566.11586977453135</v>
      </c>
      <c r="L13" s="243">
        <v>568.2937451383948</v>
      </c>
      <c r="M13" s="243">
        <v>42.261743366179715</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9C0C-C5B2-4B70-A3D1-2F0E00F7575B}">
  <sheetPr>
    <tabColor rgb="FFFFC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1650</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3</v>
      </c>
      <c r="D6" s="234">
        <v>0.15873015873015872</v>
      </c>
      <c r="E6" s="236">
        <v>-1.8458125863968288E-2</v>
      </c>
      <c r="F6" s="234">
        <v>0.33591844332428578</v>
      </c>
      <c r="G6" s="234">
        <v>9.1594373047807057E-2</v>
      </c>
      <c r="H6" s="216"/>
      <c r="I6" s="264">
        <v>3</v>
      </c>
      <c r="J6" s="235">
        <v>363.33333333333331</v>
      </c>
      <c r="K6" s="235">
        <v>327.05125161224635</v>
      </c>
      <c r="L6" s="235">
        <v>399.61541505442028</v>
      </c>
      <c r="M6" s="235">
        <v>38.188130791298668</v>
      </c>
      <c r="N6" s="216"/>
    </row>
    <row r="7" spans="1:14" x14ac:dyDescent="0.25">
      <c r="A7" s="223">
        <v>0.2</v>
      </c>
      <c r="B7" s="216"/>
      <c r="C7" s="264">
        <v>262</v>
      </c>
      <c r="D7" s="234">
        <v>13.862433862433862</v>
      </c>
      <c r="E7" s="236">
        <v>12.52757937922793</v>
      </c>
      <c r="F7" s="234">
        <v>15.197288345639794</v>
      </c>
      <c r="G7" s="234">
        <v>0.79506029005620893</v>
      </c>
      <c r="H7" s="216"/>
      <c r="I7" s="264">
        <v>262</v>
      </c>
      <c r="J7" s="235">
        <v>447.83206106870227</v>
      </c>
      <c r="K7" s="235">
        <v>442.97056869576846</v>
      </c>
      <c r="L7" s="235">
        <v>452.69355344163608</v>
      </c>
      <c r="M7" s="235">
        <v>47.818487050320869</v>
      </c>
      <c r="N7" s="216"/>
    </row>
    <row r="8" spans="1:14" x14ac:dyDescent="0.25">
      <c r="A8" s="223">
        <v>0.3</v>
      </c>
      <c r="B8" s="216"/>
      <c r="C8" s="264">
        <v>1203</v>
      </c>
      <c r="D8" s="234">
        <v>63.650793650793645</v>
      </c>
      <c r="E8" s="234">
        <v>61.803071318938564</v>
      </c>
      <c r="F8" s="234">
        <v>65.498515982648726</v>
      </c>
      <c r="G8" s="234">
        <v>1.1067088912563889</v>
      </c>
      <c r="H8" s="216"/>
      <c r="I8" s="264">
        <v>1203</v>
      </c>
      <c r="J8" s="235">
        <v>545.20781379883624</v>
      </c>
      <c r="K8" s="235">
        <v>542.91621489374893</v>
      </c>
      <c r="L8" s="235">
        <v>547.49941270392355</v>
      </c>
      <c r="M8" s="235">
        <v>48.299985071034307</v>
      </c>
      <c r="N8" s="216"/>
    </row>
    <row r="9" spans="1:14" x14ac:dyDescent="0.25">
      <c r="A9" s="223">
        <v>0.4</v>
      </c>
      <c r="B9" s="216"/>
      <c r="C9" s="264">
        <v>409</v>
      </c>
      <c r="D9" s="234">
        <v>21.640211640211639</v>
      </c>
      <c r="E9" s="234">
        <v>20.054557093579724</v>
      </c>
      <c r="F9" s="234">
        <v>23.225866186843554</v>
      </c>
      <c r="G9" s="234">
        <v>0.94746112616534361</v>
      </c>
      <c r="H9" s="216"/>
      <c r="I9" s="264">
        <v>409</v>
      </c>
      <c r="J9" s="235">
        <v>570.18092909535449</v>
      </c>
      <c r="K9" s="235">
        <v>566.73158598380655</v>
      </c>
      <c r="L9" s="235">
        <v>573.63027220690242</v>
      </c>
      <c r="M9" s="235">
        <v>42.390996640719479</v>
      </c>
      <c r="N9" s="216"/>
    </row>
    <row r="10" spans="1:14" x14ac:dyDescent="0.25">
      <c r="A10" s="223">
        <v>0.5</v>
      </c>
      <c r="B10" s="216"/>
      <c r="C10" s="264">
        <v>13</v>
      </c>
      <c r="D10" s="234">
        <v>0.68783068783068779</v>
      </c>
      <c r="E10" s="234">
        <v>0.34843188308697698</v>
      </c>
      <c r="F10" s="234">
        <v>1.0272294925743986</v>
      </c>
      <c r="G10" s="234">
        <v>0.19016300400746464</v>
      </c>
      <c r="H10" s="216"/>
      <c r="I10" s="264">
        <v>13</v>
      </c>
      <c r="J10" s="235">
        <v>577.84615384615381</v>
      </c>
      <c r="K10" s="235">
        <v>551.06494645646001</v>
      </c>
      <c r="L10" s="235">
        <v>604.62736123584762</v>
      </c>
      <c r="M10" s="235">
        <v>58.67828410614122</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152</v>
      </c>
      <c r="J12" s="235">
        <v>511.2236842105263</v>
      </c>
      <c r="K12" s="235">
        <v>501.93766480286263</v>
      </c>
      <c r="L12" s="235">
        <v>520.50970361818997</v>
      </c>
      <c r="M12" s="235">
        <v>69.570793652099837</v>
      </c>
      <c r="N12" s="216"/>
    </row>
    <row r="13" spans="1:14" x14ac:dyDescent="0.25">
      <c r="A13" s="237" t="s">
        <v>29</v>
      </c>
      <c r="B13" s="238"/>
      <c r="C13" s="239">
        <v>1890</v>
      </c>
      <c r="D13" s="240"/>
      <c r="E13" s="241"/>
      <c r="F13" s="242"/>
      <c r="G13" s="242"/>
      <c r="H13" s="238"/>
      <c r="I13" s="239">
        <v>2042</v>
      </c>
      <c r="J13" s="243">
        <v>535.12683643486776</v>
      </c>
      <c r="K13" s="243">
        <v>532.88576441351154</v>
      </c>
      <c r="L13" s="243">
        <v>537.36790845622397</v>
      </c>
      <c r="M13" s="243">
        <v>61.540250446108992</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B7485-92A4-478F-8F05-C29E17DBE96E}">
  <sheetPr>
    <tabColor rgb="FFFFC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1651</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0</v>
      </c>
      <c r="D6" s="234">
        <v>0</v>
      </c>
      <c r="E6" s="234">
        <v>0</v>
      </c>
      <c r="F6" s="234">
        <v>0</v>
      </c>
      <c r="G6" s="234">
        <v>0</v>
      </c>
      <c r="H6" s="216"/>
      <c r="I6" s="264">
        <v>0</v>
      </c>
      <c r="J6" s="235">
        <v>0</v>
      </c>
      <c r="K6" s="235">
        <v>0</v>
      </c>
      <c r="L6" s="235">
        <v>0</v>
      </c>
      <c r="M6" s="235">
        <v>0</v>
      </c>
      <c r="N6" s="216"/>
    </row>
    <row r="7" spans="1:14" x14ac:dyDescent="0.25">
      <c r="A7" s="223">
        <v>0.2</v>
      </c>
      <c r="B7" s="216"/>
      <c r="C7" s="264">
        <v>13</v>
      </c>
      <c r="D7" s="234">
        <v>1.7218543046357615</v>
      </c>
      <c r="E7" s="236">
        <v>0.87543590554737971</v>
      </c>
      <c r="F7" s="234">
        <v>2.5682727037241433</v>
      </c>
      <c r="G7" s="234">
        <v>0.4737410346669359</v>
      </c>
      <c r="H7" s="216"/>
      <c r="I7" s="264">
        <v>13</v>
      </c>
      <c r="J7" s="235">
        <v>516.15384615384619</v>
      </c>
      <c r="K7" s="235">
        <v>498.57101197071199</v>
      </c>
      <c r="L7" s="235">
        <v>533.73668033698038</v>
      </c>
      <c r="M7" s="235">
        <v>38.498584722571628</v>
      </c>
      <c r="N7" s="216"/>
    </row>
    <row r="8" spans="1:14" x14ac:dyDescent="0.25">
      <c r="A8" s="223">
        <v>0.3</v>
      </c>
      <c r="B8" s="216"/>
      <c r="C8" s="264">
        <v>569</v>
      </c>
      <c r="D8" s="234">
        <v>75.36423841059603</v>
      </c>
      <c r="E8" s="234">
        <v>72.713723787244902</v>
      </c>
      <c r="F8" s="234">
        <v>78.014753033947159</v>
      </c>
      <c r="G8" s="234">
        <v>1.5692060748582204</v>
      </c>
      <c r="H8" s="216"/>
      <c r="I8" s="264">
        <v>569</v>
      </c>
      <c r="J8" s="235">
        <v>561.55008787346219</v>
      </c>
      <c r="K8" s="235">
        <v>559.3136603790274</v>
      </c>
      <c r="L8" s="235">
        <v>563.78651536789698</v>
      </c>
      <c r="M8" s="235">
        <v>32.396281479352666</v>
      </c>
      <c r="N8" s="216"/>
    </row>
    <row r="9" spans="1:14" x14ac:dyDescent="0.25">
      <c r="A9" s="223">
        <v>0.4</v>
      </c>
      <c r="B9" s="216"/>
      <c r="C9" s="264">
        <v>169</v>
      </c>
      <c r="D9" s="234">
        <v>22.3841059602649</v>
      </c>
      <c r="E9" s="234">
        <v>19.817991878807298</v>
      </c>
      <c r="F9" s="234">
        <v>24.950220041722503</v>
      </c>
      <c r="G9" s="234">
        <v>1.5179572324882193</v>
      </c>
      <c r="H9" s="216"/>
      <c r="I9" s="264">
        <v>169</v>
      </c>
      <c r="J9" s="235">
        <v>575.24852071005921</v>
      </c>
      <c r="K9" s="235">
        <v>571.54071525461336</v>
      </c>
      <c r="L9" s="235">
        <v>578.95632616550506</v>
      </c>
      <c r="M9" s="235">
        <v>29.27146771522462</v>
      </c>
      <c r="N9" s="216"/>
    </row>
    <row r="10" spans="1:14" x14ac:dyDescent="0.25">
      <c r="A10" s="223">
        <v>0.5</v>
      </c>
      <c r="B10" s="216"/>
      <c r="C10" s="264">
        <v>4</v>
      </c>
      <c r="D10" s="234">
        <v>0.5298013245033113</v>
      </c>
      <c r="E10" s="234">
        <v>2.8186093950357573E-2</v>
      </c>
      <c r="F10" s="234">
        <v>1.0314165550562648</v>
      </c>
      <c r="G10" s="234">
        <v>0.26437314630382897</v>
      </c>
      <c r="H10" s="216"/>
      <c r="I10" s="264">
        <v>4</v>
      </c>
      <c r="J10" s="235">
        <v>586.75</v>
      </c>
      <c r="K10" s="235">
        <v>576.37064132125477</v>
      </c>
      <c r="L10" s="235">
        <v>597.12935867874523</v>
      </c>
      <c r="M10" s="235">
        <v>12.606215398233788</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70</v>
      </c>
      <c r="J12" s="235">
        <v>541.08571428571429</v>
      </c>
      <c r="K12" s="235">
        <v>533.89978409779985</v>
      </c>
      <c r="L12" s="235">
        <v>548.27164447362873</v>
      </c>
      <c r="M12" s="235">
        <v>36.510368929079227</v>
      </c>
      <c r="N12" s="216"/>
    </row>
    <row r="13" spans="1:14" x14ac:dyDescent="0.25">
      <c r="A13" s="237" t="s">
        <v>29</v>
      </c>
      <c r="B13" s="238"/>
      <c r="C13" s="239">
        <v>755</v>
      </c>
      <c r="D13" s="240"/>
      <c r="E13" s="241"/>
      <c r="F13" s="242"/>
      <c r="G13" s="242"/>
      <c r="H13" s="238"/>
      <c r="I13" s="239">
        <v>825</v>
      </c>
      <c r="J13" s="243">
        <v>562.02666666666664</v>
      </c>
      <c r="K13" s="243">
        <v>560.08979528424459</v>
      </c>
      <c r="L13" s="243">
        <v>563.9635380490887</v>
      </c>
      <c r="M13" s="243">
        <v>33.784069702979721</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99727-395D-487F-AF05-29320E4B5035}">
  <sheetPr>
    <tabColor rgb="FFFF0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1652</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3</v>
      </c>
      <c r="D6" s="234">
        <v>0.11342155009451795</v>
      </c>
      <c r="E6" s="236">
        <v>0</v>
      </c>
      <c r="F6" s="234">
        <v>0.24003366738649312</v>
      </c>
      <c r="G6" s="234">
        <v>6.5459190788101806E-2</v>
      </c>
      <c r="H6" s="216"/>
      <c r="I6" s="264">
        <v>3</v>
      </c>
      <c r="J6" s="235">
        <v>363.33333333333331</v>
      </c>
      <c r="K6" s="235">
        <v>327.05599360931546</v>
      </c>
      <c r="L6" s="235">
        <v>399.61067305735116</v>
      </c>
      <c r="M6" s="235">
        <v>38.188130791298668</v>
      </c>
      <c r="N6" s="216"/>
    </row>
    <row r="7" spans="1:14" x14ac:dyDescent="0.25">
      <c r="A7" s="223">
        <v>0.2</v>
      </c>
      <c r="B7" s="216"/>
      <c r="C7" s="264">
        <v>275</v>
      </c>
      <c r="D7" s="234">
        <v>10.396975425330812</v>
      </c>
      <c r="E7" s="236">
        <v>9.4013664829599026</v>
      </c>
      <c r="F7" s="234">
        <v>11.392584367701723</v>
      </c>
      <c r="G7" s="234">
        <v>0.59358664072926182</v>
      </c>
      <c r="H7" s="216"/>
      <c r="I7" s="264">
        <v>275</v>
      </c>
      <c r="J7" s="235">
        <v>451.06181818181818</v>
      </c>
      <c r="K7" s="235">
        <v>446.14661859545311</v>
      </c>
      <c r="L7" s="235">
        <v>455.97701776818326</v>
      </c>
      <c r="M7" s="235">
        <v>49.538157124389244</v>
      </c>
      <c r="N7" s="216"/>
    </row>
    <row r="8" spans="1:14" x14ac:dyDescent="0.25">
      <c r="A8" s="223">
        <v>0.3</v>
      </c>
      <c r="B8" s="216"/>
      <c r="C8" s="264">
        <v>1772</v>
      </c>
      <c r="D8" s="234">
        <v>66.994328922495271</v>
      </c>
      <c r="E8" s="234">
        <v>65.470683384290567</v>
      </c>
      <c r="F8" s="234">
        <v>68.517974460699975</v>
      </c>
      <c r="G8" s="234">
        <v>0.91449761852021128</v>
      </c>
      <c r="H8" s="216"/>
      <c r="I8" s="264">
        <v>1772</v>
      </c>
      <c r="J8" s="235">
        <v>550.45541760722347</v>
      </c>
      <c r="K8" s="235">
        <v>548.71692454979041</v>
      </c>
      <c r="L8" s="235">
        <v>552.19391066465653</v>
      </c>
      <c r="M8" s="235">
        <v>44.477171565970039</v>
      </c>
      <c r="N8" s="216"/>
    </row>
    <row r="9" spans="1:14" x14ac:dyDescent="0.25">
      <c r="A9" s="223">
        <v>0.4</v>
      </c>
      <c r="B9" s="216"/>
      <c r="C9" s="264">
        <v>578</v>
      </c>
      <c r="D9" s="234">
        <v>21.852551984877127</v>
      </c>
      <c r="E9" s="234">
        <v>20.511265554470544</v>
      </c>
      <c r="F9" s="234">
        <v>23.193838415283714</v>
      </c>
      <c r="G9" s="234">
        <v>0.80366999775621695</v>
      </c>
      <c r="H9" s="216"/>
      <c r="I9" s="264">
        <v>578</v>
      </c>
      <c r="J9" s="235">
        <v>571.66262975778545</v>
      </c>
      <c r="K9" s="235">
        <v>568.98959659658976</v>
      </c>
      <c r="L9" s="235">
        <v>574.33566291898114</v>
      </c>
      <c r="M9" s="235">
        <v>39.0571552216526</v>
      </c>
      <c r="N9" s="216"/>
    </row>
    <row r="10" spans="1:14" x14ac:dyDescent="0.25">
      <c r="A10" s="223">
        <v>0.5</v>
      </c>
      <c r="B10" s="216"/>
      <c r="C10" s="264">
        <v>17</v>
      </c>
      <c r="D10" s="234">
        <v>0.64272211720226846</v>
      </c>
      <c r="E10" s="234">
        <v>0.36810117967355227</v>
      </c>
      <c r="F10" s="234">
        <v>0.91734305473098465</v>
      </c>
      <c r="G10" s="234">
        <v>0.15541063657540877</v>
      </c>
      <c r="H10" s="216"/>
      <c r="I10" s="264">
        <v>17</v>
      </c>
      <c r="J10" s="235">
        <v>579.94117647058829</v>
      </c>
      <c r="K10" s="235">
        <v>559.48621058305525</v>
      </c>
      <c r="L10" s="235">
        <v>600.39614235812132</v>
      </c>
      <c r="M10" s="235">
        <v>51.257280688009693</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222</v>
      </c>
      <c r="J12" s="235">
        <v>520.63963963963965</v>
      </c>
      <c r="K12" s="235">
        <v>513.72855159615665</v>
      </c>
      <c r="L12" s="235">
        <v>527.55072768312266</v>
      </c>
      <c r="M12" s="235">
        <v>62.582838176761392</v>
      </c>
      <c r="N12" s="216"/>
    </row>
    <row r="13" spans="1:14" x14ac:dyDescent="0.25">
      <c r="A13" s="237" t="s">
        <v>29</v>
      </c>
      <c r="B13" s="238"/>
      <c r="C13" s="239">
        <v>2645</v>
      </c>
      <c r="D13" s="240"/>
      <c r="E13" s="241"/>
      <c r="F13" s="242"/>
      <c r="G13" s="242"/>
      <c r="H13" s="238"/>
      <c r="I13" s="239">
        <v>2867</v>
      </c>
      <c r="J13" s="243">
        <v>542.86745727241021</v>
      </c>
      <c r="K13" s="243">
        <v>541.13634408205996</v>
      </c>
      <c r="L13" s="243">
        <v>544.59857046276045</v>
      </c>
      <c r="M13" s="243">
        <v>56.33413807778588</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1CAA7-49FB-415A-9AC9-086C23C3BF3D}">
  <sheetPr>
    <tabColor rgb="FFFF0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1653</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4</v>
      </c>
      <c r="D6" s="234">
        <v>6.216006216006216E-2</v>
      </c>
      <c r="E6" s="236">
        <v>3.2725123004683529E-3</v>
      </c>
      <c r="F6" s="234">
        <v>0.12104761201965596</v>
      </c>
      <c r="G6" s="234">
        <v>3.107278434669198E-2</v>
      </c>
      <c r="H6" s="216"/>
      <c r="I6" s="264">
        <v>4</v>
      </c>
      <c r="J6" s="235">
        <v>368</v>
      </c>
      <c r="K6" s="235">
        <v>341.2285723946315</v>
      </c>
      <c r="L6" s="235">
        <v>394.7714276053685</v>
      </c>
      <c r="M6" s="235">
        <v>32.547401329957715</v>
      </c>
      <c r="N6" s="216"/>
    </row>
    <row r="7" spans="1:14" x14ac:dyDescent="0.25">
      <c r="A7" s="223">
        <v>0.2</v>
      </c>
      <c r="B7" s="216"/>
      <c r="C7" s="264">
        <v>425</v>
      </c>
      <c r="D7" s="234">
        <v>6.6045066045066045</v>
      </c>
      <c r="E7" s="236">
        <v>6.0873677100515655</v>
      </c>
      <c r="F7" s="234">
        <v>7.1216454989616444</v>
      </c>
      <c r="G7" s="234">
        <v>0.30962970678715462</v>
      </c>
      <c r="H7" s="216"/>
      <c r="I7" s="264">
        <v>425</v>
      </c>
      <c r="J7" s="235">
        <v>464.10588235294119</v>
      </c>
      <c r="K7" s="235">
        <v>459.86542230980405</v>
      </c>
      <c r="L7" s="235">
        <v>468.34634239607834</v>
      </c>
      <c r="M7" s="235">
        <v>53.140083547800906</v>
      </c>
      <c r="N7" s="216"/>
    </row>
    <row r="8" spans="1:14" x14ac:dyDescent="0.25">
      <c r="A8" s="223">
        <v>0.3</v>
      </c>
      <c r="B8" s="216"/>
      <c r="C8" s="264">
        <v>4228</v>
      </c>
      <c r="D8" s="234">
        <v>65.70318570318571</v>
      </c>
      <c r="E8" s="234">
        <v>64.72184079542852</v>
      </c>
      <c r="F8" s="234">
        <v>66.6845306109429</v>
      </c>
      <c r="G8" s="234">
        <v>0.59180628950500225</v>
      </c>
      <c r="H8" s="216"/>
      <c r="I8" s="264">
        <v>4228</v>
      </c>
      <c r="J8" s="235">
        <v>558.03878902554402</v>
      </c>
      <c r="K8" s="235">
        <v>556.99675782053964</v>
      </c>
      <c r="L8" s="235">
        <v>559.0808202305484</v>
      </c>
      <c r="M8" s="235">
        <v>41.187269981924608</v>
      </c>
      <c r="N8" s="216"/>
    </row>
    <row r="9" spans="1:14" x14ac:dyDescent="0.25">
      <c r="A9" s="223">
        <v>0.4</v>
      </c>
      <c r="B9" s="216"/>
      <c r="C9" s="264">
        <v>1725</v>
      </c>
      <c r="D9" s="234">
        <v>26.806526806526808</v>
      </c>
      <c r="E9" s="234">
        <v>25.890296994906048</v>
      </c>
      <c r="F9" s="234">
        <v>27.722756618147571</v>
      </c>
      <c r="G9" s="234">
        <v>0.55222482182771793</v>
      </c>
      <c r="H9" s="216"/>
      <c r="I9" s="264">
        <v>1725</v>
      </c>
      <c r="J9" s="235">
        <v>582.16057971014493</v>
      </c>
      <c r="K9" s="235">
        <v>580.75235157996565</v>
      </c>
      <c r="L9" s="235">
        <v>583.56880784032421</v>
      </c>
      <c r="M9" s="235">
        <v>35.553499762630928</v>
      </c>
      <c r="N9" s="216"/>
    </row>
    <row r="10" spans="1:14" x14ac:dyDescent="0.25">
      <c r="A10" s="223">
        <v>0.5</v>
      </c>
      <c r="B10" s="216"/>
      <c r="C10" s="264">
        <v>53</v>
      </c>
      <c r="D10" s="234">
        <v>0.82362082362082367</v>
      </c>
      <c r="E10" s="234">
        <v>0.63049037762823457</v>
      </c>
      <c r="F10" s="234">
        <v>1.0167512696134129</v>
      </c>
      <c r="G10" s="234">
        <v>0.11267491917362721</v>
      </c>
      <c r="H10" s="216"/>
      <c r="I10" s="264">
        <v>53</v>
      </c>
      <c r="J10" s="235">
        <v>590.13207547169816</v>
      </c>
      <c r="K10" s="235">
        <v>581.45439095180257</v>
      </c>
      <c r="L10" s="235">
        <v>598.80975999159375</v>
      </c>
      <c r="M10" s="235">
        <v>38.402242390381055</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509</v>
      </c>
      <c r="J12" s="235">
        <v>540.83693516699407</v>
      </c>
      <c r="K12" s="235">
        <v>536.68462076431467</v>
      </c>
      <c r="L12" s="235">
        <v>544.98924956967346</v>
      </c>
      <c r="M12" s="235">
        <v>56.946090434595554</v>
      </c>
      <c r="N12" s="216"/>
    </row>
    <row r="13" spans="1:14" x14ac:dyDescent="0.25">
      <c r="A13" s="237" t="s">
        <v>29</v>
      </c>
      <c r="B13" s="238"/>
      <c r="C13" s="239">
        <v>6435</v>
      </c>
      <c r="D13" s="240"/>
      <c r="E13" s="241"/>
      <c r="F13" s="242"/>
      <c r="G13" s="242"/>
      <c r="H13" s="238"/>
      <c r="I13" s="239">
        <v>6944</v>
      </c>
      <c r="J13" s="243">
        <v>557.15653801843314</v>
      </c>
      <c r="K13" s="243">
        <v>556.16904083741213</v>
      </c>
      <c r="L13" s="243">
        <v>558.14403519945415</v>
      </c>
      <c r="M13" s="243">
        <v>50.021362055053402</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A30D0-93B9-4CED-BF4A-91C0AB47AC45}">
  <sheetPr>
    <tabColor rgb="FFFFC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1654</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0</v>
      </c>
      <c r="D6" s="234">
        <v>0</v>
      </c>
      <c r="E6" s="234">
        <v>0</v>
      </c>
      <c r="F6" s="234">
        <v>0</v>
      </c>
      <c r="G6" s="234">
        <v>0</v>
      </c>
      <c r="H6" s="216"/>
      <c r="I6" s="264">
        <v>0</v>
      </c>
      <c r="J6" s="235">
        <v>0</v>
      </c>
      <c r="K6" s="235">
        <v>0</v>
      </c>
      <c r="L6" s="235">
        <v>0</v>
      </c>
      <c r="M6" s="235">
        <v>0</v>
      </c>
      <c r="N6" s="216"/>
    </row>
    <row r="7" spans="1:14" x14ac:dyDescent="0.25">
      <c r="A7" s="223">
        <v>0.2</v>
      </c>
      <c r="B7" s="216"/>
      <c r="C7" s="264">
        <v>31</v>
      </c>
      <c r="D7" s="234">
        <v>3.879849812265332</v>
      </c>
      <c r="E7" s="236">
        <v>2.6915138257241962</v>
      </c>
      <c r="F7" s="234">
        <v>5.0681857988064678</v>
      </c>
      <c r="G7" s="234">
        <v>0.68361759476015638</v>
      </c>
      <c r="H7" s="216"/>
      <c r="I7" s="264">
        <v>31</v>
      </c>
      <c r="J7" s="235">
        <v>507.12903225806451</v>
      </c>
      <c r="K7" s="235">
        <v>495.9944393464736</v>
      </c>
      <c r="L7" s="235">
        <v>518.26362516965537</v>
      </c>
      <c r="M7" s="235">
        <v>37.649030032201253</v>
      </c>
      <c r="N7" s="216"/>
    </row>
    <row r="8" spans="1:14" x14ac:dyDescent="0.25">
      <c r="A8" s="223">
        <v>0.3</v>
      </c>
      <c r="B8" s="216"/>
      <c r="C8" s="264">
        <v>648</v>
      </c>
      <c r="D8" s="234">
        <v>81.101376720901129</v>
      </c>
      <c r="E8" s="234">
        <v>78.756568180151334</v>
      </c>
      <c r="F8" s="234">
        <v>83.446185261650925</v>
      </c>
      <c r="G8" s="234">
        <v>1.385886778560286</v>
      </c>
      <c r="H8" s="216"/>
      <c r="I8" s="264">
        <v>648</v>
      </c>
      <c r="J8" s="235">
        <v>561.65123456790127</v>
      </c>
      <c r="K8" s="235">
        <v>559.70316911884186</v>
      </c>
      <c r="L8" s="235">
        <v>563.59930001696068</v>
      </c>
      <c r="M8" s="235">
        <v>30.115470178440507</v>
      </c>
      <c r="N8" s="216"/>
    </row>
    <row r="9" spans="1:14" x14ac:dyDescent="0.25">
      <c r="A9" s="223">
        <v>0.4</v>
      </c>
      <c r="B9" s="216"/>
      <c r="C9" s="264">
        <v>115</v>
      </c>
      <c r="D9" s="234">
        <v>14.392991239048811</v>
      </c>
      <c r="E9" s="234">
        <v>12.284154665151551</v>
      </c>
      <c r="F9" s="234">
        <v>16.501827812946072</v>
      </c>
      <c r="G9" s="234">
        <v>1.2425925516820349</v>
      </c>
      <c r="H9" s="216"/>
      <c r="I9" s="264">
        <v>115</v>
      </c>
      <c r="J9" s="235">
        <v>584.93913043478256</v>
      </c>
      <c r="K9" s="235">
        <v>579.38720572474074</v>
      </c>
      <c r="L9" s="235">
        <v>590.49105514482437</v>
      </c>
      <c r="M9" s="235">
        <v>36.156891788407741</v>
      </c>
      <c r="N9" s="216"/>
    </row>
    <row r="10" spans="1:14" x14ac:dyDescent="0.25">
      <c r="A10" s="223">
        <v>0.5</v>
      </c>
      <c r="B10" s="216"/>
      <c r="C10" s="264">
        <v>5</v>
      </c>
      <c r="D10" s="234">
        <v>0.62578222778473092</v>
      </c>
      <c r="E10" s="234">
        <v>0.10349951330406144</v>
      </c>
      <c r="F10" s="234">
        <v>1.1480649422654006</v>
      </c>
      <c r="G10" s="234">
        <v>0.27915603963282981</v>
      </c>
      <c r="H10" s="216"/>
      <c r="I10" s="264">
        <v>5</v>
      </c>
      <c r="J10" s="235">
        <v>589</v>
      </c>
      <c r="K10" s="235">
        <v>565.06968829134019</v>
      </c>
      <c r="L10" s="235">
        <v>612.93031170865981</v>
      </c>
      <c r="M10" s="235">
        <v>32.496153618543843</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51</v>
      </c>
      <c r="J12" s="235">
        <v>553.58823529411768</v>
      </c>
      <c r="K12" s="235">
        <v>543.65154402545522</v>
      </c>
      <c r="L12" s="235">
        <v>563.52492656278014</v>
      </c>
      <c r="M12" s="235">
        <v>43.094861164917674</v>
      </c>
      <c r="N12" s="216"/>
    </row>
    <row r="13" spans="1:14" x14ac:dyDescent="0.25">
      <c r="A13" s="237" t="s">
        <v>29</v>
      </c>
      <c r="B13" s="238"/>
      <c r="C13" s="239">
        <v>799</v>
      </c>
      <c r="D13" s="240"/>
      <c r="E13" s="241"/>
      <c r="F13" s="242"/>
      <c r="G13" s="242"/>
      <c r="H13" s="238"/>
      <c r="I13" s="239">
        <v>850</v>
      </c>
      <c r="J13" s="243">
        <v>562.49058823529413</v>
      </c>
      <c r="K13" s="243">
        <v>560.51724078887969</v>
      </c>
      <c r="L13" s="243">
        <v>564.46393568170856</v>
      </c>
      <c r="M13" s="243">
        <v>34.939092632749642</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0F0EA-43C0-4DA2-93D2-9F0F71441D3C}">
  <sheetPr>
    <tabColor rgb="FFFF0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1655</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0</v>
      </c>
      <c r="D6" s="234">
        <v>0</v>
      </c>
      <c r="E6" s="234">
        <v>0</v>
      </c>
      <c r="F6" s="234">
        <v>0</v>
      </c>
      <c r="G6" s="234">
        <v>0</v>
      </c>
      <c r="H6" s="216"/>
      <c r="I6" s="264">
        <v>0</v>
      </c>
      <c r="J6" s="235">
        <v>0</v>
      </c>
      <c r="K6" s="235">
        <v>0</v>
      </c>
      <c r="L6" s="235">
        <v>0</v>
      </c>
      <c r="M6" s="235">
        <v>0</v>
      </c>
      <c r="N6" s="216"/>
    </row>
    <row r="7" spans="1:14" x14ac:dyDescent="0.25">
      <c r="A7" s="223">
        <v>0.2</v>
      </c>
      <c r="B7" s="216"/>
      <c r="C7" s="264">
        <v>52</v>
      </c>
      <c r="D7" s="234">
        <v>3.8039502560351135</v>
      </c>
      <c r="E7" s="236">
        <v>2.915466061214762</v>
      </c>
      <c r="F7" s="234">
        <v>4.6924344508554654</v>
      </c>
      <c r="G7" s="234">
        <v>0.51757189331858366</v>
      </c>
      <c r="H7" s="216"/>
      <c r="I7" s="264">
        <v>52</v>
      </c>
      <c r="J7" s="235">
        <v>518.23076923076928</v>
      </c>
      <c r="K7" s="235">
        <v>510.3817148347033</v>
      </c>
      <c r="L7" s="235">
        <v>526.07982362683526</v>
      </c>
      <c r="M7" s="235">
        <v>34.388561358944024</v>
      </c>
      <c r="N7" s="216"/>
    </row>
    <row r="8" spans="1:14" x14ac:dyDescent="0.25">
      <c r="A8" s="223">
        <v>0.3</v>
      </c>
      <c r="B8" s="216"/>
      <c r="C8" s="264">
        <v>1058</v>
      </c>
      <c r="D8" s="234">
        <v>77.395757132406729</v>
      </c>
      <c r="E8" s="234">
        <v>75.49644989247868</v>
      </c>
      <c r="F8" s="234">
        <v>79.295064372334778</v>
      </c>
      <c r="G8" s="234">
        <v>1.1316919048283487</v>
      </c>
      <c r="H8" s="216"/>
      <c r="I8" s="264">
        <v>1058</v>
      </c>
      <c r="J8" s="235">
        <v>565.85633270321364</v>
      </c>
      <c r="K8" s="235">
        <v>564.32227518281491</v>
      </c>
      <c r="L8" s="235">
        <v>567.39039022361237</v>
      </c>
      <c r="M8" s="235">
        <v>30.316528873900648</v>
      </c>
      <c r="N8" s="216"/>
    </row>
    <row r="9" spans="1:14" x14ac:dyDescent="0.25">
      <c r="A9" s="223">
        <v>0.4</v>
      </c>
      <c r="B9" s="216"/>
      <c r="C9" s="264">
        <v>249</v>
      </c>
      <c r="D9" s="234">
        <v>18.215069495245061</v>
      </c>
      <c r="E9" s="234">
        <v>16.459601026947055</v>
      </c>
      <c r="F9" s="234">
        <v>19.970537963543066</v>
      </c>
      <c r="G9" s="234">
        <v>1.044303445971458</v>
      </c>
      <c r="H9" s="216"/>
      <c r="I9" s="264">
        <v>249</v>
      </c>
      <c r="J9" s="235">
        <v>588.23694779116465</v>
      </c>
      <c r="K9" s="235">
        <v>584.94434300333194</v>
      </c>
      <c r="L9" s="235">
        <v>591.52955257899737</v>
      </c>
      <c r="M9" s="235">
        <v>31.567070178886002</v>
      </c>
      <c r="N9" s="216"/>
    </row>
    <row r="10" spans="1:14" x14ac:dyDescent="0.25">
      <c r="A10" s="223">
        <v>0.5</v>
      </c>
      <c r="B10" s="216"/>
      <c r="C10" s="264">
        <v>8</v>
      </c>
      <c r="D10" s="234">
        <v>0.58522311631309443</v>
      </c>
      <c r="E10" s="234">
        <v>0.2089566865905349</v>
      </c>
      <c r="F10" s="234">
        <v>0.96148954603565395</v>
      </c>
      <c r="G10" s="234">
        <v>0.20637679213858581</v>
      </c>
      <c r="H10" s="216"/>
      <c r="I10" s="264">
        <v>8</v>
      </c>
      <c r="J10" s="235">
        <v>586.625</v>
      </c>
      <c r="K10" s="235">
        <v>571.00456416573957</v>
      </c>
      <c r="L10" s="235">
        <v>602.24543583426043</v>
      </c>
      <c r="M10" s="235">
        <v>26.84312894259109</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83</v>
      </c>
      <c r="J12" s="235">
        <v>555.42168674698792</v>
      </c>
      <c r="K12" s="235">
        <v>548.09234164062275</v>
      </c>
      <c r="L12" s="235">
        <v>562.75103185335308</v>
      </c>
      <c r="M12" s="235">
        <v>40.569458800483034</v>
      </c>
      <c r="N12" s="216"/>
    </row>
    <row r="13" spans="1:14" x14ac:dyDescent="0.25">
      <c r="A13" s="237" t="s">
        <v>29</v>
      </c>
      <c r="B13" s="238"/>
      <c r="C13" s="239">
        <v>1367</v>
      </c>
      <c r="D13" s="240"/>
      <c r="E13" s="241"/>
      <c r="F13" s="242"/>
      <c r="G13" s="242"/>
      <c r="H13" s="238"/>
      <c r="I13" s="239">
        <v>1450</v>
      </c>
      <c r="J13" s="243">
        <v>567.50896551724134</v>
      </c>
      <c r="K13" s="243">
        <v>566.04152435321407</v>
      </c>
      <c r="L13" s="243">
        <v>568.9764066812686</v>
      </c>
      <c r="M13" s="243">
        <v>33.949993504719771</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3C2FC-1A6C-4C3B-94EA-4BB0DB85CA03}">
  <dimension ref="A1:K68"/>
  <sheetViews>
    <sheetView zoomScale="140" zoomScaleNormal="140" workbookViewId="0">
      <selection activeCell="A2" sqref="A2"/>
    </sheetView>
  </sheetViews>
  <sheetFormatPr defaultColWidth="8.6640625" defaultRowHeight="13.8" x14ac:dyDescent="0.25"/>
  <cols>
    <col min="1" max="1" width="13.6640625" style="7" bestFit="1" customWidth="1"/>
    <col min="2" max="2" width="4.33203125" style="7" bestFit="1" customWidth="1"/>
    <col min="3" max="3" width="5.6640625" style="7" bestFit="1" customWidth="1"/>
    <col min="4" max="4" width="4.6640625" style="7" bestFit="1" customWidth="1"/>
    <col min="5" max="5" width="7.33203125" style="7" bestFit="1" customWidth="1"/>
    <col min="6" max="6" width="5.6640625" style="7" bestFit="1" customWidth="1"/>
    <col min="7" max="7" width="4.6640625" style="7" bestFit="1" customWidth="1"/>
    <col min="8" max="8" width="7.33203125" style="7" bestFit="1" customWidth="1"/>
    <col min="9" max="9" width="5.6640625" style="7" bestFit="1" customWidth="1"/>
    <col min="10" max="10" width="4.6640625" style="7" bestFit="1" customWidth="1"/>
    <col min="11" max="11" width="7.33203125" style="7" bestFit="1" customWidth="1"/>
    <col min="12" max="16384" width="8.6640625" style="7"/>
  </cols>
  <sheetData>
    <row r="1" spans="1:11" ht="60" customHeight="1" x14ac:dyDescent="0.25">
      <c r="A1" s="318" t="s">
        <v>1678</v>
      </c>
      <c r="B1" s="318"/>
      <c r="C1" s="318"/>
      <c r="D1" s="318"/>
      <c r="E1" s="318"/>
      <c r="F1" s="318"/>
      <c r="G1" s="318"/>
      <c r="H1" s="318"/>
      <c r="I1" s="318"/>
      <c r="J1" s="318"/>
      <c r="K1" s="318"/>
    </row>
    <row r="2" spans="1:11" x14ac:dyDescent="0.25">
      <c r="C2" s="319">
        <v>2022</v>
      </c>
      <c r="D2" s="320"/>
      <c r="E2" s="321"/>
      <c r="F2" s="319">
        <v>2023</v>
      </c>
      <c r="G2" s="320"/>
      <c r="H2" s="321"/>
      <c r="I2" s="320">
        <v>2024</v>
      </c>
      <c r="J2" s="320"/>
      <c r="K2" s="320"/>
    </row>
    <row r="3" spans="1:11" x14ac:dyDescent="0.25">
      <c r="A3" s="18" t="s">
        <v>241</v>
      </c>
      <c r="B3" s="42" t="s">
        <v>115</v>
      </c>
      <c r="C3" s="151" t="s">
        <v>38</v>
      </c>
      <c r="D3" s="19" t="s">
        <v>39</v>
      </c>
      <c r="E3" s="152" t="s">
        <v>242</v>
      </c>
      <c r="F3" s="151" t="s">
        <v>38</v>
      </c>
      <c r="G3" s="19" t="s">
        <v>39</v>
      </c>
      <c r="H3" s="152" t="s">
        <v>242</v>
      </c>
      <c r="I3" s="19" t="s">
        <v>38</v>
      </c>
      <c r="J3" s="19" t="s">
        <v>39</v>
      </c>
      <c r="K3" s="19" t="s">
        <v>242</v>
      </c>
    </row>
    <row r="4" spans="1:11" x14ac:dyDescent="0.25">
      <c r="A4" s="7" t="s">
        <v>171</v>
      </c>
      <c r="B4" s="33">
        <v>0.1</v>
      </c>
      <c r="C4" s="156"/>
      <c r="D4" s="67"/>
      <c r="E4" s="15"/>
      <c r="F4" s="156"/>
      <c r="G4" s="67"/>
      <c r="H4" s="15"/>
      <c r="I4" s="156">
        <v>377</v>
      </c>
      <c r="J4" s="67">
        <v>35.679125549822501</v>
      </c>
      <c r="K4" s="15">
        <v>5</v>
      </c>
    </row>
    <row r="5" spans="1:11" x14ac:dyDescent="0.25">
      <c r="B5" s="33">
        <v>0.2</v>
      </c>
      <c r="C5" s="157">
        <v>513.09677419354796</v>
      </c>
      <c r="D5" s="67">
        <v>31.3733256635964</v>
      </c>
      <c r="E5" s="15">
        <v>62</v>
      </c>
      <c r="F5" s="157">
        <v>455.452830188679</v>
      </c>
      <c r="G5" s="67">
        <v>44.052226887628102</v>
      </c>
      <c r="H5" s="15">
        <v>53</v>
      </c>
      <c r="I5" s="157">
        <v>489.02857142857101</v>
      </c>
      <c r="J5" s="67">
        <v>39.217210003256902</v>
      </c>
      <c r="K5" s="15">
        <v>105</v>
      </c>
    </row>
    <row r="6" spans="1:11" x14ac:dyDescent="0.25">
      <c r="B6" s="33">
        <v>0.3</v>
      </c>
      <c r="C6" s="157">
        <v>548.73970783532502</v>
      </c>
      <c r="D6" s="67">
        <v>37.672281254451804</v>
      </c>
      <c r="E6" s="15">
        <v>753</v>
      </c>
      <c r="F6" s="157">
        <v>565.06902356902299</v>
      </c>
      <c r="G6" s="67">
        <v>33.735109638423801</v>
      </c>
      <c r="H6" s="15">
        <v>594</v>
      </c>
      <c r="I6" s="157">
        <v>540.913004484304</v>
      </c>
      <c r="J6" s="67">
        <v>32.039312721037298</v>
      </c>
      <c r="K6" s="15">
        <v>1115</v>
      </c>
    </row>
    <row r="7" spans="1:11" x14ac:dyDescent="0.25">
      <c r="B7" s="33">
        <v>0.4</v>
      </c>
      <c r="C7" s="157">
        <v>583.12173913043398</v>
      </c>
      <c r="D7" s="67">
        <v>45.290320375946898</v>
      </c>
      <c r="E7" s="15">
        <v>115</v>
      </c>
      <c r="F7" s="157">
        <v>583.80285035629402</v>
      </c>
      <c r="G7" s="67">
        <v>36.280082315348999</v>
      </c>
      <c r="H7" s="15">
        <v>421</v>
      </c>
      <c r="I7" s="157">
        <v>577.87850467289695</v>
      </c>
      <c r="J7" s="67">
        <v>31.795771496811302</v>
      </c>
      <c r="K7" s="15">
        <v>214</v>
      </c>
    </row>
    <row r="8" spans="1:11" x14ac:dyDescent="0.25">
      <c r="A8" s="18"/>
      <c r="B8" s="275">
        <v>0.5</v>
      </c>
      <c r="C8" s="158">
        <v>605.09090909090901</v>
      </c>
      <c r="D8" s="69">
        <v>37.345560768194503</v>
      </c>
      <c r="E8" s="31">
        <v>11</v>
      </c>
      <c r="F8" s="158">
        <v>630.4</v>
      </c>
      <c r="G8" s="69">
        <v>64.006249694854006</v>
      </c>
      <c r="H8" s="31">
        <v>5</v>
      </c>
      <c r="I8" s="158">
        <v>600.142857142857</v>
      </c>
      <c r="J8" s="69">
        <v>39.640416715299999</v>
      </c>
      <c r="K8" s="31">
        <v>14</v>
      </c>
    </row>
    <row r="9" spans="1:11" x14ac:dyDescent="0.25">
      <c r="A9" s="7" t="s">
        <v>172</v>
      </c>
      <c r="B9" s="33">
        <v>0.1</v>
      </c>
      <c r="C9" s="157"/>
      <c r="D9" s="67"/>
      <c r="E9" s="15"/>
      <c r="F9" s="157"/>
      <c r="G9" s="67"/>
      <c r="H9" s="15"/>
      <c r="I9" s="157">
        <v>385.58333333333297</v>
      </c>
      <c r="J9" s="67">
        <v>16.0196375701445</v>
      </c>
      <c r="K9" s="15">
        <v>12</v>
      </c>
    </row>
    <row r="10" spans="1:11" x14ac:dyDescent="0.25">
      <c r="B10" s="33">
        <v>0.2</v>
      </c>
      <c r="C10" s="157">
        <v>462.52</v>
      </c>
      <c r="D10" s="67">
        <v>43.630188325668797</v>
      </c>
      <c r="E10" s="15">
        <v>25</v>
      </c>
      <c r="F10" s="157">
        <v>428.78846153846098</v>
      </c>
      <c r="G10" s="67">
        <v>39.440864912393899</v>
      </c>
      <c r="H10" s="15">
        <v>52</v>
      </c>
      <c r="I10" s="157">
        <v>451.46341463414598</v>
      </c>
      <c r="J10" s="67">
        <v>49.176727187139001</v>
      </c>
      <c r="K10" s="15">
        <v>82</v>
      </c>
    </row>
    <row r="11" spans="1:11" x14ac:dyDescent="0.25">
      <c r="B11" s="33">
        <v>0.3</v>
      </c>
      <c r="C11" s="157">
        <v>527.95164835164803</v>
      </c>
      <c r="D11" s="67">
        <v>34.936787985817098</v>
      </c>
      <c r="E11" s="15">
        <v>455</v>
      </c>
      <c r="F11" s="157">
        <v>534.16141001855203</v>
      </c>
      <c r="G11" s="67">
        <v>40.227165295953</v>
      </c>
      <c r="H11" s="15">
        <v>539</v>
      </c>
      <c r="I11" s="157">
        <v>521.57568807339396</v>
      </c>
      <c r="J11" s="67">
        <v>33.0041621301961</v>
      </c>
      <c r="K11" s="15">
        <v>436</v>
      </c>
    </row>
    <row r="12" spans="1:11" x14ac:dyDescent="0.25">
      <c r="B12" s="33">
        <v>0.4</v>
      </c>
      <c r="C12" s="157">
        <v>554.18545454545404</v>
      </c>
      <c r="D12" s="67">
        <v>36.640206141302798</v>
      </c>
      <c r="E12" s="15">
        <v>550</v>
      </c>
      <c r="F12" s="157">
        <v>564.79734219269096</v>
      </c>
      <c r="G12" s="67">
        <v>35.366209761755798</v>
      </c>
      <c r="H12" s="15">
        <v>301</v>
      </c>
      <c r="I12" s="157">
        <v>547.82894736842104</v>
      </c>
      <c r="J12" s="67">
        <v>29.865126969685299</v>
      </c>
      <c r="K12" s="15">
        <v>380</v>
      </c>
    </row>
    <row r="13" spans="1:11" x14ac:dyDescent="0.25">
      <c r="A13" s="18"/>
      <c r="B13" s="275">
        <v>0.5</v>
      </c>
      <c r="C13" s="158">
        <v>575</v>
      </c>
      <c r="D13" s="69">
        <v>25.1296637462581</v>
      </c>
      <c r="E13" s="31">
        <v>9</v>
      </c>
      <c r="F13" s="158">
        <v>567.05555555555497</v>
      </c>
      <c r="G13" s="69">
        <v>32.801519515712698</v>
      </c>
      <c r="H13" s="31">
        <v>36</v>
      </c>
      <c r="I13" s="158">
        <v>527</v>
      </c>
      <c r="J13" s="69">
        <v>38.759944960401199</v>
      </c>
      <c r="K13" s="31">
        <v>7</v>
      </c>
    </row>
    <row r="14" spans="1:11" x14ac:dyDescent="0.25">
      <c r="A14" s="7" t="s">
        <v>243</v>
      </c>
      <c r="B14" s="33">
        <v>0.1</v>
      </c>
      <c r="C14" s="157"/>
      <c r="D14" s="67"/>
      <c r="E14" s="15"/>
      <c r="F14" s="157"/>
      <c r="G14" s="67"/>
      <c r="H14" s="15"/>
      <c r="I14" s="157">
        <v>442</v>
      </c>
      <c r="J14" s="67"/>
      <c r="K14" s="15">
        <v>1</v>
      </c>
    </row>
    <row r="15" spans="1:11" x14ac:dyDescent="0.25">
      <c r="B15" s="33">
        <v>0.2</v>
      </c>
      <c r="C15" s="157">
        <v>524.84</v>
      </c>
      <c r="D15" s="67">
        <v>34.767897069950401</v>
      </c>
      <c r="E15" s="15">
        <v>25</v>
      </c>
      <c r="F15" s="157">
        <v>498.46666666666601</v>
      </c>
      <c r="G15" s="67">
        <v>32.511243476387499</v>
      </c>
      <c r="H15" s="15">
        <v>15</v>
      </c>
      <c r="I15" s="157">
        <v>507</v>
      </c>
      <c r="J15" s="67">
        <v>28.5740266675874</v>
      </c>
      <c r="K15" s="15">
        <v>81</v>
      </c>
    </row>
    <row r="16" spans="1:11" x14ac:dyDescent="0.25">
      <c r="B16" s="33">
        <v>0.3</v>
      </c>
      <c r="C16" s="157">
        <v>541.180138568129</v>
      </c>
      <c r="D16" s="67">
        <v>30.7389511779167</v>
      </c>
      <c r="E16" s="15">
        <v>866</v>
      </c>
      <c r="F16" s="157">
        <v>543.19759450171796</v>
      </c>
      <c r="G16" s="67">
        <v>32.977474180460803</v>
      </c>
      <c r="H16" s="15">
        <v>1164</v>
      </c>
      <c r="I16" s="157">
        <v>545.23813291139197</v>
      </c>
      <c r="J16" s="67">
        <v>28.483959759376301</v>
      </c>
      <c r="K16" s="15">
        <v>1264</v>
      </c>
    </row>
    <row r="17" spans="1:11" x14ac:dyDescent="0.25">
      <c r="B17" s="33">
        <v>0.4</v>
      </c>
      <c r="C17" s="157">
        <v>551.74708171206203</v>
      </c>
      <c r="D17" s="67">
        <v>30.522184574763799</v>
      </c>
      <c r="E17" s="15">
        <v>257</v>
      </c>
      <c r="F17" s="157">
        <v>556.43039772727195</v>
      </c>
      <c r="G17" s="67">
        <v>32.395067268657897</v>
      </c>
      <c r="H17" s="15">
        <v>704</v>
      </c>
      <c r="I17" s="157">
        <v>559.22222222222194</v>
      </c>
      <c r="J17" s="67">
        <v>32.609539088644297</v>
      </c>
      <c r="K17" s="15">
        <v>585</v>
      </c>
    </row>
    <row r="18" spans="1:11" x14ac:dyDescent="0.25">
      <c r="B18" s="33">
        <v>0.5</v>
      </c>
      <c r="C18" s="157">
        <v>567.66666666666595</v>
      </c>
      <c r="D18" s="67">
        <v>47.4798202748634</v>
      </c>
      <c r="E18" s="15">
        <v>3</v>
      </c>
      <c r="F18" s="157">
        <v>557.5</v>
      </c>
      <c r="G18" s="67">
        <v>37.137582042992499</v>
      </c>
      <c r="H18" s="15">
        <v>16</v>
      </c>
      <c r="I18" s="157">
        <v>567.36842105263099</v>
      </c>
      <c r="J18" s="67">
        <v>34.565582829723297</v>
      </c>
      <c r="K18" s="15">
        <v>38</v>
      </c>
    </row>
    <row r="19" spans="1:11" x14ac:dyDescent="0.25">
      <c r="A19" s="18"/>
      <c r="B19" s="42">
        <v>0.6</v>
      </c>
      <c r="C19" s="158"/>
      <c r="D19" s="69"/>
      <c r="E19" s="31"/>
      <c r="F19" s="158">
        <v>602</v>
      </c>
      <c r="G19" s="69"/>
      <c r="H19" s="31">
        <v>1</v>
      </c>
      <c r="I19" s="158"/>
      <c r="J19" s="69"/>
      <c r="K19" s="31"/>
    </row>
    <row r="20" spans="1:11" x14ac:dyDescent="0.25">
      <c r="A20" s="7" t="s">
        <v>244</v>
      </c>
      <c r="B20" s="33">
        <v>0.1</v>
      </c>
      <c r="C20" s="157">
        <v>415</v>
      </c>
      <c r="D20" s="67"/>
      <c r="E20" s="15">
        <v>1</v>
      </c>
      <c r="F20" s="157"/>
      <c r="G20" s="67"/>
      <c r="H20" s="15"/>
      <c r="I20" s="157">
        <v>362</v>
      </c>
      <c r="J20" s="67"/>
      <c r="K20" s="15">
        <v>1</v>
      </c>
    </row>
    <row r="21" spans="1:11" x14ac:dyDescent="0.25">
      <c r="B21" s="33">
        <v>0.2</v>
      </c>
      <c r="C21" s="157">
        <v>528.91807909604495</v>
      </c>
      <c r="D21" s="67">
        <v>32.787262792109097</v>
      </c>
      <c r="E21" s="15">
        <v>354</v>
      </c>
      <c r="F21" s="157">
        <v>518.42268041237105</v>
      </c>
      <c r="G21" s="67">
        <v>31.033864249244701</v>
      </c>
      <c r="H21" s="15">
        <v>97</v>
      </c>
      <c r="I21" s="157">
        <v>527.18108108108095</v>
      </c>
      <c r="J21" s="67">
        <v>34.635025724808898</v>
      </c>
      <c r="K21" s="15">
        <v>370</v>
      </c>
    </row>
    <row r="22" spans="1:11" x14ac:dyDescent="0.25">
      <c r="B22" s="33">
        <v>0.3</v>
      </c>
      <c r="C22" s="157">
        <v>558.701398285972</v>
      </c>
      <c r="D22" s="67">
        <v>28.2241249641751</v>
      </c>
      <c r="E22" s="15">
        <v>2217</v>
      </c>
      <c r="F22" s="157">
        <v>565.43656093489096</v>
      </c>
      <c r="G22" s="67">
        <v>30.2400914801593</v>
      </c>
      <c r="H22" s="15">
        <v>3595</v>
      </c>
      <c r="I22" s="157">
        <v>569.32395732298698</v>
      </c>
      <c r="J22" s="67">
        <v>29.715966063408899</v>
      </c>
      <c r="K22" s="15">
        <v>1031</v>
      </c>
    </row>
    <row r="23" spans="1:11" x14ac:dyDescent="0.25">
      <c r="B23" s="33">
        <v>0.4</v>
      </c>
      <c r="C23" s="157">
        <v>575.43660789252704</v>
      </c>
      <c r="D23" s="67">
        <v>30.182845646841798</v>
      </c>
      <c r="E23" s="15">
        <v>1191</v>
      </c>
      <c r="F23" s="157">
        <v>582.47067783701402</v>
      </c>
      <c r="G23" s="67">
        <v>29.7461454909308</v>
      </c>
      <c r="H23" s="15">
        <v>1313</v>
      </c>
      <c r="I23" s="157">
        <v>590.02348993288501</v>
      </c>
      <c r="J23" s="67">
        <v>29.075923064082598</v>
      </c>
      <c r="K23" s="15">
        <v>894</v>
      </c>
    </row>
    <row r="24" spans="1:11" x14ac:dyDescent="0.25">
      <c r="B24" s="33">
        <v>0.5</v>
      </c>
      <c r="C24" s="157">
        <v>585.888888888888</v>
      </c>
      <c r="D24" s="67">
        <v>32.223611081179399</v>
      </c>
      <c r="E24" s="15">
        <v>9</v>
      </c>
      <c r="F24" s="157">
        <v>585.830188679245</v>
      </c>
      <c r="G24" s="67">
        <v>27.5022627384174</v>
      </c>
      <c r="H24" s="15">
        <v>53</v>
      </c>
      <c r="I24" s="157">
        <v>597.08108108108104</v>
      </c>
      <c r="J24" s="67">
        <v>21.674842532272201</v>
      </c>
      <c r="K24" s="15">
        <v>37</v>
      </c>
    </row>
    <row r="25" spans="1:11" x14ac:dyDescent="0.25">
      <c r="A25" s="18"/>
      <c r="B25" s="42">
        <v>0.6</v>
      </c>
      <c r="C25" s="158"/>
      <c r="D25" s="69"/>
      <c r="E25" s="31"/>
      <c r="F25" s="158"/>
      <c r="G25" s="69"/>
      <c r="H25" s="31"/>
      <c r="I25" s="158">
        <v>593</v>
      </c>
      <c r="J25" s="69"/>
      <c r="K25" s="31">
        <v>1</v>
      </c>
    </row>
    <row r="26" spans="1:11" x14ac:dyDescent="0.25">
      <c r="A26" s="7" t="s">
        <v>181</v>
      </c>
      <c r="B26" s="33">
        <v>0.2</v>
      </c>
      <c r="C26" s="157">
        <v>550.76923076923003</v>
      </c>
      <c r="D26" s="67">
        <v>29.522927342429899</v>
      </c>
      <c r="E26" s="15">
        <v>39</v>
      </c>
      <c r="F26" s="157">
        <v>534.27272727272702</v>
      </c>
      <c r="G26" s="67">
        <v>45.119082456667897</v>
      </c>
      <c r="H26" s="15">
        <v>22</v>
      </c>
      <c r="I26" s="157">
        <v>522.93913043478199</v>
      </c>
      <c r="J26" s="67">
        <v>26.6847373935652</v>
      </c>
      <c r="K26" s="15">
        <v>115</v>
      </c>
    </row>
    <row r="27" spans="1:11" x14ac:dyDescent="0.25">
      <c r="B27" s="33">
        <v>0.3</v>
      </c>
      <c r="C27" s="163">
        <v>589.82978723404199</v>
      </c>
      <c r="D27" s="164">
        <v>39.363173536447803</v>
      </c>
      <c r="E27" s="165">
        <v>564</v>
      </c>
      <c r="F27" s="159">
        <v>583.52559726962397</v>
      </c>
      <c r="G27" s="67">
        <v>33.5339256768873</v>
      </c>
      <c r="H27" s="169">
        <v>293</v>
      </c>
      <c r="I27" s="161">
        <v>572.00350877192898</v>
      </c>
      <c r="J27" s="67">
        <v>33.471176552449499</v>
      </c>
      <c r="K27" s="71">
        <v>855</v>
      </c>
    </row>
    <row r="28" spans="1:11" x14ac:dyDescent="0.25">
      <c r="B28" s="33">
        <v>0.4</v>
      </c>
      <c r="C28" s="163">
        <v>605.24528301886699</v>
      </c>
      <c r="D28" s="164">
        <v>36.784667405977103</v>
      </c>
      <c r="E28" s="165">
        <v>53</v>
      </c>
      <c r="F28" s="159">
        <v>600.88571428571402</v>
      </c>
      <c r="G28" s="67">
        <v>41.545694367730697</v>
      </c>
      <c r="H28" s="169">
        <v>70</v>
      </c>
      <c r="I28" s="161">
        <v>592.18461538461497</v>
      </c>
      <c r="J28" s="67">
        <v>40.7848364544395</v>
      </c>
      <c r="K28" s="71">
        <v>65</v>
      </c>
    </row>
    <row r="29" spans="1:11" x14ac:dyDescent="0.25">
      <c r="A29" s="18"/>
      <c r="B29" s="275">
        <v>0.5</v>
      </c>
      <c r="C29" s="166">
        <v>602</v>
      </c>
      <c r="D29" s="167">
        <v>2.8284271247461898</v>
      </c>
      <c r="E29" s="168">
        <v>2</v>
      </c>
      <c r="F29" s="160">
        <v>599</v>
      </c>
      <c r="G29" s="69">
        <v>11.313708498984701</v>
      </c>
      <c r="H29" s="170">
        <v>2</v>
      </c>
      <c r="I29" s="162">
        <v>596</v>
      </c>
      <c r="J29" s="69"/>
      <c r="K29" s="72">
        <v>1</v>
      </c>
    </row>
    <row r="30" spans="1:11" x14ac:dyDescent="0.25">
      <c r="B30" s="33"/>
      <c r="C30" s="44"/>
      <c r="D30" s="2"/>
      <c r="E30" s="2"/>
      <c r="F30" s="108"/>
      <c r="G30" s="67"/>
      <c r="H30" s="67"/>
      <c r="I30" s="108"/>
      <c r="J30" s="67"/>
      <c r="K30" s="68"/>
    </row>
    <row r="31" spans="1:11" x14ac:dyDescent="0.25">
      <c r="C31" s="45"/>
      <c r="D31" s="2"/>
      <c r="E31" s="2"/>
      <c r="F31" s="108"/>
      <c r="G31" s="67"/>
      <c r="H31" s="67"/>
      <c r="I31" s="108"/>
      <c r="J31" s="67"/>
      <c r="K31" s="68"/>
    </row>
    <row r="32" spans="1:11" x14ac:dyDescent="0.25">
      <c r="C32" s="45"/>
      <c r="D32" s="2"/>
      <c r="E32" s="2"/>
      <c r="F32" s="108"/>
      <c r="G32" s="67"/>
      <c r="H32" s="67"/>
      <c r="I32" s="108"/>
      <c r="J32" s="67"/>
      <c r="K32" s="68"/>
    </row>
    <row r="33" spans="3:11" x14ac:dyDescent="0.25">
      <c r="C33" s="45"/>
      <c r="D33" s="2"/>
      <c r="E33" s="2"/>
      <c r="F33" s="108"/>
      <c r="G33" s="67"/>
      <c r="H33" s="67"/>
      <c r="I33" s="108"/>
      <c r="J33" s="67"/>
      <c r="K33" s="68"/>
    </row>
    <row r="34" spans="3:11" x14ac:dyDescent="0.25">
      <c r="C34" s="46"/>
      <c r="D34" s="2"/>
      <c r="E34" s="2"/>
      <c r="F34" s="108"/>
      <c r="G34" s="67"/>
      <c r="H34" s="67"/>
      <c r="I34" s="108"/>
      <c r="J34" s="67"/>
      <c r="K34" s="68"/>
    </row>
    <row r="35" spans="3:11" x14ac:dyDescent="0.25">
      <c r="C35" s="44"/>
      <c r="D35" s="2"/>
      <c r="E35" s="2"/>
      <c r="F35" s="108"/>
      <c r="G35" s="67"/>
      <c r="H35" s="67"/>
      <c r="I35" s="108"/>
      <c r="J35" s="67"/>
      <c r="K35" s="68"/>
    </row>
    <row r="36" spans="3:11" x14ac:dyDescent="0.25">
      <c r="C36" s="45"/>
      <c r="D36" s="2"/>
      <c r="E36" s="2"/>
      <c r="F36" s="108"/>
      <c r="G36" s="67"/>
      <c r="H36" s="67"/>
      <c r="I36" s="108"/>
      <c r="J36" s="67"/>
      <c r="K36" s="68"/>
    </row>
    <row r="37" spans="3:11" x14ac:dyDescent="0.25">
      <c r="C37" s="44"/>
      <c r="D37" s="2"/>
      <c r="E37" s="2"/>
      <c r="F37" s="108"/>
      <c r="G37" s="67"/>
      <c r="H37" s="67"/>
      <c r="I37" s="108"/>
      <c r="J37" s="67"/>
      <c r="K37" s="68"/>
    </row>
    <row r="38" spans="3:11" x14ac:dyDescent="0.25">
      <c r="C38" s="45"/>
      <c r="D38" s="2"/>
      <c r="E38" s="2"/>
      <c r="F38" s="108"/>
      <c r="G38" s="67"/>
      <c r="H38" s="67"/>
      <c r="I38" s="108"/>
      <c r="J38" s="67"/>
      <c r="K38" s="68"/>
    </row>
    <row r="39" spans="3:11" x14ac:dyDescent="0.25">
      <c r="C39" s="46"/>
      <c r="D39" s="2"/>
      <c r="E39" s="2"/>
      <c r="F39" s="108"/>
      <c r="G39" s="67"/>
      <c r="H39" s="67"/>
      <c r="I39" s="108"/>
      <c r="J39" s="67"/>
      <c r="K39" s="68"/>
    </row>
    <row r="40" spans="3:11" x14ac:dyDescent="0.25">
      <c r="C40" s="44"/>
      <c r="D40" s="2"/>
      <c r="E40" s="2"/>
      <c r="F40" s="108"/>
      <c r="G40" s="67"/>
      <c r="H40" s="67"/>
      <c r="I40" s="108"/>
      <c r="J40" s="67"/>
      <c r="K40" s="68"/>
    </row>
    <row r="41" spans="3:11" x14ac:dyDescent="0.25">
      <c r="C41" s="45"/>
      <c r="D41" s="2"/>
      <c r="E41" s="2"/>
      <c r="F41" s="108"/>
      <c r="G41" s="67"/>
      <c r="H41" s="67"/>
      <c r="I41" s="108"/>
      <c r="J41" s="67"/>
      <c r="K41" s="68"/>
    </row>
    <row r="42" spans="3:11" x14ac:dyDescent="0.25">
      <c r="C42" s="45"/>
      <c r="D42" s="2"/>
      <c r="E42" s="2"/>
      <c r="F42" s="108"/>
      <c r="G42" s="67"/>
      <c r="H42" s="67"/>
      <c r="I42" s="108"/>
      <c r="J42" s="67"/>
      <c r="K42" s="68"/>
    </row>
    <row r="43" spans="3:11" x14ac:dyDescent="0.25">
      <c r="C43" s="45"/>
      <c r="D43" s="2"/>
      <c r="E43" s="2"/>
      <c r="F43" s="108"/>
      <c r="G43" s="67"/>
      <c r="H43" s="67"/>
      <c r="I43" s="108"/>
      <c r="J43" s="67"/>
      <c r="K43" s="68"/>
    </row>
    <row r="44" spans="3:11" x14ac:dyDescent="0.25">
      <c r="C44" s="44"/>
      <c r="D44" s="2"/>
      <c r="E44" s="2"/>
      <c r="F44" s="108"/>
      <c r="G44" s="67"/>
      <c r="H44" s="67"/>
      <c r="I44" s="108"/>
      <c r="J44" s="67"/>
      <c r="K44" s="68"/>
    </row>
    <row r="45" spans="3:11" x14ac:dyDescent="0.25">
      <c r="C45" s="45"/>
      <c r="D45" s="2"/>
      <c r="E45" s="2"/>
      <c r="F45" s="108"/>
      <c r="G45" s="67"/>
      <c r="H45" s="67"/>
      <c r="I45" s="108"/>
      <c r="J45" s="67"/>
      <c r="K45" s="68"/>
    </row>
    <row r="46" spans="3:11" x14ac:dyDescent="0.25">
      <c r="C46" s="45"/>
      <c r="D46" s="2"/>
      <c r="E46" s="2"/>
      <c r="F46" s="108"/>
      <c r="G46" s="67"/>
      <c r="H46" s="67"/>
      <c r="I46" s="108"/>
      <c r="J46" s="67"/>
      <c r="K46" s="68"/>
    </row>
    <row r="47" spans="3:11" x14ac:dyDescent="0.25">
      <c r="C47" s="45"/>
      <c r="D47" s="2"/>
      <c r="E47" s="2"/>
      <c r="F47" s="108"/>
      <c r="G47" s="67"/>
      <c r="H47" s="67"/>
      <c r="I47" s="108"/>
      <c r="J47" s="67"/>
      <c r="K47" s="68"/>
    </row>
    <row r="48" spans="3:11" x14ac:dyDescent="0.25">
      <c r="C48" s="46"/>
      <c r="D48" s="2"/>
      <c r="E48" s="2"/>
      <c r="F48" s="108"/>
      <c r="G48" s="67"/>
      <c r="H48" s="67"/>
      <c r="I48" s="108"/>
      <c r="J48" s="67"/>
      <c r="K48" s="68"/>
    </row>
    <row r="49" spans="3:11" x14ac:dyDescent="0.25">
      <c r="C49" s="44"/>
      <c r="D49" s="2"/>
      <c r="E49" s="2"/>
      <c r="F49" s="108"/>
      <c r="G49" s="67"/>
      <c r="H49" s="67"/>
      <c r="I49" s="108"/>
      <c r="J49" s="67"/>
      <c r="K49" s="68"/>
    </row>
    <row r="50" spans="3:11" x14ac:dyDescent="0.25">
      <c r="C50" s="45"/>
      <c r="D50" s="2"/>
      <c r="E50" s="2"/>
      <c r="F50" s="108"/>
      <c r="G50" s="67"/>
      <c r="H50" s="67"/>
      <c r="I50" s="108"/>
      <c r="J50" s="67"/>
      <c r="K50" s="68"/>
    </row>
    <row r="51" spans="3:11" x14ac:dyDescent="0.25">
      <c r="C51" s="44"/>
      <c r="D51" s="2"/>
      <c r="E51" s="2"/>
      <c r="F51" s="108"/>
      <c r="G51" s="67"/>
      <c r="H51" s="67"/>
      <c r="I51" s="108"/>
      <c r="J51" s="67"/>
      <c r="K51" s="68"/>
    </row>
    <row r="52" spans="3:11" x14ac:dyDescent="0.25">
      <c r="C52" s="45"/>
      <c r="D52" s="2"/>
      <c r="E52" s="2"/>
      <c r="F52" s="108"/>
      <c r="G52" s="67"/>
      <c r="H52" s="67"/>
      <c r="I52" s="108"/>
      <c r="J52" s="67"/>
      <c r="K52" s="68"/>
    </row>
    <row r="53" spans="3:11" x14ac:dyDescent="0.25">
      <c r="C53" s="46"/>
      <c r="D53" s="2"/>
      <c r="E53" s="2"/>
      <c r="F53" s="108"/>
      <c r="G53" s="67"/>
      <c r="H53" s="67"/>
      <c r="I53" s="108"/>
      <c r="J53" s="67"/>
      <c r="K53" s="68"/>
    </row>
    <row r="54" spans="3:11" x14ac:dyDescent="0.25">
      <c r="C54" s="44"/>
      <c r="D54" s="2"/>
      <c r="E54" s="2"/>
      <c r="F54" s="108"/>
      <c r="G54" s="67"/>
      <c r="H54" s="67"/>
      <c r="I54" s="108"/>
      <c r="J54" s="67"/>
      <c r="K54" s="68"/>
    </row>
    <row r="55" spans="3:11" x14ac:dyDescent="0.25">
      <c r="C55" s="45"/>
      <c r="D55" s="2"/>
      <c r="E55" s="2"/>
      <c r="F55" s="108"/>
      <c r="G55" s="67"/>
      <c r="H55" s="67"/>
      <c r="I55" s="108"/>
      <c r="J55" s="67"/>
      <c r="K55" s="68"/>
    </row>
    <row r="56" spans="3:11" x14ac:dyDescent="0.25">
      <c r="C56" s="45"/>
      <c r="D56" s="2"/>
      <c r="E56" s="2"/>
      <c r="F56" s="108"/>
      <c r="G56" s="67"/>
      <c r="H56" s="67"/>
      <c r="I56" s="108"/>
      <c r="J56" s="67"/>
      <c r="K56" s="68"/>
    </row>
    <row r="57" spans="3:11" x14ac:dyDescent="0.25">
      <c r="C57" s="45"/>
      <c r="D57" s="2"/>
      <c r="E57" s="2"/>
      <c r="F57" s="108"/>
      <c r="G57" s="67"/>
      <c r="H57" s="67"/>
      <c r="I57" s="108"/>
      <c r="J57" s="67"/>
      <c r="K57" s="68"/>
    </row>
    <row r="58" spans="3:11" x14ac:dyDescent="0.25">
      <c r="C58" s="44"/>
      <c r="D58" s="2"/>
      <c r="E58" s="2"/>
      <c r="F58" s="108"/>
      <c r="G58" s="67"/>
      <c r="H58" s="67"/>
      <c r="I58" s="108"/>
      <c r="J58" s="67"/>
      <c r="K58" s="68"/>
    </row>
    <row r="59" spans="3:11" x14ac:dyDescent="0.25">
      <c r="C59" s="45"/>
      <c r="D59" s="2"/>
      <c r="E59" s="2"/>
      <c r="F59" s="108"/>
      <c r="G59" s="67"/>
      <c r="H59" s="67"/>
      <c r="I59" s="108"/>
      <c r="J59" s="67"/>
      <c r="K59" s="68"/>
    </row>
    <row r="60" spans="3:11" x14ac:dyDescent="0.25">
      <c r="C60" s="45"/>
      <c r="D60" s="2"/>
      <c r="E60" s="2"/>
      <c r="F60" s="108"/>
      <c r="G60" s="67"/>
      <c r="H60" s="67"/>
      <c r="I60" s="108"/>
      <c r="J60" s="67"/>
      <c r="K60" s="68"/>
    </row>
    <row r="61" spans="3:11" x14ac:dyDescent="0.25">
      <c r="C61" s="45"/>
      <c r="D61" s="2"/>
      <c r="E61" s="2"/>
      <c r="F61" s="108"/>
      <c r="G61" s="67"/>
      <c r="H61" s="67"/>
      <c r="I61" s="108"/>
      <c r="J61" s="67"/>
      <c r="K61" s="68"/>
    </row>
    <row r="62" spans="3:11" x14ac:dyDescent="0.25">
      <c r="C62" s="46"/>
      <c r="D62" s="2"/>
      <c r="E62" s="2"/>
      <c r="F62" s="108"/>
      <c r="G62" s="67"/>
      <c r="H62" s="67"/>
      <c r="I62" s="108"/>
      <c r="J62" s="67"/>
      <c r="K62" s="68"/>
    </row>
    <row r="63" spans="3:11" x14ac:dyDescent="0.25">
      <c r="C63" s="46"/>
      <c r="D63" s="2"/>
      <c r="E63" s="2"/>
      <c r="F63" s="108"/>
      <c r="G63" s="67"/>
      <c r="H63" s="67"/>
      <c r="I63" s="108"/>
      <c r="J63" s="67"/>
      <c r="K63" s="68"/>
    </row>
    <row r="64" spans="3:11" x14ac:dyDescent="0.25">
      <c r="C64" s="46"/>
      <c r="D64" s="2"/>
      <c r="E64" s="2"/>
      <c r="F64" s="108"/>
      <c r="G64" s="71"/>
      <c r="H64" s="67"/>
      <c r="I64" s="108"/>
      <c r="J64" s="71"/>
      <c r="K64" s="68"/>
    </row>
    <row r="65" spans="3:11" x14ac:dyDescent="0.25">
      <c r="C65" s="46"/>
      <c r="D65" s="2"/>
      <c r="E65" s="2"/>
      <c r="F65" s="71"/>
      <c r="G65" s="71"/>
      <c r="H65" s="71"/>
      <c r="I65" s="71"/>
      <c r="J65" s="71"/>
      <c r="K65" s="68"/>
    </row>
    <row r="66" spans="3:11" x14ac:dyDescent="0.25">
      <c r="C66" s="46"/>
      <c r="D66" s="2"/>
      <c r="E66" s="2"/>
      <c r="F66" s="71"/>
      <c r="G66" s="71"/>
      <c r="H66" s="41"/>
      <c r="I66" s="71"/>
      <c r="J66" s="71"/>
      <c r="K66" s="68"/>
    </row>
    <row r="67" spans="3:11" x14ac:dyDescent="0.25">
      <c r="C67" s="46"/>
      <c r="D67" s="2"/>
      <c r="E67" s="2"/>
      <c r="F67" s="71"/>
      <c r="G67" s="71"/>
      <c r="H67" s="41"/>
      <c r="I67" s="71"/>
      <c r="J67" s="71"/>
      <c r="K67" s="68"/>
    </row>
    <row r="68" spans="3:11" x14ac:dyDescent="0.25">
      <c r="C68" s="46"/>
      <c r="D68" s="2"/>
      <c r="E68" s="2"/>
      <c r="F68" s="71"/>
      <c r="G68" s="71"/>
      <c r="H68" s="41"/>
      <c r="I68" s="71"/>
      <c r="J68" s="71"/>
      <c r="K68" s="68"/>
    </row>
  </sheetData>
  <mergeCells count="4">
    <mergeCell ref="A1:K1"/>
    <mergeCell ref="C2:E2"/>
    <mergeCell ref="F2:H2"/>
    <mergeCell ref="I2:K2"/>
  </mergeCells>
  <pageMargins left="0.7" right="0.7" top="0.75" bottom="0.75" header="0.3" footer="0.3"/>
  <pageSetup orientation="portrait"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FE644-898E-42BC-B8B0-255678E34C5F}">
  <sheetPr>
    <tabColor rgb="FFFFC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1656</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0</v>
      </c>
      <c r="D6" s="234">
        <v>0</v>
      </c>
      <c r="E6" s="234">
        <v>0</v>
      </c>
      <c r="F6" s="234">
        <v>0</v>
      </c>
      <c r="G6" s="234">
        <v>0</v>
      </c>
      <c r="H6" s="216"/>
      <c r="I6" s="264">
        <v>0</v>
      </c>
      <c r="J6" s="235">
        <v>0</v>
      </c>
      <c r="K6" s="235">
        <v>0</v>
      </c>
      <c r="L6" s="235">
        <v>0</v>
      </c>
      <c r="M6" s="235">
        <v>0</v>
      </c>
      <c r="N6" s="216"/>
    </row>
    <row r="7" spans="1:14" x14ac:dyDescent="0.25">
      <c r="A7" s="223">
        <v>0.2</v>
      </c>
      <c r="B7" s="216"/>
      <c r="C7" s="264">
        <v>16</v>
      </c>
      <c r="D7" s="234">
        <v>1.5340364333652923</v>
      </c>
      <c r="E7" s="236">
        <v>0.85928105897281548</v>
      </c>
      <c r="F7" s="234">
        <v>2.2087918077577693</v>
      </c>
      <c r="G7" s="234">
        <v>0.38073871973318701</v>
      </c>
      <c r="H7" s="216"/>
      <c r="I7" s="264">
        <v>16</v>
      </c>
      <c r="J7" s="235">
        <v>527.9375</v>
      </c>
      <c r="K7" s="235">
        <v>514.26648221843072</v>
      </c>
      <c r="L7" s="235">
        <v>541.60851778156928</v>
      </c>
      <c r="M7" s="235">
        <v>33.217402567529767</v>
      </c>
      <c r="N7" s="216"/>
    </row>
    <row r="8" spans="1:14" x14ac:dyDescent="0.25">
      <c r="A8" s="223">
        <v>0.3</v>
      </c>
      <c r="B8" s="216"/>
      <c r="C8" s="264">
        <v>869</v>
      </c>
      <c r="D8" s="234">
        <v>83.317353787152442</v>
      </c>
      <c r="E8" s="234">
        <v>81.367987158239202</v>
      </c>
      <c r="F8" s="234">
        <v>85.266720416065695</v>
      </c>
      <c r="G8" s="234">
        <v>1.1549584070008068</v>
      </c>
      <c r="H8" s="216"/>
      <c r="I8" s="264">
        <v>869</v>
      </c>
      <c r="J8" s="235">
        <v>564.95742232451096</v>
      </c>
      <c r="K8" s="235">
        <v>563.2770561497033</v>
      </c>
      <c r="L8" s="235">
        <v>566.63778849931862</v>
      </c>
      <c r="M8" s="235">
        <v>30.08975484019977</v>
      </c>
      <c r="N8" s="216"/>
    </row>
    <row r="9" spans="1:14" x14ac:dyDescent="0.25">
      <c r="A9" s="223">
        <v>0.4</v>
      </c>
      <c r="B9" s="216"/>
      <c r="C9" s="264">
        <v>150</v>
      </c>
      <c r="D9" s="234">
        <v>14.381591562799617</v>
      </c>
      <c r="E9" s="234">
        <v>12.5440085920694</v>
      </c>
      <c r="F9" s="234">
        <v>16.219174533529834</v>
      </c>
      <c r="G9" s="234">
        <v>1.0870591878678018</v>
      </c>
      <c r="H9" s="216"/>
      <c r="I9" s="264">
        <v>150</v>
      </c>
      <c r="J9" s="235">
        <v>585.36</v>
      </c>
      <c r="K9" s="235">
        <v>581.41434081053035</v>
      </c>
      <c r="L9" s="235">
        <v>589.30565918946968</v>
      </c>
      <c r="M9" s="235">
        <v>29.354185185752694</v>
      </c>
      <c r="N9" s="216"/>
    </row>
    <row r="10" spans="1:14" x14ac:dyDescent="0.25">
      <c r="A10" s="223">
        <v>0.5</v>
      </c>
      <c r="B10" s="216"/>
      <c r="C10" s="264">
        <v>8</v>
      </c>
      <c r="D10" s="234">
        <v>0.76701821668264614</v>
      </c>
      <c r="E10" s="234">
        <v>0.27413026697081722</v>
      </c>
      <c r="F10" s="234">
        <v>1.2599061663944751</v>
      </c>
      <c r="G10" s="234">
        <v>0.27026947653373157</v>
      </c>
      <c r="H10" s="216"/>
      <c r="I10" s="264">
        <v>8</v>
      </c>
      <c r="J10" s="235">
        <v>597.125</v>
      </c>
      <c r="K10" s="235">
        <v>578.99907985514903</v>
      </c>
      <c r="L10" s="235">
        <v>615.25092014485097</v>
      </c>
      <c r="M10" s="235">
        <v>31.142242785552323</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52</v>
      </c>
      <c r="J12" s="235">
        <v>564.28846153846155</v>
      </c>
      <c r="K12" s="235">
        <v>556.19755137594814</v>
      </c>
      <c r="L12" s="235">
        <v>572.37937170097496</v>
      </c>
      <c r="M12" s="235">
        <v>35.440829748652924</v>
      </c>
      <c r="N12" s="216"/>
    </row>
    <row r="13" spans="1:14" x14ac:dyDescent="0.25">
      <c r="A13" s="237" t="s">
        <v>29</v>
      </c>
      <c r="B13" s="238"/>
      <c r="C13" s="239">
        <v>1043</v>
      </c>
      <c r="D13" s="240"/>
      <c r="E13" s="241"/>
      <c r="F13" s="242"/>
      <c r="G13" s="242"/>
      <c r="H13" s="238"/>
      <c r="I13" s="239">
        <v>1095</v>
      </c>
      <c r="J13" s="243">
        <v>567.41461187214611</v>
      </c>
      <c r="K13" s="243">
        <v>565.84591454255099</v>
      </c>
      <c r="L13" s="243">
        <v>568.98330920174124</v>
      </c>
      <c r="M13" s="243">
        <v>31.531965821447617</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2490D-6240-416E-9126-0624B4B8097E}">
  <sheetPr>
    <tabColor rgb="FFFF0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1657</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0</v>
      </c>
      <c r="D6" s="234">
        <v>0</v>
      </c>
      <c r="E6" s="234">
        <v>0</v>
      </c>
      <c r="F6" s="234">
        <v>0</v>
      </c>
      <c r="G6" s="234">
        <v>0</v>
      </c>
      <c r="H6" s="216"/>
      <c r="I6" s="264">
        <v>0</v>
      </c>
      <c r="J6" s="235">
        <v>0</v>
      </c>
      <c r="K6" s="235">
        <v>0</v>
      </c>
      <c r="L6" s="235">
        <v>0</v>
      </c>
      <c r="M6" s="235">
        <v>0</v>
      </c>
      <c r="N6" s="216"/>
    </row>
    <row r="7" spans="1:14" x14ac:dyDescent="0.25">
      <c r="A7" s="223">
        <v>0.2</v>
      </c>
      <c r="B7" s="216"/>
      <c r="C7" s="264">
        <v>24</v>
      </c>
      <c r="D7" s="234">
        <v>1.7429193899782136</v>
      </c>
      <c r="E7" s="236">
        <v>1.1259362747520059</v>
      </c>
      <c r="F7" s="234">
        <v>2.3599025052044214</v>
      </c>
      <c r="G7" s="234">
        <v>0.35278601603367077</v>
      </c>
      <c r="H7" s="216"/>
      <c r="I7" s="264">
        <v>24</v>
      </c>
      <c r="J7" s="235">
        <v>532.54166666666663</v>
      </c>
      <c r="K7" s="235">
        <v>522.01715860840875</v>
      </c>
      <c r="L7" s="235">
        <v>543.06617472492451</v>
      </c>
      <c r="M7" s="235">
        <v>31.325748773682715</v>
      </c>
      <c r="N7" s="216"/>
    </row>
    <row r="8" spans="1:14" x14ac:dyDescent="0.25">
      <c r="A8" s="223">
        <v>0.3</v>
      </c>
      <c r="B8" s="216"/>
      <c r="C8" s="264">
        <v>1133</v>
      </c>
      <c r="D8" s="234">
        <v>82.280319535221494</v>
      </c>
      <c r="E8" s="234">
        <v>80.54972376054053</v>
      </c>
      <c r="F8" s="234">
        <v>84.010915309902444</v>
      </c>
      <c r="G8" s="234">
        <v>1.0293586322684529</v>
      </c>
      <c r="H8" s="216"/>
      <c r="I8" s="264">
        <v>1133</v>
      </c>
      <c r="J8" s="235">
        <v>564.48984995586932</v>
      </c>
      <c r="K8" s="235">
        <v>563.0700300195648</v>
      </c>
      <c r="L8" s="235">
        <v>565.90966989217384</v>
      </c>
      <c r="M8" s="235">
        <v>29.036365849773986</v>
      </c>
      <c r="N8" s="216"/>
    </row>
    <row r="9" spans="1:14" x14ac:dyDescent="0.25">
      <c r="A9" s="223">
        <v>0.4</v>
      </c>
      <c r="B9" s="216"/>
      <c r="C9" s="264">
        <v>211</v>
      </c>
      <c r="D9" s="234">
        <v>15.323166303558461</v>
      </c>
      <c r="E9" s="234">
        <v>13.688523135488129</v>
      </c>
      <c r="F9" s="234">
        <v>16.957809471628792</v>
      </c>
      <c r="G9" s="234">
        <v>0.97106286350368243</v>
      </c>
      <c r="H9" s="216"/>
      <c r="I9" s="264">
        <v>211</v>
      </c>
      <c r="J9" s="235">
        <v>582.84360189573465</v>
      </c>
      <c r="K9" s="235">
        <v>579.36799380353671</v>
      </c>
      <c r="L9" s="235">
        <v>586.3192099879326</v>
      </c>
      <c r="M9" s="235">
        <v>30.673692688606042</v>
      </c>
      <c r="N9" s="216"/>
    </row>
    <row r="10" spans="1:14" x14ac:dyDescent="0.25">
      <c r="A10" s="223">
        <v>0.5</v>
      </c>
      <c r="B10" s="216"/>
      <c r="C10" s="264">
        <v>9</v>
      </c>
      <c r="D10" s="234">
        <v>0.65359477124183007</v>
      </c>
      <c r="E10" s="234">
        <v>0.25973056928716587</v>
      </c>
      <c r="F10" s="234">
        <v>1.0474589731964943</v>
      </c>
      <c r="G10" s="234">
        <v>0.21723067225955997</v>
      </c>
      <c r="H10" s="216"/>
      <c r="I10" s="264">
        <v>9</v>
      </c>
      <c r="J10" s="235">
        <v>594.44444444444446</v>
      </c>
      <c r="K10" s="235">
        <v>577.86438223803691</v>
      </c>
      <c r="L10" s="235">
        <v>611.024506650852</v>
      </c>
      <c r="M10" s="235">
        <v>30.220486061242923</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68</v>
      </c>
      <c r="J12" s="235">
        <v>563.57352941176475</v>
      </c>
      <c r="K12" s="235">
        <v>556.95293701576531</v>
      </c>
      <c r="L12" s="235">
        <v>570.19412180776419</v>
      </c>
      <c r="M12" s="235">
        <v>33.169990112656784</v>
      </c>
      <c r="N12" s="216"/>
    </row>
    <row r="13" spans="1:14" x14ac:dyDescent="0.25">
      <c r="A13" s="237" t="s">
        <v>29</v>
      </c>
      <c r="B13" s="238"/>
      <c r="C13" s="239">
        <v>1377</v>
      </c>
      <c r="D13" s="240"/>
      <c r="E13" s="241"/>
      <c r="F13" s="242"/>
      <c r="G13" s="242"/>
      <c r="H13" s="238"/>
      <c r="I13" s="239">
        <v>1445</v>
      </c>
      <c r="J13" s="243">
        <v>566.78269896193774</v>
      </c>
      <c r="K13" s="243">
        <v>565.45797120309305</v>
      </c>
      <c r="L13" s="243">
        <v>568.10742672078243</v>
      </c>
      <c r="M13" s="243">
        <v>30.595291486299217</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46A39-35E8-4108-BBC2-5738264E2841}">
  <sheetPr>
    <tabColor rgb="FFFF0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1658</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0</v>
      </c>
      <c r="D6" s="234">
        <v>0</v>
      </c>
      <c r="E6" s="234">
        <v>0</v>
      </c>
      <c r="F6" s="234">
        <v>0</v>
      </c>
      <c r="G6" s="234">
        <v>0</v>
      </c>
      <c r="H6" s="216"/>
      <c r="I6" s="264">
        <v>0</v>
      </c>
      <c r="J6" s="235">
        <v>0</v>
      </c>
      <c r="K6" s="235">
        <v>0</v>
      </c>
      <c r="L6" s="235">
        <v>0</v>
      </c>
      <c r="M6" s="235">
        <v>0</v>
      </c>
      <c r="N6" s="216"/>
    </row>
    <row r="7" spans="1:14" x14ac:dyDescent="0.25">
      <c r="A7" s="223">
        <v>0.2</v>
      </c>
      <c r="B7" s="216"/>
      <c r="C7" s="264">
        <v>76</v>
      </c>
      <c r="D7" s="234">
        <v>2.7696793002915454</v>
      </c>
      <c r="E7" s="236">
        <v>2.2359007675126685</v>
      </c>
      <c r="F7" s="234">
        <v>3.3034578330704223</v>
      </c>
      <c r="G7" s="234">
        <v>0.3133305188984386</v>
      </c>
      <c r="H7" s="216"/>
      <c r="I7" s="264">
        <v>76</v>
      </c>
      <c r="J7" s="235">
        <v>522.75</v>
      </c>
      <c r="K7" s="235">
        <v>516.34979408976335</v>
      </c>
      <c r="L7" s="235">
        <v>529.15020591023665</v>
      </c>
      <c r="M7" s="235">
        <v>33.910519508455387</v>
      </c>
      <c r="N7" s="216"/>
    </row>
    <row r="8" spans="1:14" x14ac:dyDescent="0.25">
      <c r="A8" s="223">
        <v>0.3</v>
      </c>
      <c r="B8" s="216"/>
      <c r="C8" s="264">
        <v>2191</v>
      </c>
      <c r="D8" s="234">
        <v>79.846938775510196</v>
      </c>
      <c r="E8" s="234">
        <v>78.568455615738387</v>
      </c>
      <c r="F8" s="234">
        <v>81.12542193528202</v>
      </c>
      <c r="G8" s="234">
        <v>0.76592587889540653</v>
      </c>
      <c r="H8" s="216"/>
      <c r="I8" s="264">
        <v>2191</v>
      </c>
      <c r="J8" s="235">
        <v>565.14970333181191</v>
      </c>
      <c r="K8" s="235">
        <v>564.10701871050492</v>
      </c>
      <c r="L8" s="235">
        <v>566.1923879531189</v>
      </c>
      <c r="M8" s="235">
        <v>29.662507255286695</v>
      </c>
      <c r="N8" s="216"/>
    </row>
    <row r="9" spans="1:14" x14ac:dyDescent="0.25">
      <c r="A9" s="223">
        <v>0.4</v>
      </c>
      <c r="B9" s="216"/>
      <c r="C9" s="264">
        <v>460</v>
      </c>
      <c r="D9" s="234">
        <v>16.763848396501459</v>
      </c>
      <c r="E9" s="234">
        <v>15.572070574766727</v>
      </c>
      <c r="F9" s="234">
        <v>17.955626218236187</v>
      </c>
      <c r="G9" s="234">
        <v>0.71323057896016873</v>
      </c>
      <c r="H9" s="216"/>
      <c r="I9" s="264">
        <v>460</v>
      </c>
      <c r="J9" s="235">
        <v>585.7630434782609</v>
      </c>
      <c r="K9" s="235">
        <v>583.36621958329874</v>
      </c>
      <c r="L9" s="235">
        <v>588.15986737322305</v>
      </c>
      <c r="M9" s="235">
        <v>31.242713197991645</v>
      </c>
      <c r="N9" s="216"/>
    </row>
    <row r="10" spans="1:14" x14ac:dyDescent="0.25">
      <c r="A10" s="223">
        <v>0.5</v>
      </c>
      <c r="B10" s="216"/>
      <c r="C10" s="264">
        <v>17</v>
      </c>
      <c r="D10" s="234">
        <v>0.61953352769679304</v>
      </c>
      <c r="E10" s="234">
        <v>0.3547965995507053</v>
      </c>
      <c r="F10" s="234">
        <v>0.88427045584288066</v>
      </c>
      <c r="G10" s="234">
        <v>0.14982007799433714</v>
      </c>
      <c r="H10" s="216"/>
      <c r="I10" s="264">
        <v>17</v>
      </c>
      <c r="J10" s="235">
        <v>590.76470588235293</v>
      </c>
      <c r="K10" s="235">
        <v>579.56199358358458</v>
      </c>
      <c r="L10" s="235">
        <v>601.96741818112127</v>
      </c>
      <c r="M10" s="235">
        <v>28.07251639006714</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151</v>
      </c>
      <c r="J12" s="235">
        <v>559.09271523178813</v>
      </c>
      <c r="K12" s="235">
        <v>554.06881736867695</v>
      </c>
      <c r="L12" s="235">
        <v>564.11661309489932</v>
      </c>
      <c r="M12" s="235">
        <v>37.520012614315121</v>
      </c>
      <c r="N12" s="216"/>
    </row>
    <row r="13" spans="1:14" x14ac:dyDescent="0.25">
      <c r="A13" s="237" t="s">
        <v>29</v>
      </c>
      <c r="B13" s="238"/>
      <c r="C13" s="239">
        <v>2744</v>
      </c>
      <c r="D13" s="240"/>
      <c r="E13" s="241"/>
      <c r="F13" s="242"/>
      <c r="G13" s="242"/>
      <c r="H13" s="238"/>
      <c r="I13" s="239">
        <v>2895</v>
      </c>
      <c r="J13" s="243">
        <v>567.1464594127807</v>
      </c>
      <c r="K13" s="243">
        <v>566.15823944015494</v>
      </c>
      <c r="L13" s="243">
        <v>568.13467938540646</v>
      </c>
      <c r="M13" s="243">
        <v>32.315554446117432</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2A7F7-72D5-4108-BB76-15D5D95CB107}">
  <sheetPr>
    <tabColor rgb="FFFFC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1659</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2</v>
      </c>
      <c r="D6" s="234">
        <v>0.10147133434804667</v>
      </c>
      <c r="E6" s="236">
        <v>0</v>
      </c>
      <c r="F6" s="234">
        <v>0.24488472594522717</v>
      </c>
      <c r="G6" s="234">
        <v>7.1732855370812448E-2</v>
      </c>
      <c r="H6" s="216"/>
      <c r="I6" s="264">
        <v>2</v>
      </c>
      <c r="J6" s="235">
        <v>432</v>
      </c>
      <c r="K6" s="235">
        <v>320.10160385222696</v>
      </c>
      <c r="L6" s="235">
        <v>543.89839614777304</v>
      </c>
      <c r="M6" s="235">
        <v>96.166522241370458</v>
      </c>
      <c r="N6" s="216"/>
    </row>
    <row r="7" spans="1:14" x14ac:dyDescent="0.25">
      <c r="A7" s="223">
        <v>0.2</v>
      </c>
      <c r="B7" s="216"/>
      <c r="C7" s="264">
        <v>76</v>
      </c>
      <c r="D7" s="234">
        <v>3.8559107052257735</v>
      </c>
      <c r="E7" s="236">
        <v>3.1166661889599463</v>
      </c>
      <c r="F7" s="234">
        <v>4.5951552214916012</v>
      </c>
      <c r="G7" s="234">
        <v>0.43380211584737133</v>
      </c>
      <c r="H7" s="216"/>
      <c r="I7" s="264">
        <v>76</v>
      </c>
      <c r="J7" s="235">
        <v>513.1973684210526</v>
      </c>
      <c r="K7" s="235">
        <v>507.01958427326065</v>
      </c>
      <c r="L7" s="235">
        <v>519.37515256884456</v>
      </c>
      <c r="M7" s="235">
        <v>32.728385126407566</v>
      </c>
      <c r="N7" s="216"/>
    </row>
    <row r="8" spans="1:14" x14ac:dyDescent="0.25">
      <c r="A8" s="223">
        <v>0.3</v>
      </c>
      <c r="B8" s="216"/>
      <c r="C8" s="264">
        <v>1422</v>
      </c>
      <c r="D8" s="234">
        <v>72.146118721461178</v>
      </c>
      <c r="E8" s="234">
        <v>70.458686807053041</v>
      </c>
      <c r="F8" s="234">
        <v>73.833550635869329</v>
      </c>
      <c r="G8" s="234">
        <v>1.009988044753827</v>
      </c>
      <c r="H8" s="216"/>
      <c r="I8" s="264">
        <v>1422</v>
      </c>
      <c r="J8" s="235">
        <v>545.48171589310834</v>
      </c>
      <c r="K8" s="235">
        <v>543.93945577258705</v>
      </c>
      <c r="L8" s="235">
        <v>547.02397601362964</v>
      </c>
      <c r="M8" s="235">
        <v>35.342110300032871</v>
      </c>
      <c r="N8" s="216"/>
    </row>
    <row r="9" spans="1:14" x14ac:dyDescent="0.25">
      <c r="A9" s="223">
        <v>0.4</v>
      </c>
      <c r="B9" s="216"/>
      <c r="C9" s="264">
        <v>443</v>
      </c>
      <c r="D9" s="234">
        <v>22.475900558092338</v>
      </c>
      <c r="E9" s="234">
        <v>20.902873524197243</v>
      </c>
      <c r="F9" s="234">
        <v>24.048927591987432</v>
      </c>
      <c r="G9" s="234">
        <v>0.94046752330522665</v>
      </c>
      <c r="H9" s="216"/>
      <c r="I9" s="264">
        <v>443</v>
      </c>
      <c r="J9" s="235">
        <v>563.706546275395</v>
      </c>
      <c r="K9" s="235">
        <v>560.71330900661053</v>
      </c>
      <c r="L9" s="235">
        <v>566.69978354417947</v>
      </c>
      <c r="M9" s="235">
        <v>38.284947688259457</v>
      </c>
      <c r="N9" s="216"/>
    </row>
    <row r="10" spans="1:14" x14ac:dyDescent="0.25">
      <c r="A10" s="223">
        <v>0.5</v>
      </c>
      <c r="B10" s="216"/>
      <c r="C10" s="264">
        <v>28</v>
      </c>
      <c r="D10" s="234">
        <v>1.4205986808726534</v>
      </c>
      <c r="E10" s="234">
        <v>0.95647066369978184</v>
      </c>
      <c r="F10" s="234">
        <v>1.8847266980455251</v>
      </c>
      <c r="G10" s="234">
        <v>0.26662181383330308</v>
      </c>
      <c r="H10" s="216"/>
      <c r="I10" s="264">
        <v>28</v>
      </c>
      <c r="J10" s="235">
        <v>569.64285714285711</v>
      </c>
      <c r="K10" s="235">
        <v>554.80517799780625</v>
      </c>
      <c r="L10" s="235">
        <v>584.48053628790797</v>
      </c>
      <c r="M10" s="235">
        <v>47.712265901551113</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174</v>
      </c>
      <c r="J12" s="235">
        <v>546.61494252873558</v>
      </c>
      <c r="K12" s="235">
        <v>541.68892733569055</v>
      </c>
      <c r="L12" s="235">
        <v>551.54095772178061</v>
      </c>
      <c r="M12" s="235">
        <v>39.487116589924284</v>
      </c>
      <c r="N12" s="216"/>
    </row>
    <row r="13" spans="1:14" x14ac:dyDescent="0.25">
      <c r="A13" s="237" t="s">
        <v>29</v>
      </c>
      <c r="B13" s="238"/>
      <c r="C13" s="239">
        <v>1971</v>
      </c>
      <c r="D13" s="240"/>
      <c r="E13" s="241"/>
      <c r="F13" s="242"/>
      <c r="G13" s="242"/>
      <c r="H13" s="238"/>
      <c r="I13" s="239">
        <v>2145</v>
      </c>
      <c r="J13" s="243">
        <v>548.4032634032634</v>
      </c>
      <c r="K13" s="243">
        <v>547.05353929006037</v>
      </c>
      <c r="L13" s="243">
        <v>549.75298751646642</v>
      </c>
      <c r="M13" s="243">
        <v>37.987761783439979</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568E7-15FB-47DF-BDDF-F97317D8A353}">
  <sheetPr>
    <tabColor rgb="FFFF0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1660</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2</v>
      </c>
      <c r="D6" s="234">
        <v>7.7071290944123322E-2</v>
      </c>
      <c r="E6" s="236">
        <v>0</v>
      </c>
      <c r="F6" s="234">
        <v>0.18599448033958496</v>
      </c>
      <c r="G6" s="234">
        <v>5.4487126893589942E-2</v>
      </c>
      <c r="H6" s="216"/>
      <c r="I6" s="264">
        <v>2</v>
      </c>
      <c r="J6" s="235">
        <v>432</v>
      </c>
      <c r="K6" s="235">
        <v>320.11324992965331</v>
      </c>
      <c r="L6" s="235">
        <v>543.88675007034669</v>
      </c>
      <c r="M6" s="235">
        <v>96.166522241370458</v>
      </c>
      <c r="N6" s="216"/>
    </row>
    <row r="7" spans="1:14" x14ac:dyDescent="0.25">
      <c r="A7" s="223">
        <v>0.2</v>
      </c>
      <c r="B7" s="216"/>
      <c r="C7" s="264">
        <v>94</v>
      </c>
      <c r="D7" s="234">
        <v>3.6223506743737954</v>
      </c>
      <c r="E7" s="236">
        <v>2.9994389639537387</v>
      </c>
      <c r="F7" s="234">
        <v>4.2452623847938531</v>
      </c>
      <c r="G7" s="234">
        <v>0.36685836366851471</v>
      </c>
      <c r="H7" s="216"/>
      <c r="I7" s="264">
        <v>94</v>
      </c>
      <c r="J7" s="235">
        <v>514.60638297872345</v>
      </c>
      <c r="K7" s="235">
        <v>509.18286074005994</v>
      </c>
      <c r="L7" s="235">
        <v>520.02990521738695</v>
      </c>
      <c r="M7" s="235">
        <v>31.957706622705782</v>
      </c>
      <c r="N7" s="216"/>
    </row>
    <row r="8" spans="1:14" x14ac:dyDescent="0.25">
      <c r="A8" s="223">
        <v>0.3</v>
      </c>
      <c r="B8" s="216"/>
      <c r="C8" s="264">
        <v>1775</v>
      </c>
      <c r="D8" s="234">
        <v>68.400770712909448</v>
      </c>
      <c r="E8" s="234">
        <v>66.879516008107643</v>
      </c>
      <c r="F8" s="234">
        <v>69.922025417711239</v>
      </c>
      <c r="G8" s="234">
        <v>0.91281707816223046</v>
      </c>
      <c r="H8" s="216"/>
      <c r="I8" s="264">
        <v>1775</v>
      </c>
      <c r="J8" s="235">
        <v>546.31380281690144</v>
      </c>
      <c r="K8" s="235">
        <v>544.98742325039677</v>
      </c>
      <c r="L8" s="235">
        <v>547.64018238340611</v>
      </c>
      <c r="M8" s="235">
        <v>33.962312588252246</v>
      </c>
      <c r="N8" s="216"/>
    </row>
    <row r="9" spans="1:14" x14ac:dyDescent="0.25">
      <c r="A9" s="223">
        <v>0.4</v>
      </c>
      <c r="B9" s="216"/>
      <c r="C9" s="264">
        <v>683</v>
      </c>
      <c r="D9" s="234">
        <v>26.319845857418112</v>
      </c>
      <c r="E9" s="234">
        <v>24.877874761769267</v>
      </c>
      <c r="F9" s="234">
        <v>27.761816953066955</v>
      </c>
      <c r="G9" s="234">
        <v>0.86463328020946728</v>
      </c>
      <c r="H9" s="216"/>
      <c r="I9" s="264">
        <v>683</v>
      </c>
      <c r="J9" s="235">
        <v>563.17423133235729</v>
      </c>
      <c r="K9" s="235">
        <v>560.92860207450212</v>
      </c>
      <c r="L9" s="235">
        <v>565.41986059021247</v>
      </c>
      <c r="M9" s="235">
        <v>35.667992224303497</v>
      </c>
      <c r="N9" s="216"/>
    </row>
    <row r="10" spans="1:14" x14ac:dyDescent="0.25">
      <c r="A10" s="223">
        <v>0.5</v>
      </c>
      <c r="B10" s="216"/>
      <c r="C10" s="264">
        <v>40</v>
      </c>
      <c r="D10" s="234">
        <v>1.5414258188824663</v>
      </c>
      <c r="E10" s="234">
        <v>1.1241557869820662</v>
      </c>
      <c r="F10" s="234">
        <v>1.9586958507828662</v>
      </c>
      <c r="G10" s="234">
        <v>0.24188174877523594</v>
      </c>
      <c r="H10" s="216"/>
      <c r="I10" s="264">
        <v>40</v>
      </c>
      <c r="J10" s="235">
        <v>567.20000000000005</v>
      </c>
      <c r="K10" s="235">
        <v>556.42359929481177</v>
      </c>
      <c r="L10" s="235">
        <v>577.97640070518833</v>
      </c>
      <c r="M10" s="235">
        <v>41.42227816290562</v>
      </c>
      <c r="N10" s="216"/>
    </row>
    <row r="11" spans="1:14" x14ac:dyDescent="0.25">
      <c r="A11" s="223">
        <v>0.6</v>
      </c>
      <c r="B11" s="216"/>
      <c r="C11" s="264">
        <v>1</v>
      </c>
      <c r="D11" s="234">
        <v>3.8535645472061661E-2</v>
      </c>
      <c r="E11" s="236">
        <v>0</v>
      </c>
      <c r="F11" s="234">
        <v>0.12121160919895051</v>
      </c>
      <c r="G11" s="234">
        <v>3.8535645472061661E-2</v>
      </c>
      <c r="H11" s="216"/>
      <c r="I11" s="264">
        <v>1</v>
      </c>
      <c r="J11" s="235">
        <v>528</v>
      </c>
      <c r="K11" s="235">
        <v>528</v>
      </c>
      <c r="L11" s="235">
        <v>528</v>
      </c>
      <c r="M11" s="235">
        <v>0</v>
      </c>
      <c r="N11" s="216"/>
    </row>
    <row r="12" spans="1:14" x14ac:dyDescent="0.25">
      <c r="A12" s="216" t="s">
        <v>120</v>
      </c>
      <c r="B12" s="216"/>
      <c r="C12" s="264"/>
      <c r="D12" s="216"/>
      <c r="E12" s="216"/>
      <c r="F12" s="216"/>
      <c r="G12" s="216"/>
      <c r="H12" s="216"/>
      <c r="I12" s="264">
        <v>230</v>
      </c>
      <c r="J12" s="235">
        <v>546.99565217391307</v>
      </c>
      <c r="K12" s="235">
        <v>542.7240515727417</v>
      </c>
      <c r="L12" s="235">
        <v>551.26725277508444</v>
      </c>
      <c r="M12" s="235">
        <v>39.371758307102546</v>
      </c>
      <c r="N12" s="216"/>
    </row>
    <row r="13" spans="1:14" x14ac:dyDescent="0.25">
      <c r="A13" s="237" t="s">
        <v>29</v>
      </c>
      <c r="B13" s="238"/>
      <c r="C13" s="239">
        <v>2595</v>
      </c>
      <c r="D13" s="240"/>
      <c r="E13" s="241"/>
      <c r="F13" s="242"/>
      <c r="G13" s="242"/>
      <c r="H13" s="238"/>
      <c r="I13" s="239">
        <v>2825</v>
      </c>
      <c r="J13" s="243">
        <v>549.5989380530973</v>
      </c>
      <c r="K13" s="243">
        <v>548.47202585109721</v>
      </c>
      <c r="L13" s="243">
        <v>550.72585025509738</v>
      </c>
      <c r="M13" s="243">
        <v>36.402361728077203</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A4531-82D0-4A94-80F6-6972D09FD8B9}">
  <sheetPr>
    <tabColor rgb="FFFFC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1661</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1</v>
      </c>
      <c r="D6" s="234">
        <v>5.5279159756771695E-2</v>
      </c>
      <c r="E6" s="236">
        <v>0</v>
      </c>
      <c r="F6" s="234">
        <v>0.17389147895255042</v>
      </c>
      <c r="G6" s="234">
        <v>5.5279159756771695E-2</v>
      </c>
      <c r="H6" s="216"/>
      <c r="I6" s="264">
        <v>1</v>
      </c>
      <c r="J6" s="235">
        <v>411</v>
      </c>
      <c r="K6" s="235">
        <v>411</v>
      </c>
      <c r="L6" s="235">
        <v>411</v>
      </c>
      <c r="M6" s="235">
        <v>0</v>
      </c>
      <c r="N6" s="216"/>
    </row>
    <row r="7" spans="1:14" x14ac:dyDescent="0.25">
      <c r="A7" s="223">
        <v>0.2</v>
      </c>
      <c r="B7" s="216"/>
      <c r="C7" s="264">
        <v>164</v>
      </c>
      <c r="D7" s="234">
        <v>9.0657822001105579</v>
      </c>
      <c r="E7" s="236">
        <v>7.9268794163875391</v>
      </c>
      <c r="F7" s="234">
        <v>10.204684983833578</v>
      </c>
      <c r="G7" s="234">
        <v>0.675253890759832</v>
      </c>
      <c r="H7" s="216"/>
      <c r="I7" s="264">
        <v>164</v>
      </c>
      <c r="J7" s="235">
        <v>507.01219512195121</v>
      </c>
      <c r="K7" s="235">
        <v>503.20863257201108</v>
      </c>
      <c r="L7" s="235">
        <v>510.81575767189133</v>
      </c>
      <c r="M7" s="235">
        <v>29.599160120085418</v>
      </c>
      <c r="N7" s="216"/>
    </row>
    <row r="8" spans="1:14" x14ac:dyDescent="0.25">
      <c r="A8" s="223">
        <v>0.3</v>
      </c>
      <c r="B8" s="216"/>
      <c r="C8" s="264">
        <v>1252</v>
      </c>
      <c r="D8" s="234">
        <v>69.209508015478164</v>
      </c>
      <c r="E8" s="234">
        <v>67.395208819789204</v>
      </c>
      <c r="F8" s="234">
        <v>71.023807211167124</v>
      </c>
      <c r="G8" s="234">
        <v>1.0856553630729555</v>
      </c>
      <c r="H8" s="216"/>
      <c r="I8" s="264">
        <v>1252</v>
      </c>
      <c r="J8" s="235">
        <v>544.57827476038335</v>
      </c>
      <c r="K8" s="235">
        <v>543.0994027010953</v>
      </c>
      <c r="L8" s="235">
        <v>546.0571468196714</v>
      </c>
      <c r="M8" s="235">
        <v>31.79799008616698</v>
      </c>
      <c r="N8" s="216"/>
    </row>
    <row r="9" spans="1:14" x14ac:dyDescent="0.25">
      <c r="A9" s="223">
        <v>0.4</v>
      </c>
      <c r="B9" s="216"/>
      <c r="C9" s="264">
        <v>379</v>
      </c>
      <c r="D9" s="234">
        <v>20.950801547816472</v>
      </c>
      <c r="E9" s="234">
        <v>19.348092609507674</v>
      </c>
      <c r="F9" s="234">
        <v>22.553510486125269</v>
      </c>
      <c r="G9" s="234">
        <v>0.95708353234147525</v>
      </c>
      <c r="H9" s="216"/>
      <c r="I9" s="264">
        <v>379</v>
      </c>
      <c r="J9" s="235">
        <v>563.60158311345651</v>
      </c>
      <c r="K9" s="235">
        <v>560.71577412581939</v>
      </c>
      <c r="L9" s="235">
        <v>566.48739210109363</v>
      </c>
      <c r="M9" s="235">
        <v>34.139258811463897</v>
      </c>
      <c r="N9" s="216"/>
    </row>
    <row r="10" spans="1:14" x14ac:dyDescent="0.25">
      <c r="A10" s="223">
        <v>0.5</v>
      </c>
      <c r="B10" s="216"/>
      <c r="C10" s="264">
        <v>13</v>
      </c>
      <c r="D10" s="234">
        <v>0.71862907683803212</v>
      </c>
      <c r="E10" s="234">
        <v>0.36407295126490585</v>
      </c>
      <c r="F10" s="234">
        <v>1.0731852024111583</v>
      </c>
      <c r="G10" s="234">
        <v>0.19864931068571687</v>
      </c>
      <c r="H10" s="216"/>
      <c r="I10" s="264">
        <v>13</v>
      </c>
      <c r="J10" s="235">
        <v>589.30769230769226</v>
      </c>
      <c r="K10" s="235">
        <v>568.69016665388745</v>
      </c>
      <c r="L10" s="235">
        <v>609.92521796149708</v>
      </c>
      <c r="M10" s="235">
        <v>45.172603451252428</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147</v>
      </c>
      <c r="J12" s="235">
        <v>538.64625850340133</v>
      </c>
      <c r="K12" s="235">
        <v>533.34773557209667</v>
      </c>
      <c r="L12" s="235">
        <v>543.94478143470599</v>
      </c>
      <c r="M12" s="235">
        <v>39.037355260933538</v>
      </c>
      <c r="N12" s="216"/>
    </row>
    <row r="13" spans="1:14" x14ac:dyDescent="0.25">
      <c r="A13" s="237" t="s">
        <v>29</v>
      </c>
      <c r="B13" s="238"/>
      <c r="C13" s="239">
        <v>1809</v>
      </c>
      <c r="D13" s="240"/>
      <c r="E13" s="241"/>
      <c r="F13" s="242"/>
      <c r="G13" s="242"/>
      <c r="H13" s="238"/>
      <c r="I13" s="239">
        <v>1956</v>
      </c>
      <c r="J13" s="243">
        <v>544.89775051124741</v>
      </c>
      <c r="K13" s="243">
        <v>543.56379263173937</v>
      </c>
      <c r="L13" s="243">
        <v>546.23170839075544</v>
      </c>
      <c r="M13" s="243">
        <v>35.850353578656673</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6CB3D-B01C-4043-BFA7-3D3D8460FE58}">
  <sheetPr>
    <tabColor rgb="FFFFC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1662</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0</v>
      </c>
      <c r="D6" s="234">
        <v>0</v>
      </c>
      <c r="E6" s="234">
        <v>0</v>
      </c>
      <c r="F6" s="234">
        <v>0</v>
      </c>
      <c r="G6" s="234">
        <v>0</v>
      </c>
      <c r="H6" s="216"/>
      <c r="I6" s="264">
        <v>0</v>
      </c>
      <c r="J6" s="235">
        <v>0</v>
      </c>
      <c r="K6" s="235">
        <v>0</v>
      </c>
      <c r="L6" s="235">
        <v>0</v>
      </c>
      <c r="M6" s="235">
        <v>0</v>
      </c>
      <c r="N6" s="216"/>
    </row>
    <row r="7" spans="1:14" x14ac:dyDescent="0.25">
      <c r="A7" s="223">
        <v>0.2</v>
      </c>
      <c r="B7" s="216"/>
      <c r="C7" s="264">
        <v>24</v>
      </c>
      <c r="D7" s="234">
        <v>1.38328530259366</v>
      </c>
      <c r="E7" s="236">
        <v>0.89286670974264659</v>
      </c>
      <c r="F7" s="234">
        <v>1.8737038954446734</v>
      </c>
      <c r="G7" s="234">
        <v>0.28048303617489656</v>
      </c>
      <c r="H7" s="216"/>
      <c r="I7" s="264">
        <v>24</v>
      </c>
      <c r="J7" s="235">
        <v>505.29166666666669</v>
      </c>
      <c r="K7" s="235">
        <v>497.75659013292574</v>
      </c>
      <c r="L7" s="235">
        <v>512.82674320040758</v>
      </c>
      <c r="M7" s="235">
        <v>22.431497976044206</v>
      </c>
      <c r="N7" s="216"/>
    </row>
    <row r="8" spans="1:14" x14ac:dyDescent="0.25">
      <c r="A8" s="223">
        <v>0.3</v>
      </c>
      <c r="B8" s="216"/>
      <c r="C8" s="264">
        <v>1074</v>
      </c>
      <c r="D8" s="234">
        <v>61.902017291066279</v>
      </c>
      <c r="E8" s="234">
        <v>59.953919521439282</v>
      </c>
      <c r="F8" s="234">
        <v>63.850115060693277</v>
      </c>
      <c r="G8" s="234">
        <v>1.1662155952201521</v>
      </c>
      <c r="H8" s="216"/>
      <c r="I8" s="264">
        <v>1074</v>
      </c>
      <c r="J8" s="235">
        <v>543.35754189944134</v>
      </c>
      <c r="K8" s="235">
        <v>541.96140236922054</v>
      </c>
      <c r="L8" s="235">
        <v>544.75368142966215</v>
      </c>
      <c r="M8" s="235">
        <v>27.803274829584531</v>
      </c>
      <c r="N8" s="216"/>
    </row>
    <row r="9" spans="1:14" x14ac:dyDescent="0.25">
      <c r="A9" s="223">
        <v>0.4</v>
      </c>
      <c r="B9" s="216"/>
      <c r="C9" s="264">
        <v>611</v>
      </c>
      <c r="D9" s="234">
        <v>35.216138328530263</v>
      </c>
      <c r="E9" s="234">
        <v>33.299593371786436</v>
      </c>
      <c r="F9" s="234">
        <v>37.132683285274091</v>
      </c>
      <c r="G9" s="234">
        <v>1.1470430954373814</v>
      </c>
      <c r="H9" s="216"/>
      <c r="I9" s="264">
        <v>611</v>
      </c>
      <c r="J9" s="235">
        <v>550.46972176759414</v>
      </c>
      <c r="K9" s="235">
        <v>548.52448838747478</v>
      </c>
      <c r="L9" s="235">
        <v>552.4149551477135</v>
      </c>
      <c r="M9" s="235">
        <v>29.218458960404138</v>
      </c>
      <c r="N9" s="216"/>
    </row>
    <row r="10" spans="1:14" x14ac:dyDescent="0.25">
      <c r="A10" s="223">
        <v>0.5</v>
      </c>
      <c r="B10" s="216"/>
      <c r="C10" s="264">
        <v>26</v>
      </c>
      <c r="D10" s="234">
        <v>1.4985590778097981</v>
      </c>
      <c r="E10" s="234">
        <v>0.98957284822395464</v>
      </c>
      <c r="F10" s="234">
        <v>2.0075453073956417</v>
      </c>
      <c r="G10" s="234">
        <v>0.29176532699895708</v>
      </c>
      <c r="H10" s="216"/>
      <c r="I10" s="264">
        <v>26</v>
      </c>
      <c r="J10" s="235">
        <v>569.65384615384619</v>
      </c>
      <c r="K10" s="235">
        <v>559.81468805118436</v>
      </c>
      <c r="L10" s="235">
        <v>579.49300425650802</v>
      </c>
      <c r="M10" s="235">
        <v>30.486642724566845</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203</v>
      </c>
      <c r="J12" s="235">
        <v>543.3694581280788</v>
      </c>
      <c r="K12" s="235">
        <v>539.61896691121513</v>
      </c>
      <c r="L12" s="235">
        <v>547.11994934494248</v>
      </c>
      <c r="M12" s="235">
        <v>32.471410932122168</v>
      </c>
      <c r="N12" s="216"/>
    </row>
    <row r="13" spans="1:14" x14ac:dyDescent="0.25">
      <c r="A13" s="237" t="s">
        <v>29</v>
      </c>
      <c r="B13" s="238"/>
      <c r="C13" s="239">
        <v>1735</v>
      </c>
      <c r="D13" s="240"/>
      <c r="E13" s="241"/>
      <c r="F13" s="242"/>
      <c r="G13" s="242"/>
      <c r="H13" s="238"/>
      <c r="I13" s="239">
        <v>1938</v>
      </c>
      <c r="J13" s="243">
        <v>545.48245614035091</v>
      </c>
      <c r="K13" s="243">
        <v>544.38387553474638</v>
      </c>
      <c r="L13" s="243">
        <v>546.58103674595543</v>
      </c>
      <c r="M13" s="243">
        <v>29.388255176822479</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EE52-9779-49CC-BD0E-9BE9433DD8A7}">
  <sheetPr>
    <tabColor rgb="FFFF0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1663</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1</v>
      </c>
      <c r="D6" s="234">
        <v>2.8216704288939048E-2</v>
      </c>
      <c r="E6" s="236">
        <v>0</v>
      </c>
      <c r="F6" s="234">
        <v>8.874954342268665E-2</v>
      </c>
      <c r="G6" s="234">
        <v>2.8216704288939048E-2</v>
      </c>
      <c r="H6" s="216"/>
      <c r="I6" s="264">
        <v>1</v>
      </c>
      <c r="J6" s="235">
        <v>411</v>
      </c>
      <c r="K6" s="235">
        <v>411</v>
      </c>
      <c r="L6" s="235">
        <v>411</v>
      </c>
      <c r="M6" s="235">
        <v>0</v>
      </c>
      <c r="N6" s="216"/>
    </row>
    <row r="7" spans="1:14" x14ac:dyDescent="0.25">
      <c r="A7" s="223">
        <v>0.2</v>
      </c>
      <c r="B7" s="216"/>
      <c r="C7" s="264">
        <v>188</v>
      </c>
      <c r="D7" s="234">
        <v>5.3047404063205423</v>
      </c>
      <c r="E7" s="236">
        <v>4.6711176081519312</v>
      </c>
      <c r="F7" s="234">
        <v>5.9383632044891526</v>
      </c>
      <c r="G7" s="234">
        <v>0.37653956047433146</v>
      </c>
      <c r="H7" s="216"/>
      <c r="I7" s="264">
        <v>188</v>
      </c>
      <c r="J7" s="235">
        <v>506.79255319148939</v>
      </c>
      <c r="K7" s="235">
        <v>503.34419745133789</v>
      </c>
      <c r="L7" s="235">
        <v>510.24090893164089</v>
      </c>
      <c r="M7" s="235">
        <v>28.738253547767407</v>
      </c>
      <c r="N7" s="216"/>
    </row>
    <row r="8" spans="1:14" x14ac:dyDescent="0.25">
      <c r="A8" s="223">
        <v>0.3</v>
      </c>
      <c r="B8" s="216"/>
      <c r="C8" s="264">
        <v>2326</v>
      </c>
      <c r="D8" s="234">
        <v>65.632054176072231</v>
      </c>
      <c r="E8" s="234">
        <v>64.305171613195128</v>
      </c>
      <c r="F8" s="234">
        <v>66.958936738949319</v>
      </c>
      <c r="G8" s="234">
        <v>0.79790136853732074</v>
      </c>
      <c r="H8" s="216"/>
      <c r="I8" s="264">
        <v>2326</v>
      </c>
      <c r="J8" s="235">
        <v>544.01461736887359</v>
      </c>
      <c r="K8" s="235">
        <v>542.99054975822469</v>
      </c>
      <c r="L8" s="235">
        <v>545.03868497952249</v>
      </c>
      <c r="M8" s="235">
        <v>30.019459660087794</v>
      </c>
      <c r="N8" s="216"/>
    </row>
    <row r="9" spans="1:14" x14ac:dyDescent="0.25">
      <c r="A9" s="223">
        <v>0.4</v>
      </c>
      <c r="B9" s="216"/>
      <c r="C9" s="264">
        <v>990</v>
      </c>
      <c r="D9" s="234">
        <v>27.934537246049661</v>
      </c>
      <c r="E9" s="234">
        <v>26.680235022489612</v>
      </c>
      <c r="F9" s="234">
        <v>29.188839469609711</v>
      </c>
      <c r="G9" s="234">
        <v>0.75378719292622398</v>
      </c>
      <c r="H9" s="216"/>
      <c r="I9" s="264">
        <v>990</v>
      </c>
      <c r="J9" s="235">
        <v>555.4969696969697</v>
      </c>
      <c r="K9" s="235">
        <v>553.8328869155132</v>
      </c>
      <c r="L9" s="235">
        <v>557.1610524784262</v>
      </c>
      <c r="M9" s="235">
        <v>31.824523470818573</v>
      </c>
      <c r="N9" s="216"/>
    </row>
    <row r="10" spans="1:14" x14ac:dyDescent="0.25">
      <c r="A10" s="223">
        <v>0.5</v>
      </c>
      <c r="B10" s="216"/>
      <c r="C10" s="264">
        <v>39</v>
      </c>
      <c r="D10" s="234">
        <v>1.100451467268623</v>
      </c>
      <c r="E10" s="234">
        <v>0.79798123279157906</v>
      </c>
      <c r="F10" s="234">
        <v>1.4029217017456668</v>
      </c>
      <c r="G10" s="234">
        <v>0.17526573775299389</v>
      </c>
      <c r="H10" s="216"/>
      <c r="I10" s="264">
        <v>39</v>
      </c>
      <c r="J10" s="235">
        <v>576.20512820512818</v>
      </c>
      <c r="K10" s="235">
        <v>566.54704442885316</v>
      </c>
      <c r="L10" s="235">
        <v>585.8632119814032</v>
      </c>
      <c r="M10" s="235">
        <v>36.660016572755531</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350</v>
      </c>
      <c r="J12" s="235">
        <v>541.38571428571424</v>
      </c>
      <c r="K12" s="235">
        <v>538.27246569426518</v>
      </c>
      <c r="L12" s="235">
        <v>544.49896287716331</v>
      </c>
      <c r="M12" s="235">
        <v>35.401136747464619</v>
      </c>
      <c r="N12" s="216"/>
    </row>
    <row r="13" spans="1:14" x14ac:dyDescent="0.25">
      <c r="A13" s="237" t="s">
        <v>29</v>
      </c>
      <c r="B13" s="238"/>
      <c r="C13" s="239">
        <v>3544</v>
      </c>
      <c r="D13" s="240"/>
      <c r="E13" s="241"/>
      <c r="F13" s="242"/>
      <c r="G13" s="242"/>
      <c r="H13" s="238"/>
      <c r="I13" s="239">
        <v>3894</v>
      </c>
      <c r="J13" s="243">
        <v>545.18875192604003</v>
      </c>
      <c r="K13" s="243">
        <v>544.32421028678391</v>
      </c>
      <c r="L13" s="243">
        <v>546.05329356529614</v>
      </c>
      <c r="M13" s="243">
        <v>32.790895261583046</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B3471-9AF2-48BC-A6DB-B870EF31E21B}">
  <sheetPr>
    <tabColor rgb="FFFFC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1664</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1</v>
      </c>
      <c r="D6" s="234">
        <v>5.1334702258726904E-2</v>
      </c>
      <c r="E6" s="236">
        <v>0</v>
      </c>
      <c r="F6" s="234">
        <v>0.16148031960170553</v>
      </c>
      <c r="G6" s="234">
        <v>5.1334702258726904E-2</v>
      </c>
      <c r="H6" s="216"/>
      <c r="I6" s="264">
        <v>1</v>
      </c>
      <c r="J6" s="235">
        <v>402</v>
      </c>
      <c r="K6" s="235">
        <v>402</v>
      </c>
      <c r="L6" s="235">
        <v>402</v>
      </c>
      <c r="M6" s="235">
        <v>0</v>
      </c>
      <c r="N6" s="216"/>
    </row>
    <row r="7" spans="1:14" x14ac:dyDescent="0.25">
      <c r="A7" s="223">
        <v>0.2</v>
      </c>
      <c r="B7" s="216"/>
      <c r="C7" s="264">
        <v>282</v>
      </c>
      <c r="D7" s="234">
        <v>14.476386036960987</v>
      </c>
      <c r="E7" s="236">
        <v>13.138446061499543</v>
      </c>
      <c r="F7" s="234">
        <v>15.814326012422431</v>
      </c>
      <c r="G7" s="234">
        <v>0.79742550920757871</v>
      </c>
      <c r="H7" s="216"/>
      <c r="I7" s="264">
        <v>282</v>
      </c>
      <c r="J7" s="235">
        <v>517.65957446808511</v>
      </c>
      <c r="K7" s="235">
        <v>513.34237621369641</v>
      </c>
      <c r="L7" s="235">
        <v>521.97677272247381</v>
      </c>
      <c r="M7" s="235">
        <v>44.056067446174069</v>
      </c>
      <c r="N7" s="216"/>
    </row>
    <row r="8" spans="1:14" x14ac:dyDescent="0.25">
      <c r="A8" s="223">
        <v>0.3</v>
      </c>
      <c r="B8" s="216"/>
      <c r="C8" s="264">
        <v>1102</v>
      </c>
      <c r="D8" s="234">
        <v>56.570841889117041</v>
      </c>
      <c r="E8" s="234">
        <v>54.696595623275343</v>
      </c>
      <c r="F8" s="234">
        <v>58.445088154958732</v>
      </c>
      <c r="G8" s="234">
        <v>1.1233214463535424</v>
      </c>
      <c r="H8" s="216"/>
      <c r="I8" s="264">
        <v>1102</v>
      </c>
      <c r="J8" s="235">
        <v>566.13067150635209</v>
      </c>
      <c r="K8" s="235">
        <v>564.23273787748474</v>
      </c>
      <c r="L8" s="235">
        <v>568.02860513521944</v>
      </c>
      <c r="M8" s="235">
        <v>38.286970145565419</v>
      </c>
      <c r="N8" s="216"/>
    </row>
    <row r="9" spans="1:14" x14ac:dyDescent="0.25">
      <c r="A9" s="223">
        <v>0.4</v>
      </c>
      <c r="B9" s="216"/>
      <c r="C9" s="264">
        <v>535</v>
      </c>
      <c r="D9" s="234">
        <v>27.464065708418889</v>
      </c>
      <c r="E9" s="234">
        <v>25.773797981922296</v>
      </c>
      <c r="F9" s="234">
        <v>29.154333434915479</v>
      </c>
      <c r="G9" s="234">
        <v>1.011523655482758</v>
      </c>
      <c r="H9" s="216"/>
      <c r="I9" s="264">
        <v>535</v>
      </c>
      <c r="J9" s="235">
        <v>589.5214953271028</v>
      </c>
      <c r="K9" s="235">
        <v>587.08204441240196</v>
      </c>
      <c r="L9" s="235">
        <v>591.96094624180364</v>
      </c>
      <c r="M9" s="235">
        <v>34.288473915482058</v>
      </c>
      <c r="N9" s="216"/>
    </row>
    <row r="10" spans="1:14" x14ac:dyDescent="0.25">
      <c r="A10" s="223">
        <v>0.5</v>
      </c>
      <c r="B10" s="216"/>
      <c r="C10" s="264">
        <v>28</v>
      </c>
      <c r="D10" s="234">
        <v>1.4373716632443532</v>
      </c>
      <c r="E10" s="234">
        <v>0.96779766697982805</v>
      </c>
      <c r="F10" s="234">
        <v>1.9069456595088783</v>
      </c>
      <c r="G10" s="234">
        <v>0.26974766978599757</v>
      </c>
      <c r="H10" s="216"/>
      <c r="I10" s="264">
        <v>28</v>
      </c>
      <c r="J10" s="235">
        <v>604.10714285714289</v>
      </c>
      <c r="K10" s="235">
        <v>596.20550597226736</v>
      </c>
      <c r="L10" s="235">
        <v>612.00877974201842</v>
      </c>
      <c r="M10" s="235">
        <v>25.408279906965127</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132</v>
      </c>
      <c r="J12" s="235">
        <v>550.67424242424238</v>
      </c>
      <c r="K12" s="235">
        <v>542.49455523024278</v>
      </c>
      <c r="L12" s="235">
        <v>558.85392961824198</v>
      </c>
      <c r="M12" s="235">
        <v>57.108774771572939</v>
      </c>
      <c r="N12" s="216"/>
    </row>
    <row r="13" spans="1:14" x14ac:dyDescent="0.25">
      <c r="A13" s="237" t="s">
        <v>29</v>
      </c>
      <c r="B13" s="238"/>
      <c r="C13" s="239">
        <v>1948</v>
      </c>
      <c r="D13" s="240"/>
      <c r="E13" s="241"/>
      <c r="F13" s="242"/>
      <c r="G13" s="242"/>
      <c r="H13" s="238"/>
      <c r="I13" s="239">
        <v>2080</v>
      </c>
      <c r="J13" s="243">
        <v>565.02692307692303</v>
      </c>
      <c r="K13" s="243">
        <v>563.38913476128221</v>
      </c>
      <c r="L13" s="243">
        <v>566.66471139256385</v>
      </c>
      <c r="M13" s="243">
        <v>45.390881541694306</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A1221-5466-4CEB-A478-310B17A4ED53}">
  <sheetPr>
    <tabColor rgb="FFFFC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1665</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0</v>
      </c>
      <c r="D6" s="234">
        <v>0</v>
      </c>
      <c r="E6" s="234">
        <v>0</v>
      </c>
      <c r="F6" s="234">
        <v>0</v>
      </c>
      <c r="G6" s="234">
        <v>0</v>
      </c>
      <c r="H6" s="216"/>
      <c r="I6" s="264">
        <v>0</v>
      </c>
      <c r="J6" s="235">
        <v>0</v>
      </c>
      <c r="K6" s="235">
        <v>0</v>
      </c>
      <c r="L6" s="235">
        <v>0</v>
      </c>
      <c r="M6" s="235">
        <v>0</v>
      </c>
      <c r="N6" s="216"/>
    </row>
    <row r="7" spans="1:14" x14ac:dyDescent="0.25">
      <c r="A7" s="223">
        <v>0.2</v>
      </c>
      <c r="B7" s="216"/>
      <c r="C7" s="264">
        <v>169</v>
      </c>
      <c r="D7" s="234">
        <v>11.926605504587156</v>
      </c>
      <c r="E7" s="236">
        <v>10.473697030594575</v>
      </c>
      <c r="F7" s="234">
        <v>13.379513978579737</v>
      </c>
      <c r="G7" s="234">
        <v>0.86128953034527944</v>
      </c>
      <c r="H7" s="216"/>
      <c r="I7" s="264">
        <v>169</v>
      </c>
      <c r="J7" s="235">
        <v>537.00591715976327</v>
      </c>
      <c r="K7" s="235">
        <v>532.6938709452694</v>
      </c>
      <c r="L7" s="235">
        <v>541.31796337425715</v>
      </c>
      <c r="M7" s="235">
        <v>34.059209131798319</v>
      </c>
      <c r="N7" s="216"/>
    </row>
    <row r="8" spans="1:14" x14ac:dyDescent="0.25">
      <c r="A8" s="223">
        <v>0.3</v>
      </c>
      <c r="B8" s="216"/>
      <c r="C8" s="264">
        <v>661</v>
      </c>
      <c r="D8" s="234">
        <v>46.647847565278759</v>
      </c>
      <c r="E8" s="234">
        <v>44.430476926769849</v>
      </c>
      <c r="F8" s="234">
        <v>48.86521820378767</v>
      </c>
      <c r="G8" s="234">
        <v>1.3257454661430546</v>
      </c>
      <c r="H8" s="216"/>
      <c r="I8" s="264">
        <v>661</v>
      </c>
      <c r="J8" s="235">
        <v>570.75945537065058</v>
      </c>
      <c r="K8" s="235">
        <v>568.74853770880156</v>
      </c>
      <c r="L8" s="235">
        <v>572.77037303249961</v>
      </c>
      <c r="M8" s="235">
        <v>31.412522917883638</v>
      </c>
      <c r="N8" s="216"/>
    </row>
    <row r="9" spans="1:14" x14ac:dyDescent="0.25">
      <c r="A9" s="223">
        <v>0.4</v>
      </c>
      <c r="B9" s="216"/>
      <c r="C9" s="264">
        <v>561</v>
      </c>
      <c r="D9" s="234">
        <v>39.590684544812987</v>
      </c>
      <c r="E9" s="234">
        <v>37.416312390384348</v>
      </c>
      <c r="F9" s="234">
        <v>41.765056699241626</v>
      </c>
      <c r="G9" s="234">
        <v>1.2996213463522188</v>
      </c>
      <c r="H9" s="216"/>
      <c r="I9" s="264">
        <v>561</v>
      </c>
      <c r="J9" s="235">
        <v>591.88591800356505</v>
      </c>
      <c r="K9" s="235">
        <v>589.92895367992742</v>
      </c>
      <c r="L9" s="235">
        <v>593.84288232720269</v>
      </c>
      <c r="M9" s="235">
        <v>28.162560593816774</v>
      </c>
      <c r="N9" s="216"/>
    </row>
    <row r="10" spans="1:14" x14ac:dyDescent="0.25">
      <c r="A10" s="223">
        <v>0.5</v>
      </c>
      <c r="B10" s="216"/>
      <c r="C10" s="264">
        <v>26</v>
      </c>
      <c r="D10" s="234">
        <v>1.834862385321101</v>
      </c>
      <c r="E10" s="234">
        <v>1.2125466460032177</v>
      </c>
      <c r="F10" s="234">
        <v>2.4571781246389843</v>
      </c>
      <c r="G10" s="234">
        <v>0.35665536562602457</v>
      </c>
      <c r="H10" s="216"/>
      <c r="I10" s="264">
        <v>26</v>
      </c>
      <c r="J10" s="235">
        <v>600.61538461538464</v>
      </c>
      <c r="K10" s="235">
        <v>590.9319758451104</v>
      </c>
      <c r="L10" s="235">
        <v>610.29879338565888</v>
      </c>
      <c r="M10" s="235">
        <v>30.000102563927243</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103</v>
      </c>
      <c r="J12" s="235">
        <v>565.8349514563107</v>
      </c>
      <c r="K12" s="235">
        <v>559.86451092966263</v>
      </c>
      <c r="L12" s="235">
        <v>571.80539198295878</v>
      </c>
      <c r="M12" s="235">
        <v>36.81567683116576</v>
      </c>
      <c r="N12" s="216"/>
    </row>
    <row r="13" spans="1:14" x14ac:dyDescent="0.25">
      <c r="A13" s="237" t="s">
        <v>29</v>
      </c>
      <c r="B13" s="238"/>
      <c r="C13" s="239">
        <v>1417</v>
      </c>
      <c r="D13" s="240"/>
      <c r="E13" s="241"/>
      <c r="F13" s="242"/>
      <c r="G13" s="242"/>
      <c r="H13" s="238"/>
      <c r="I13" s="239">
        <v>1520</v>
      </c>
      <c r="J13" s="243">
        <v>574.98092105263163</v>
      </c>
      <c r="K13" s="243">
        <v>573.49081846417005</v>
      </c>
      <c r="L13" s="243">
        <v>576.47102364109321</v>
      </c>
      <c r="M13" s="243">
        <v>35.297647627734293</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EBE9F-62C0-4A56-B277-3F78B88DE63B}">
  <dimension ref="A1:K50"/>
  <sheetViews>
    <sheetView zoomScale="140" zoomScaleNormal="140" workbookViewId="0">
      <selection activeCell="A2" sqref="A2"/>
    </sheetView>
  </sheetViews>
  <sheetFormatPr defaultColWidth="8.6640625" defaultRowHeight="13.8" x14ac:dyDescent="0.25"/>
  <cols>
    <col min="1" max="1" width="15.109375" style="7" customWidth="1"/>
    <col min="2" max="2" width="5.6640625" style="7" bestFit="1" customWidth="1"/>
    <col min="3" max="3" width="4.6640625" style="7" bestFit="1" customWidth="1"/>
    <col min="4" max="4" width="7.33203125" style="7" bestFit="1" customWidth="1"/>
    <col min="5" max="5" width="5.6640625" style="7" bestFit="1" customWidth="1"/>
    <col min="6" max="6" width="4.6640625" style="7" bestFit="1" customWidth="1"/>
    <col min="7" max="7" width="7.33203125" style="7" bestFit="1" customWidth="1"/>
    <col min="8" max="8" width="5.6640625" style="7" bestFit="1" customWidth="1"/>
    <col min="9" max="9" width="4.6640625" style="7" bestFit="1" customWidth="1"/>
    <col min="10" max="10" width="7.33203125" style="7" bestFit="1" customWidth="1"/>
    <col min="11" max="11" width="7.33203125" style="7" customWidth="1"/>
    <col min="12" max="16384" width="8.6640625" style="7"/>
  </cols>
  <sheetData>
    <row r="1" spans="1:11" ht="60" customHeight="1" x14ac:dyDescent="0.25">
      <c r="A1" s="318" t="s">
        <v>1680</v>
      </c>
      <c r="B1" s="318"/>
      <c r="C1" s="318"/>
      <c r="D1" s="318"/>
      <c r="E1" s="318"/>
      <c r="F1" s="318"/>
      <c r="G1" s="318"/>
      <c r="H1" s="318"/>
      <c r="I1" s="318"/>
      <c r="J1" s="318"/>
      <c r="K1" s="204"/>
    </row>
    <row r="2" spans="1:11" x14ac:dyDescent="0.25">
      <c r="B2" s="319">
        <v>2022</v>
      </c>
      <c r="C2" s="320"/>
      <c r="D2" s="321"/>
      <c r="E2" s="319">
        <v>2023</v>
      </c>
      <c r="F2" s="320"/>
      <c r="G2" s="321"/>
      <c r="H2" s="320">
        <v>2024</v>
      </c>
      <c r="I2" s="320"/>
      <c r="J2" s="320"/>
      <c r="K2" s="36"/>
    </row>
    <row r="3" spans="1:11" x14ac:dyDescent="0.25">
      <c r="A3" s="18" t="s">
        <v>241</v>
      </c>
      <c r="B3" s="151" t="s">
        <v>38</v>
      </c>
      <c r="C3" s="19" t="s">
        <v>39</v>
      </c>
      <c r="D3" s="152" t="s">
        <v>242</v>
      </c>
      <c r="E3" s="151" t="s">
        <v>38</v>
      </c>
      <c r="F3" s="19" t="s">
        <v>39</v>
      </c>
      <c r="G3" s="152" t="s">
        <v>242</v>
      </c>
      <c r="H3" s="19" t="s">
        <v>38</v>
      </c>
      <c r="I3" s="19" t="s">
        <v>39</v>
      </c>
      <c r="J3" s="19" t="s">
        <v>242</v>
      </c>
      <c r="K3" s="41"/>
    </row>
    <row r="4" spans="1:11" x14ac:dyDescent="0.25">
      <c r="A4" s="178" t="s">
        <v>171</v>
      </c>
      <c r="B4" s="177">
        <v>174.14771519659899</v>
      </c>
      <c r="C4" s="13">
        <v>11.3509989994166</v>
      </c>
      <c r="D4" s="173">
        <v>941</v>
      </c>
      <c r="E4" s="13">
        <v>177.30848089468699</v>
      </c>
      <c r="F4" s="13">
        <v>14.2906559605726</v>
      </c>
      <c r="G4" s="173">
        <v>1073</v>
      </c>
      <c r="H4" s="13">
        <v>177.42022008252999</v>
      </c>
      <c r="I4" s="13">
        <v>12.842640326283799</v>
      </c>
      <c r="J4" s="173">
        <v>1454</v>
      </c>
      <c r="K4" s="108"/>
    </row>
    <row r="5" spans="1:11" x14ac:dyDescent="0.25">
      <c r="A5" s="179" t="s">
        <v>172</v>
      </c>
      <c r="B5" s="13">
        <v>171.412897016361</v>
      </c>
      <c r="C5" s="13">
        <v>8.9621268625136494</v>
      </c>
      <c r="D5" s="174">
        <v>1039</v>
      </c>
      <c r="E5" s="13">
        <v>177.16146393971999</v>
      </c>
      <c r="F5" s="13">
        <v>12.830030286983501</v>
      </c>
      <c r="G5" s="174">
        <v>929</v>
      </c>
      <c r="H5" s="13">
        <v>178.125408942202</v>
      </c>
      <c r="I5" s="13">
        <v>13.242307562356</v>
      </c>
      <c r="J5" s="175">
        <v>917</v>
      </c>
      <c r="K5" s="108"/>
    </row>
    <row r="6" spans="1:11" x14ac:dyDescent="0.25">
      <c r="A6" s="179" t="s">
        <v>243</v>
      </c>
      <c r="B6" s="13">
        <v>173.75499565595101</v>
      </c>
      <c r="C6" s="13">
        <v>13.4688338727332</v>
      </c>
      <c r="D6" s="174">
        <v>1151</v>
      </c>
      <c r="E6" s="13">
        <v>176.34157894736799</v>
      </c>
      <c r="F6" s="13">
        <v>14.520514718491199</v>
      </c>
      <c r="G6" s="174">
        <v>1900</v>
      </c>
      <c r="H6" s="13">
        <v>175.49669883189401</v>
      </c>
      <c r="I6" s="13">
        <v>11.7380415825772</v>
      </c>
      <c r="J6" s="175">
        <v>1969</v>
      </c>
      <c r="K6" s="108"/>
    </row>
    <row r="7" spans="1:11" x14ac:dyDescent="0.25">
      <c r="A7" s="179" t="s">
        <v>244</v>
      </c>
      <c r="B7" s="13">
        <v>206.23144220572601</v>
      </c>
      <c r="C7" s="13">
        <v>20.5493304115843</v>
      </c>
      <c r="D7" s="174">
        <v>3772</v>
      </c>
      <c r="E7" s="13">
        <v>205.423092131277</v>
      </c>
      <c r="F7" s="13">
        <v>20.963043570446001</v>
      </c>
      <c r="G7" s="174">
        <v>5058</v>
      </c>
      <c r="H7" s="171">
        <v>200.594258783204</v>
      </c>
      <c r="I7" s="172">
        <v>11.1244521061729</v>
      </c>
      <c r="J7" s="176">
        <v>2334</v>
      </c>
      <c r="K7" s="205"/>
    </row>
    <row r="8" spans="1:11" x14ac:dyDescent="0.25">
      <c r="A8" s="179" t="s">
        <v>181</v>
      </c>
      <c r="B8" s="13">
        <v>187.822188449848</v>
      </c>
      <c r="C8" s="13">
        <v>15.653603610993001</v>
      </c>
      <c r="D8" s="174">
        <v>658</v>
      </c>
      <c r="E8" s="13">
        <v>175.666666666666</v>
      </c>
      <c r="F8" s="13">
        <v>12.619378140907401</v>
      </c>
      <c r="G8" s="174">
        <v>387</v>
      </c>
      <c r="H8" s="171">
        <v>179.39864864864799</v>
      </c>
      <c r="I8" s="172">
        <v>15.0983365404281</v>
      </c>
      <c r="J8" s="176">
        <v>1036</v>
      </c>
      <c r="K8" s="205"/>
    </row>
    <row r="9" spans="1:11" x14ac:dyDescent="0.25">
      <c r="A9" s="7" t="s">
        <v>245</v>
      </c>
      <c r="H9" s="108"/>
      <c r="I9" s="67"/>
      <c r="J9" s="68"/>
      <c r="K9" s="68"/>
    </row>
    <row r="10" spans="1:11" x14ac:dyDescent="0.25">
      <c r="E10" s="108"/>
      <c r="F10" s="67"/>
      <c r="G10" s="67"/>
      <c r="H10" s="108"/>
      <c r="I10" s="67"/>
      <c r="J10" s="68"/>
      <c r="K10" s="68"/>
    </row>
    <row r="11" spans="1:11" x14ac:dyDescent="0.25">
      <c r="B11" s="45"/>
      <c r="C11" s="2"/>
      <c r="D11" s="2"/>
      <c r="E11" s="108"/>
      <c r="F11" s="67"/>
      <c r="G11" s="67"/>
      <c r="H11" s="108"/>
      <c r="I11" s="67"/>
      <c r="J11" s="68"/>
      <c r="K11" s="68"/>
    </row>
    <row r="12" spans="1:11" x14ac:dyDescent="0.25">
      <c r="B12" s="44"/>
      <c r="C12" s="2"/>
      <c r="D12" s="2"/>
      <c r="E12" s="108"/>
      <c r="F12" s="67"/>
      <c r="G12" s="67"/>
      <c r="H12" s="108"/>
      <c r="I12" s="67"/>
      <c r="J12" s="68"/>
      <c r="K12" s="68"/>
    </row>
    <row r="13" spans="1:11" x14ac:dyDescent="0.25">
      <c r="B13" s="45"/>
      <c r="C13" s="2"/>
      <c r="D13" s="2"/>
      <c r="E13" s="108"/>
      <c r="F13" s="67"/>
      <c r="G13" s="67"/>
      <c r="H13" s="108"/>
      <c r="I13" s="67"/>
      <c r="J13" s="68"/>
      <c r="K13" s="68"/>
    </row>
    <row r="14" spans="1:11" x14ac:dyDescent="0.25">
      <c r="B14" s="45"/>
      <c r="C14" s="2"/>
      <c r="D14" s="2"/>
      <c r="E14" s="108"/>
      <c r="F14" s="67"/>
      <c r="G14" s="67"/>
      <c r="H14" s="108"/>
      <c r="I14" s="67"/>
      <c r="J14" s="68"/>
      <c r="K14" s="68"/>
    </row>
    <row r="15" spans="1:11" x14ac:dyDescent="0.25">
      <c r="B15" s="45"/>
      <c r="C15" s="2"/>
      <c r="D15" s="2"/>
      <c r="E15" s="108"/>
      <c r="F15" s="67"/>
      <c r="G15" s="67"/>
      <c r="H15" s="108"/>
      <c r="I15" s="67"/>
      <c r="J15" s="68"/>
      <c r="K15" s="68"/>
    </row>
    <row r="16" spans="1:11" x14ac:dyDescent="0.25">
      <c r="B16" s="46"/>
      <c r="C16" s="2"/>
      <c r="D16" s="2"/>
      <c r="E16" s="108"/>
      <c r="F16" s="67"/>
      <c r="G16" s="67"/>
      <c r="H16" s="108"/>
      <c r="I16" s="67"/>
      <c r="J16" s="68"/>
      <c r="K16" s="68"/>
    </row>
    <row r="17" spans="2:11" x14ac:dyDescent="0.25">
      <c r="B17" s="44"/>
      <c r="C17" s="2"/>
      <c r="D17" s="2"/>
      <c r="E17" s="108"/>
      <c r="F17" s="67"/>
      <c r="G17" s="67"/>
      <c r="H17" s="108"/>
      <c r="I17" s="67"/>
      <c r="J17" s="68"/>
      <c r="K17" s="68"/>
    </row>
    <row r="18" spans="2:11" x14ac:dyDescent="0.25">
      <c r="B18" s="45"/>
      <c r="C18" s="2"/>
      <c r="D18" s="2"/>
      <c r="E18" s="108"/>
      <c r="F18" s="67"/>
      <c r="G18" s="67"/>
      <c r="H18" s="108"/>
      <c r="I18" s="67"/>
      <c r="J18" s="68"/>
      <c r="K18" s="68"/>
    </row>
    <row r="19" spans="2:11" x14ac:dyDescent="0.25">
      <c r="B19" s="44"/>
      <c r="C19" s="2"/>
      <c r="D19" s="2"/>
      <c r="E19" s="108"/>
      <c r="F19" s="67"/>
      <c r="G19" s="67"/>
      <c r="H19" s="108"/>
      <c r="I19" s="67"/>
      <c r="J19" s="68"/>
      <c r="K19" s="68"/>
    </row>
    <row r="20" spans="2:11" x14ac:dyDescent="0.25">
      <c r="B20" s="45"/>
      <c r="C20" s="2"/>
      <c r="D20" s="2"/>
      <c r="E20" s="108"/>
      <c r="F20" s="67"/>
      <c r="G20" s="67"/>
      <c r="H20" s="108"/>
      <c r="I20" s="67"/>
      <c r="J20" s="68"/>
      <c r="K20" s="68"/>
    </row>
    <row r="21" spans="2:11" x14ac:dyDescent="0.25">
      <c r="B21" s="46"/>
      <c r="C21" s="2"/>
      <c r="D21" s="2"/>
      <c r="E21" s="108"/>
      <c r="F21" s="67"/>
      <c r="G21" s="67"/>
      <c r="H21" s="108"/>
      <c r="I21" s="67"/>
      <c r="J21" s="68"/>
      <c r="K21" s="68"/>
    </row>
    <row r="22" spans="2:11" x14ac:dyDescent="0.25">
      <c r="B22" s="44"/>
      <c r="C22" s="2"/>
      <c r="D22" s="2"/>
      <c r="E22" s="108"/>
      <c r="F22" s="67"/>
      <c r="G22" s="67"/>
      <c r="H22" s="108"/>
      <c r="I22" s="67"/>
      <c r="J22" s="68"/>
      <c r="K22" s="68"/>
    </row>
    <row r="23" spans="2:11" x14ac:dyDescent="0.25">
      <c r="B23" s="45"/>
      <c r="C23" s="2"/>
      <c r="D23" s="2"/>
      <c r="E23" s="108"/>
      <c r="F23" s="67"/>
      <c r="G23" s="67"/>
      <c r="H23" s="108"/>
      <c r="I23" s="67"/>
      <c r="J23" s="68"/>
      <c r="K23" s="68"/>
    </row>
    <row r="24" spans="2:11" x14ac:dyDescent="0.25">
      <c r="B24" s="45"/>
      <c r="C24" s="2"/>
      <c r="D24" s="2"/>
      <c r="E24" s="108"/>
      <c r="F24" s="67"/>
      <c r="G24" s="67"/>
      <c r="H24" s="108"/>
      <c r="I24" s="67"/>
      <c r="J24" s="68"/>
      <c r="K24" s="68"/>
    </row>
    <row r="25" spans="2:11" x14ac:dyDescent="0.25">
      <c r="B25" s="45"/>
      <c r="C25" s="2"/>
      <c r="D25" s="2"/>
      <c r="E25" s="108"/>
      <c r="F25" s="67"/>
      <c r="G25" s="67"/>
      <c r="H25" s="108"/>
      <c r="I25" s="67"/>
      <c r="J25" s="68"/>
      <c r="K25" s="68"/>
    </row>
    <row r="26" spans="2:11" x14ac:dyDescent="0.25">
      <c r="B26" s="44"/>
      <c r="C26" s="2"/>
      <c r="D26" s="2"/>
      <c r="E26" s="108"/>
      <c r="F26" s="67"/>
      <c r="G26" s="67"/>
      <c r="H26" s="108"/>
      <c r="I26" s="67"/>
      <c r="J26" s="68"/>
      <c r="K26" s="68"/>
    </row>
    <row r="27" spans="2:11" x14ac:dyDescent="0.25">
      <c r="B27" s="45"/>
      <c r="C27" s="2"/>
      <c r="D27" s="2"/>
      <c r="E27" s="108"/>
      <c r="F27" s="67"/>
      <c r="G27" s="67"/>
      <c r="H27" s="108"/>
      <c r="I27" s="67"/>
      <c r="J27" s="68"/>
      <c r="K27" s="68"/>
    </row>
    <row r="28" spans="2:11" x14ac:dyDescent="0.25">
      <c r="B28" s="45"/>
      <c r="C28" s="2"/>
      <c r="D28" s="2"/>
      <c r="E28" s="108"/>
      <c r="F28" s="67"/>
      <c r="G28" s="67"/>
      <c r="H28" s="108"/>
      <c r="I28" s="67"/>
      <c r="J28" s="68"/>
      <c r="K28" s="68"/>
    </row>
    <row r="29" spans="2:11" x14ac:dyDescent="0.25">
      <c r="B29" s="45"/>
      <c r="C29" s="2"/>
      <c r="D29" s="2"/>
      <c r="E29" s="108"/>
      <c r="F29" s="67"/>
      <c r="G29" s="67"/>
      <c r="H29" s="108"/>
      <c r="I29" s="67"/>
      <c r="J29" s="68"/>
      <c r="K29" s="68"/>
    </row>
    <row r="30" spans="2:11" x14ac:dyDescent="0.25">
      <c r="B30" s="46"/>
      <c r="C30" s="2"/>
      <c r="D30" s="2"/>
      <c r="E30" s="108"/>
      <c r="F30" s="67"/>
      <c r="G30" s="67"/>
      <c r="H30" s="108"/>
      <c r="I30" s="67"/>
      <c r="J30" s="68"/>
      <c r="K30" s="68"/>
    </row>
    <row r="31" spans="2:11" x14ac:dyDescent="0.25">
      <c r="B31" s="44"/>
      <c r="C31" s="2"/>
      <c r="D31" s="2"/>
      <c r="E31" s="108"/>
      <c r="F31" s="67"/>
      <c r="G31" s="67"/>
      <c r="H31" s="108"/>
      <c r="I31" s="67"/>
      <c r="J31" s="68"/>
      <c r="K31" s="68"/>
    </row>
    <row r="32" spans="2:11" x14ac:dyDescent="0.25">
      <c r="B32" s="45"/>
      <c r="C32" s="2"/>
      <c r="D32" s="2"/>
      <c r="E32" s="108"/>
      <c r="F32" s="67"/>
      <c r="G32" s="67"/>
      <c r="H32" s="108"/>
      <c r="I32" s="67"/>
      <c r="J32" s="68"/>
      <c r="K32" s="68"/>
    </row>
    <row r="33" spans="2:11" x14ac:dyDescent="0.25">
      <c r="B33" s="44"/>
      <c r="C33" s="2"/>
      <c r="D33" s="2"/>
      <c r="E33" s="108"/>
      <c r="F33" s="67"/>
      <c r="G33" s="67"/>
      <c r="H33" s="108"/>
      <c r="I33" s="67"/>
      <c r="J33" s="68"/>
      <c r="K33" s="68"/>
    </row>
    <row r="34" spans="2:11" x14ac:dyDescent="0.25">
      <c r="B34" s="45"/>
      <c r="C34" s="2"/>
      <c r="D34" s="2"/>
      <c r="E34" s="108"/>
      <c r="F34" s="67"/>
      <c r="G34" s="67"/>
      <c r="H34" s="108"/>
      <c r="I34" s="67"/>
      <c r="J34" s="68"/>
      <c r="K34" s="68"/>
    </row>
    <row r="35" spans="2:11" x14ac:dyDescent="0.25">
      <c r="B35" s="46"/>
      <c r="C35" s="2"/>
      <c r="D35" s="2"/>
      <c r="E35" s="108"/>
      <c r="F35" s="67"/>
      <c r="G35" s="67"/>
      <c r="H35" s="108"/>
      <c r="I35" s="67"/>
      <c r="J35" s="68"/>
      <c r="K35" s="68"/>
    </row>
    <row r="36" spans="2:11" x14ac:dyDescent="0.25">
      <c r="B36" s="44"/>
      <c r="C36" s="2"/>
      <c r="D36" s="2"/>
      <c r="E36" s="108"/>
      <c r="F36" s="67"/>
      <c r="G36" s="67"/>
      <c r="H36" s="108"/>
      <c r="I36" s="67"/>
      <c r="J36" s="68"/>
      <c r="K36" s="68"/>
    </row>
    <row r="37" spans="2:11" x14ac:dyDescent="0.25">
      <c r="B37" s="45"/>
      <c r="C37" s="2"/>
      <c r="D37" s="2"/>
      <c r="E37" s="108"/>
      <c r="F37" s="67"/>
      <c r="G37" s="67"/>
      <c r="H37" s="108"/>
      <c r="I37" s="67"/>
      <c r="J37" s="68"/>
      <c r="K37" s="68"/>
    </row>
    <row r="38" spans="2:11" x14ac:dyDescent="0.25">
      <c r="B38" s="45"/>
      <c r="C38" s="2"/>
      <c r="D38" s="2"/>
      <c r="E38" s="108"/>
      <c r="F38" s="67"/>
      <c r="G38" s="67"/>
      <c r="H38" s="108"/>
      <c r="I38" s="67"/>
      <c r="J38" s="68"/>
      <c r="K38" s="68"/>
    </row>
    <row r="39" spans="2:11" x14ac:dyDescent="0.25">
      <c r="B39" s="45"/>
      <c r="C39" s="2"/>
      <c r="D39" s="2"/>
      <c r="E39" s="108"/>
      <c r="F39" s="67"/>
      <c r="G39" s="67"/>
      <c r="H39" s="108"/>
      <c r="I39" s="67"/>
      <c r="J39" s="68"/>
      <c r="K39" s="68"/>
    </row>
    <row r="40" spans="2:11" x14ac:dyDescent="0.25">
      <c r="B40" s="44"/>
      <c r="C40" s="2"/>
      <c r="D40" s="2"/>
      <c r="E40" s="108"/>
      <c r="F40" s="67"/>
      <c r="G40" s="67"/>
      <c r="H40" s="108"/>
      <c r="I40" s="67"/>
      <c r="J40" s="68"/>
      <c r="K40" s="68"/>
    </row>
    <row r="41" spans="2:11" x14ac:dyDescent="0.25">
      <c r="B41" s="45"/>
      <c r="C41" s="2"/>
      <c r="D41" s="2"/>
      <c r="E41" s="108"/>
      <c r="F41" s="67"/>
      <c r="G41" s="67"/>
      <c r="H41" s="108"/>
      <c r="I41" s="67"/>
      <c r="J41" s="68"/>
      <c r="K41" s="68"/>
    </row>
    <row r="42" spans="2:11" x14ac:dyDescent="0.25">
      <c r="B42" s="45"/>
      <c r="C42" s="2"/>
      <c r="D42" s="2"/>
      <c r="E42" s="108"/>
      <c r="F42" s="67"/>
      <c r="G42" s="67"/>
      <c r="H42" s="108"/>
      <c r="I42" s="67"/>
      <c r="J42" s="68"/>
      <c r="K42" s="68"/>
    </row>
    <row r="43" spans="2:11" x14ac:dyDescent="0.25">
      <c r="B43" s="45"/>
      <c r="C43" s="2"/>
      <c r="D43" s="2"/>
      <c r="E43" s="108"/>
      <c r="F43" s="67"/>
      <c r="G43" s="67"/>
      <c r="H43" s="108"/>
      <c r="I43" s="67"/>
      <c r="J43" s="68"/>
      <c r="K43" s="68"/>
    </row>
    <row r="44" spans="2:11" x14ac:dyDescent="0.25">
      <c r="B44" s="46"/>
      <c r="C44" s="2"/>
      <c r="D44" s="2"/>
      <c r="E44" s="108"/>
      <c r="F44" s="67"/>
      <c r="G44" s="67"/>
      <c r="H44" s="108"/>
      <c r="I44" s="67"/>
      <c r="J44" s="68"/>
      <c r="K44" s="68"/>
    </row>
    <row r="45" spans="2:11" x14ac:dyDescent="0.25">
      <c r="B45" s="46"/>
      <c r="C45" s="2"/>
      <c r="D45" s="2"/>
      <c r="E45" s="108"/>
      <c r="F45" s="67"/>
      <c r="G45" s="67"/>
      <c r="H45" s="108"/>
      <c r="I45" s="67"/>
      <c r="J45" s="68"/>
      <c r="K45" s="68"/>
    </row>
    <row r="46" spans="2:11" x14ac:dyDescent="0.25">
      <c r="B46" s="46"/>
      <c r="C46" s="2"/>
      <c r="D46" s="2"/>
      <c r="E46" s="108"/>
      <c r="F46" s="71"/>
      <c r="G46" s="67"/>
      <c r="H46" s="108"/>
      <c r="I46" s="71"/>
      <c r="J46" s="68"/>
      <c r="K46" s="68"/>
    </row>
    <row r="47" spans="2:11" x14ac:dyDescent="0.25">
      <c r="B47" s="46"/>
      <c r="C47" s="2"/>
      <c r="D47" s="2"/>
      <c r="E47" s="71"/>
      <c r="F47" s="71"/>
      <c r="G47" s="71"/>
      <c r="H47" s="71"/>
      <c r="I47" s="71"/>
      <c r="J47" s="68"/>
      <c r="K47" s="68"/>
    </row>
    <row r="48" spans="2:11" x14ac:dyDescent="0.25">
      <c r="B48" s="46"/>
      <c r="C48" s="2"/>
      <c r="D48" s="2"/>
      <c r="E48" s="71"/>
      <c r="F48" s="71"/>
      <c r="G48" s="41"/>
      <c r="H48" s="71"/>
      <c r="I48" s="71"/>
      <c r="J48" s="68"/>
      <c r="K48" s="68"/>
    </row>
    <row r="49" spans="2:11" x14ac:dyDescent="0.25">
      <c r="B49" s="46"/>
      <c r="C49" s="2"/>
      <c r="D49" s="2"/>
      <c r="E49" s="71"/>
      <c r="F49" s="71"/>
      <c r="G49" s="41"/>
      <c r="H49" s="71"/>
      <c r="I49" s="71"/>
      <c r="J49" s="68"/>
      <c r="K49" s="68"/>
    </row>
    <row r="50" spans="2:11" x14ac:dyDescent="0.25">
      <c r="B50" s="46"/>
      <c r="C50" s="2"/>
      <c r="D50" s="2"/>
      <c r="E50" s="71"/>
      <c r="F50" s="71"/>
      <c r="G50" s="41"/>
      <c r="H50" s="71"/>
      <c r="I50" s="71"/>
      <c r="J50" s="68"/>
      <c r="K50" s="68"/>
    </row>
  </sheetData>
  <mergeCells count="4">
    <mergeCell ref="A1:J1"/>
    <mergeCell ref="B2:D2"/>
    <mergeCell ref="E2:G2"/>
    <mergeCell ref="H2:J2"/>
  </mergeCells>
  <pageMargins left="0.7" right="0.7" top="0.75" bottom="0.75" header="0.3" footer="0.3"/>
  <pageSetup orientation="portrait"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31895-77FD-4BCC-82B8-2B04DE582046}">
  <sheetPr>
    <tabColor rgb="FFFF0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1666</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1</v>
      </c>
      <c r="D6" s="234">
        <v>2.9717682020802376E-2</v>
      </c>
      <c r="E6" s="236">
        <v>0</v>
      </c>
      <c r="F6" s="234">
        <v>9.3471224842674214E-2</v>
      </c>
      <c r="G6" s="234">
        <v>2.9717682020802376E-2</v>
      </c>
      <c r="H6" s="216"/>
      <c r="I6" s="264">
        <v>1</v>
      </c>
      <c r="J6" s="235">
        <v>402</v>
      </c>
      <c r="K6" s="235">
        <v>402</v>
      </c>
      <c r="L6" s="235">
        <v>402</v>
      </c>
      <c r="M6" s="235">
        <v>0</v>
      </c>
      <c r="N6" s="216"/>
    </row>
    <row r="7" spans="1:14" x14ac:dyDescent="0.25">
      <c r="A7" s="223">
        <v>0.2</v>
      </c>
      <c r="B7" s="216"/>
      <c r="C7" s="264">
        <v>451</v>
      </c>
      <c r="D7" s="234">
        <v>13.402674591381873</v>
      </c>
      <c r="E7" s="236">
        <v>12.421393649904619</v>
      </c>
      <c r="F7" s="234">
        <v>14.383955532859124</v>
      </c>
      <c r="G7" s="234">
        <v>0.58738111933453208</v>
      </c>
      <c r="H7" s="216"/>
      <c r="I7" s="264">
        <v>451</v>
      </c>
      <c r="J7" s="235">
        <v>524.90909090909088</v>
      </c>
      <c r="K7" s="235">
        <v>521.68396196729407</v>
      </c>
      <c r="L7" s="235">
        <v>528.13421985088769</v>
      </c>
      <c r="M7" s="235">
        <v>41.629030274751315</v>
      </c>
      <c r="N7" s="216"/>
    </row>
    <row r="8" spans="1:14" x14ac:dyDescent="0.25">
      <c r="A8" s="223">
        <v>0.3</v>
      </c>
      <c r="B8" s="216"/>
      <c r="C8" s="264">
        <v>1763</v>
      </c>
      <c r="D8" s="234">
        <v>52.392273402674597</v>
      </c>
      <c r="E8" s="234">
        <v>50.960671089163171</v>
      </c>
      <c r="F8" s="234">
        <v>53.823875716186024</v>
      </c>
      <c r="G8" s="234">
        <v>0.86108168085720205</v>
      </c>
      <c r="H8" s="216"/>
      <c r="I8" s="264">
        <v>1763</v>
      </c>
      <c r="J8" s="235">
        <v>567.86613726602377</v>
      </c>
      <c r="K8" s="235">
        <v>566.45843702287198</v>
      </c>
      <c r="L8" s="235">
        <v>569.27383750917556</v>
      </c>
      <c r="M8" s="235">
        <v>35.925041841660693</v>
      </c>
      <c r="N8" s="216"/>
    </row>
    <row r="9" spans="1:14" x14ac:dyDescent="0.25">
      <c r="A9" s="223">
        <v>0.4</v>
      </c>
      <c r="B9" s="216"/>
      <c r="C9" s="264">
        <v>1096</v>
      </c>
      <c r="D9" s="234">
        <v>32.570579494799404</v>
      </c>
      <c r="E9" s="234">
        <v>31.226318636838901</v>
      </c>
      <c r="F9" s="234">
        <v>33.91484035275991</v>
      </c>
      <c r="G9" s="234">
        <v>0.80799646902168698</v>
      </c>
      <c r="H9" s="216"/>
      <c r="I9" s="264">
        <v>1096</v>
      </c>
      <c r="J9" s="235">
        <v>590.73175182481748</v>
      </c>
      <c r="K9" s="235">
        <v>589.17568160891369</v>
      </c>
      <c r="L9" s="235">
        <v>592.28782204072127</v>
      </c>
      <c r="M9" s="235">
        <v>31.310889684241143</v>
      </c>
      <c r="N9" s="216"/>
    </row>
    <row r="10" spans="1:14" x14ac:dyDescent="0.25">
      <c r="A10" s="223">
        <v>0.5</v>
      </c>
      <c r="B10" s="216"/>
      <c r="C10" s="264">
        <v>54</v>
      </c>
      <c r="D10" s="234">
        <v>1.6047548291233282</v>
      </c>
      <c r="E10" s="234">
        <v>1.2334364183204027</v>
      </c>
      <c r="F10" s="234">
        <v>1.9760732399262539</v>
      </c>
      <c r="G10" s="234">
        <v>0.21665235201170832</v>
      </c>
      <c r="H10" s="216"/>
      <c r="I10" s="264">
        <v>54</v>
      </c>
      <c r="J10" s="235">
        <v>602.42592592592598</v>
      </c>
      <c r="K10" s="235">
        <v>596.26777318445977</v>
      </c>
      <c r="L10" s="235">
        <v>608.58407866739219</v>
      </c>
      <c r="M10" s="235">
        <v>27.504786445787424</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235</v>
      </c>
      <c r="J12" s="235">
        <v>557.31914893617022</v>
      </c>
      <c r="K12" s="235">
        <v>551.98139120451447</v>
      </c>
      <c r="L12" s="235">
        <v>562.65690666782598</v>
      </c>
      <c r="M12" s="235">
        <v>49.734038964789775</v>
      </c>
      <c r="N12" s="216"/>
    </row>
    <row r="13" spans="1:14" x14ac:dyDescent="0.25">
      <c r="A13" s="237" t="s">
        <v>29</v>
      </c>
      <c r="B13" s="238"/>
      <c r="C13" s="239">
        <v>3365</v>
      </c>
      <c r="D13" s="240"/>
      <c r="E13" s="241"/>
      <c r="F13" s="242"/>
      <c r="G13" s="242"/>
      <c r="H13" s="238"/>
      <c r="I13" s="239">
        <v>3600</v>
      </c>
      <c r="J13" s="243">
        <v>569.22972222222222</v>
      </c>
      <c r="K13" s="243">
        <v>568.08582168137696</v>
      </c>
      <c r="L13" s="243">
        <v>570.37362276306749</v>
      </c>
      <c r="M13" s="243">
        <v>41.715788467017077</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6A643-0064-4392-9CAA-DD2DCF932F51}">
  <sheetPr>
    <tabColor rgb="FFFF0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1667</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36</v>
      </c>
      <c r="D6" s="234">
        <v>2.6277372262773722</v>
      </c>
      <c r="E6" s="236">
        <v>1.8796536990974955</v>
      </c>
      <c r="F6" s="234">
        <v>3.3758207534572495</v>
      </c>
      <c r="G6" s="234">
        <v>0.43232153957979103</v>
      </c>
      <c r="H6" s="216"/>
      <c r="I6" s="264">
        <v>36</v>
      </c>
      <c r="J6" s="235">
        <v>388.72222222222223</v>
      </c>
      <c r="K6" s="235">
        <v>382.14251288793531</v>
      </c>
      <c r="L6" s="235">
        <v>395.30193155650915</v>
      </c>
      <c r="M6" s="235">
        <v>23.986437967093121</v>
      </c>
      <c r="N6" s="216"/>
    </row>
    <row r="7" spans="1:14" x14ac:dyDescent="0.25">
      <c r="A7" s="223">
        <v>0.2</v>
      </c>
      <c r="B7" s="216"/>
      <c r="C7" s="264">
        <v>318</v>
      </c>
      <c r="D7" s="234">
        <v>23.211678832116789</v>
      </c>
      <c r="E7" s="236">
        <v>21.297075280162876</v>
      </c>
      <c r="F7" s="234">
        <v>25.126282384070702</v>
      </c>
      <c r="G7" s="234">
        <v>1.1410354533384433</v>
      </c>
      <c r="H7" s="216"/>
      <c r="I7" s="264">
        <v>318</v>
      </c>
      <c r="J7" s="235">
        <v>473.94025157232704</v>
      </c>
      <c r="K7" s="235">
        <v>469.46527031959948</v>
      </c>
      <c r="L7" s="235">
        <v>478.4152328250546</v>
      </c>
      <c r="M7" s="235">
        <v>48.485578355361127</v>
      </c>
      <c r="N7" s="216"/>
    </row>
    <row r="8" spans="1:14" x14ac:dyDescent="0.25">
      <c r="A8" s="223">
        <v>0.3</v>
      </c>
      <c r="B8" s="216"/>
      <c r="C8" s="264">
        <v>735</v>
      </c>
      <c r="D8" s="234">
        <v>53.649635036496349</v>
      </c>
      <c r="E8" s="234">
        <v>51.394791688177541</v>
      </c>
      <c r="F8" s="234">
        <v>55.90447838481515</v>
      </c>
      <c r="G8" s="234">
        <v>1.3477465878043198</v>
      </c>
      <c r="H8" s="216"/>
      <c r="I8" s="264">
        <v>735</v>
      </c>
      <c r="J8" s="235">
        <v>548.11700680272111</v>
      </c>
      <c r="K8" s="235">
        <v>545.59958906920963</v>
      </c>
      <c r="L8" s="235">
        <v>550.63442453623259</v>
      </c>
      <c r="M8" s="235">
        <v>41.467395310802381</v>
      </c>
      <c r="N8" s="216"/>
    </row>
    <row r="9" spans="1:14" x14ac:dyDescent="0.25">
      <c r="A9" s="223">
        <v>0.4</v>
      </c>
      <c r="B9" s="216"/>
      <c r="C9" s="264">
        <v>274</v>
      </c>
      <c r="D9" s="234">
        <v>20</v>
      </c>
      <c r="E9" s="234">
        <v>18.184079392536418</v>
      </c>
      <c r="F9" s="234">
        <v>21.815920607463585</v>
      </c>
      <c r="G9" s="234">
        <v>1.0810810810810811</v>
      </c>
      <c r="H9" s="216"/>
      <c r="I9" s="264">
        <v>274</v>
      </c>
      <c r="J9" s="235">
        <v>579.24817518248176</v>
      </c>
      <c r="K9" s="235">
        <v>575.3580923033403</v>
      </c>
      <c r="L9" s="235">
        <v>583.13825806162322</v>
      </c>
      <c r="M9" s="235">
        <v>39.123881584154681</v>
      </c>
      <c r="N9" s="216"/>
    </row>
    <row r="10" spans="1:14" x14ac:dyDescent="0.25">
      <c r="A10" s="223">
        <v>0.5</v>
      </c>
      <c r="B10" s="216"/>
      <c r="C10" s="264">
        <v>6</v>
      </c>
      <c r="D10" s="234">
        <v>0.43795620437956206</v>
      </c>
      <c r="E10" s="234">
        <v>0.10770722749430489</v>
      </c>
      <c r="F10" s="234">
        <v>0.76820518126481918</v>
      </c>
      <c r="G10" s="234">
        <v>0.17846806672556548</v>
      </c>
      <c r="H10" s="216"/>
      <c r="I10" s="264">
        <v>6</v>
      </c>
      <c r="J10" s="235">
        <v>538.33333333333337</v>
      </c>
      <c r="K10" s="235">
        <v>501.4360967704385</v>
      </c>
      <c r="L10" s="235">
        <v>575.2305698962283</v>
      </c>
      <c r="M10" s="235">
        <v>54.913264942695463</v>
      </c>
      <c r="N10" s="216"/>
    </row>
    <row r="11" spans="1:14" x14ac:dyDescent="0.25">
      <c r="A11" s="223">
        <v>0.6</v>
      </c>
      <c r="B11" s="216"/>
      <c r="C11" s="264">
        <v>1</v>
      </c>
      <c r="D11" s="234">
        <v>7.2992700729927001E-2</v>
      </c>
      <c r="E11" s="236">
        <v>0</v>
      </c>
      <c r="F11" s="234">
        <v>0.22963265969461483</v>
      </c>
      <c r="G11" s="234">
        <v>7.2992700729927015E-2</v>
      </c>
      <c r="H11" s="216"/>
      <c r="I11" s="264">
        <v>1</v>
      </c>
      <c r="J11" s="235">
        <v>593</v>
      </c>
      <c r="K11" s="235">
        <v>593</v>
      </c>
      <c r="L11" s="235">
        <v>593</v>
      </c>
      <c r="M11" s="235">
        <v>0</v>
      </c>
      <c r="N11" s="216"/>
    </row>
    <row r="12" spans="1:14" x14ac:dyDescent="0.25">
      <c r="A12" s="216" t="s">
        <v>120</v>
      </c>
      <c r="B12" s="216"/>
      <c r="C12" s="264"/>
      <c r="D12" s="216"/>
      <c r="E12" s="216"/>
      <c r="F12" s="216"/>
      <c r="G12" s="216"/>
      <c r="H12" s="216"/>
      <c r="I12" s="264">
        <v>150</v>
      </c>
      <c r="J12" s="235">
        <v>519.29333333333329</v>
      </c>
      <c r="K12" s="235">
        <v>510.27843249981242</v>
      </c>
      <c r="L12" s="235">
        <v>528.30823416685416</v>
      </c>
      <c r="M12" s="235">
        <v>67.083294579448861</v>
      </c>
      <c r="N12" s="216"/>
    </row>
    <row r="13" spans="1:14" x14ac:dyDescent="0.25">
      <c r="A13" s="237" t="s">
        <v>29</v>
      </c>
      <c r="B13" s="238"/>
      <c r="C13" s="239">
        <v>1370</v>
      </c>
      <c r="D13" s="240"/>
      <c r="E13" s="241"/>
      <c r="F13" s="242"/>
      <c r="G13" s="242"/>
      <c r="H13" s="238"/>
      <c r="I13" s="239">
        <v>1520</v>
      </c>
      <c r="J13" s="243">
        <v>531.58157894736837</v>
      </c>
      <c r="K13" s="243">
        <v>528.97918774242282</v>
      </c>
      <c r="L13" s="243">
        <v>534.18397015231392</v>
      </c>
      <c r="M13" s="243">
        <v>61.645613163131173</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1021C-4182-4616-A0AA-D00CA882897B}">
  <sheetPr>
    <tabColor rgb="FFFFC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1668</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0</v>
      </c>
      <c r="D6" s="234">
        <v>0</v>
      </c>
      <c r="E6" s="234">
        <v>0</v>
      </c>
      <c r="F6" s="234">
        <v>0</v>
      </c>
      <c r="G6" s="234">
        <v>0</v>
      </c>
      <c r="H6" s="216"/>
      <c r="I6" s="264">
        <v>0</v>
      </c>
      <c r="J6" s="235">
        <v>0</v>
      </c>
      <c r="K6" s="235">
        <v>0</v>
      </c>
      <c r="L6" s="235">
        <v>0</v>
      </c>
      <c r="M6" s="235">
        <v>0</v>
      </c>
      <c r="N6" s="216"/>
    </row>
    <row r="7" spans="1:14" x14ac:dyDescent="0.25">
      <c r="A7" s="223">
        <v>0.2</v>
      </c>
      <c r="B7" s="216"/>
      <c r="C7" s="264">
        <v>147</v>
      </c>
      <c r="D7" s="234">
        <v>16.704545454545457</v>
      </c>
      <c r="E7" s="236">
        <v>14.576065974881081</v>
      </c>
      <c r="F7" s="234">
        <v>18.833024934209831</v>
      </c>
      <c r="G7" s="234">
        <v>1.2581532535195963</v>
      </c>
      <c r="H7" s="216"/>
      <c r="I7" s="264">
        <v>147</v>
      </c>
      <c r="J7" s="235">
        <v>521.34013605442181</v>
      </c>
      <c r="K7" s="235">
        <v>517.55627997872682</v>
      </c>
      <c r="L7" s="235">
        <v>525.12399213011679</v>
      </c>
      <c r="M7" s="235">
        <v>27.863782305439514</v>
      </c>
      <c r="N7" s="216"/>
    </row>
    <row r="8" spans="1:14" x14ac:dyDescent="0.25">
      <c r="A8" s="223">
        <v>0.3</v>
      </c>
      <c r="B8" s="216"/>
      <c r="C8" s="264">
        <v>461</v>
      </c>
      <c r="D8" s="234">
        <v>52.386363636363633</v>
      </c>
      <c r="E8" s="234">
        <v>49.555806586672638</v>
      </c>
      <c r="F8" s="234">
        <v>55.216920686054628</v>
      </c>
      <c r="G8" s="234">
        <v>1.6845362630735592</v>
      </c>
      <c r="H8" s="216"/>
      <c r="I8" s="264">
        <v>461</v>
      </c>
      <c r="J8" s="235">
        <v>561.2841648590022</v>
      </c>
      <c r="K8" s="235">
        <v>558.88268256755111</v>
      </c>
      <c r="L8" s="235">
        <v>563.68564715045329</v>
      </c>
      <c r="M8" s="235">
        <v>31.316746957619102</v>
      </c>
      <c r="N8" s="216"/>
    </row>
    <row r="9" spans="1:14" x14ac:dyDescent="0.25">
      <c r="A9" s="223">
        <v>0.4</v>
      </c>
      <c r="B9" s="216"/>
      <c r="C9" s="264">
        <v>264</v>
      </c>
      <c r="D9" s="234">
        <v>30</v>
      </c>
      <c r="E9" s="234">
        <v>27.398107798963078</v>
      </c>
      <c r="F9" s="234">
        <v>32.601892201036918</v>
      </c>
      <c r="G9" s="234">
        <v>1.5456644196893177</v>
      </c>
      <c r="H9" s="216"/>
      <c r="I9" s="264">
        <v>264</v>
      </c>
      <c r="J9" s="235">
        <v>581.83333333333337</v>
      </c>
      <c r="K9" s="235">
        <v>578.88380172879181</v>
      </c>
      <c r="L9" s="235">
        <v>584.78286493787493</v>
      </c>
      <c r="M9" s="235">
        <v>29.107292454258687</v>
      </c>
      <c r="N9" s="216"/>
    </row>
    <row r="10" spans="1:14" x14ac:dyDescent="0.25">
      <c r="A10" s="223">
        <v>0.5</v>
      </c>
      <c r="B10" s="216"/>
      <c r="C10" s="264">
        <v>8</v>
      </c>
      <c r="D10" s="234">
        <v>0.90909090909090906</v>
      </c>
      <c r="E10" s="234">
        <v>0.32515049460748546</v>
      </c>
      <c r="F10" s="234">
        <v>1.4930313235743327</v>
      </c>
      <c r="G10" s="234">
        <v>0.32012981693474019</v>
      </c>
      <c r="H10" s="216"/>
      <c r="I10" s="264">
        <v>8</v>
      </c>
      <c r="J10" s="235">
        <v>584.375</v>
      </c>
      <c r="K10" s="235">
        <v>570.42528069520176</v>
      </c>
      <c r="L10" s="235">
        <v>598.32471930479824</v>
      </c>
      <c r="M10" s="235">
        <v>23.963886519987884</v>
      </c>
      <c r="N10" s="216"/>
    </row>
    <row r="11" spans="1:14" x14ac:dyDescent="0.25">
      <c r="A11" s="223">
        <v>0.6</v>
      </c>
      <c r="B11" s="216"/>
      <c r="C11" s="264">
        <v>0</v>
      </c>
      <c r="D11" s="234">
        <v>0</v>
      </c>
      <c r="E11" s="234">
        <v>0</v>
      </c>
      <c r="F11" s="234">
        <v>0</v>
      </c>
      <c r="G11" s="234">
        <v>0</v>
      </c>
      <c r="H11" s="216"/>
      <c r="I11" s="264">
        <v>0</v>
      </c>
      <c r="J11" s="235">
        <v>0</v>
      </c>
      <c r="K11" s="235">
        <v>0</v>
      </c>
      <c r="L11" s="235">
        <v>0</v>
      </c>
      <c r="M11" s="235">
        <v>0</v>
      </c>
      <c r="N11" s="216"/>
    </row>
    <row r="12" spans="1:14" x14ac:dyDescent="0.25">
      <c r="A12" s="216" t="s">
        <v>120</v>
      </c>
      <c r="B12" s="216"/>
      <c r="C12" s="264"/>
      <c r="D12" s="216"/>
      <c r="E12" s="216"/>
      <c r="F12" s="216"/>
      <c r="G12" s="216"/>
      <c r="H12" s="216"/>
      <c r="I12" s="264">
        <v>66</v>
      </c>
      <c r="J12" s="235">
        <v>550.90909090909088</v>
      </c>
      <c r="K12" s="235">
        <v>543.36522360985316</v>
      </c>
      <c r="L12" s="235">
        <v>558.4529582083286</v>
      </c>
      <c r="M12" s="235">
        <v>37.223122372536665</v>
      </c>
      <c r="N12" s="216"/>
    </row>
    <row r="13" spans="1:14" x14ac:dyDescent="0.25">
      <c r="A13" s="237" t="s">
        <v>29</v>
      </c>
      <c r="B13" s="238"/>
      <c r="C13" s="239">
        <v>880</v>
      </c>
      <c r="D13" s="240"/>
      <c r="E13" s="241"/>
      <c r="F13" s="242"/>
      <c r="G13" s="242"/>
      <c r="H13" s="238"/>
      <c r="I13" s="239">
        <v>946</v>
      </c>
      <c r="J13" s="243">
        <v>560.28329809725153</v>
      </c>
      <c r="K13" s="243">
        <v>558.34587708670608</v>
      </c>
      <c r="L13" s="243">
        <v>562.22071910779698</v>
      </c>
      <c r="M13" s="243">
        <v>36.192315184624682</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BA99B-C670-43E8-857E-3F0B2C9F8742}">
  <sheetPr>
    <tabColor rgb="FFFF0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1669</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36</v>
      </c>
      <c r="D6" s="234">
        <v>1.6</v>
      </c>
      <c r="E6" s="234">
        <v>1.1423972542940894</v>
      </c>
      <c r="F6" s="234">
        <v>2.0576027457059105</v>
      </c>
      <c r="G6" s="234">
        <v>0.26458353391817752</v>
      </c>
      <c r="H6" s="216"/>
      <c r="I6" s="264">
        <v>36</v>
      </c>
      <c r="J6" s="235">
        <v>388.72222222222223</v>
      </c>
      <c r="K6" s="235">
        <v>382.14405345581224</v>
      </c>
      <c r="L6" s="235">
        <v>395.30039098863222</v>
      </c>
      <c r="M6" s="235">
        <v>23.986437967093121</v>
      </c>
      <c r="N6" s="216"/>
    </row>
    <row r="7" spans="1:14" x14ac:dyDescent="0.25">
      <c r="A7" s="223">
        <v>0.2</v>
      </c>
      <c r="B7" s="216"/>
      <c r="C7" s="264">
        <v>465</v>
      </c>
      <c r="D7" s="234">
        <v>20.666666666666668</v>
      </c>
      <c r="E7" s="236">
        <v>19.23945026450037</v>
      </c>
      <c r="F7" s="234">
        <v>22.093883068832966</v>
      </c>
      <c r="G7" s="234">
        <v>0.85382396596342691</v>
      </c>
      <c r="H7" s="216"/>
      <c r="I7" s="264">
        <v>465</v>
      </c>
      <c r="J7" s="235">
        <v>488.92473118279571</v>
      </c>
      <c r="K7" s="235">
        <v>485.23574462902144</v>
      </c>
      <c r="L7" s="235">
        <v>492.61371773656998</v>
      </c>
      <c r="M7" s="235">
        <v>48.344051750309795</v>
      </c>
      <c r="N7" s="216"/>
    </row>
    <row r="8" spans="1:14" x14ac:dyDescent="0.25">
      <c r="A8" s="223">
        <v>0.3</v>
      </c>
      <c r="B8" s="216"/>
      <c r="C8" s="264">
        <v>1196</v>
      </c>
      <c r="D8" s="234">
        <v>53.155555555555559</v>
      </c>
      <c r="E8" s="234">
        <v>51.401863881167543</v>
      </c>
      <c r="F8" s="234">
        <v>54.909247229943567</v>
      </c>
      <c r="G8" s="234">
        <v>1.0522250808551865</v>
      </c>
      <c r="H8" s="216"/>
      <c r="I8" s="264">
        <v>1196</v>
      </c>
      <c r="J8" s="235">
        <v>553.19230769230774</v>
      </c>
      <c r="K8" s="235">
        <v>551.36507580082252</v>
      </c>
      <c r="L8" s="235">
        <v>555.01953958379295</v>
      </c>
      <c r="M8" s="235">
        <v>38.403318471834943</v>
      </c>
      <c r="N8" s="216"/>
    </row>
    <row r="9" spans="1:14" x14ac:dyDescent="0.25">
      <c r="A9" s="223">
        <v>0.4</v>
      </c>
      <c r="B9" s="216"/>
      <c r="C9" s="264">
        <v>538</v>
      </c>
      <c r="D9" s="234">
        <v>23.911111111111111</v>
      </c>
      <c r="E9" s="234">
        <v>22.408853988384664</v>
      </c>
      <c r="F9" s="234">
        <v>25.413368233837559</v>
      </c>
      <c r="G9" s="234">
        <v>0.89942669268786735</v>
      </c>
      <c r="H9" s="216"/>
      <c r="I9" s="264">
        <v>538</v>
      </c>
      <c r="J9" s="235">
        <v>580.51672862453529</v>
      </c>
      <c r="K9" s="235">
        <v>578.06460046888844</v>
      </c>
      <c r="L9" s="235">
        <v>582.96885678018214</v>
      </c>
      <c r="M9" s="235">
        <v>34.565576072748016</v>
      </c>
      <c r="N9" s="216"/>
    </row>
    <row r="10" spans="1:14" x14ac:dyDescent="0.25">
      <c r="A10" s="223">
        <v>0.5</v>
      </c>
      <c r="B10" s="216"/>
      <c r="C10" s="264">
        <v>14</v>
      </c>
      <c r="D10" s="234">
        <v>0.62222222222222223</v>
      </c>
      <c r="E10" s="234">
        <v>0.32714692283954455</v>
      </c>
      <c r="F10" s="234">
        <v>0.91729752160489975</v>
      </c>
      <c r="G10" s="234">
        <v>0.16581456335693706</v>
      </c>
      <c r="H10" s="216"/>
      <c r="I10" s="264">
        <v>14</v>
      </c>
      <c r="J10" s="235">
        <v>564.64285714285711</v>
      </c>
      <c r="K10" s="235">
        <v>544.83805713047241</v>
      </c>
      <c r="L10" s="235">
        <v>584.44765715524181</v>
      </c>
      <c r="M10" s="235">
        <v>45.034358067961911</v>
      </c>
      <c r="N10" s="216"/>
    </row>
    <row r="11" spans="1:14" x14ac:dyDescent="0.25">
      <c r="A11" s="223">
        <v>0.6</v>
      </c>
      <c r="B11" s="216"/>
      <c r="C11" s="264">
        <v>1</v>
      </c>
      <c r="D11" s="234">
        <v>4.4444444444444446E-2</v>
      </c>
      <c r="E11" s="236">
        <v>0</v>
      </c>
      <c r="F11" s="234">
        <v>0.13980139731905863</v>
      </c>
      <c r="G11" s="234">
        <v>4.4444444444444446E-2</v>
      </c>
      <c r="H11" s="216"/>
      <c r="I11" s="264">
        <v>1</v>
      </c>
      <c r="J11" s="235">
        <v>593</v>
      </c>
      <c r="K11" s="235">
        <v>593</v>
      </c>
      <c r="L11" s="235">
        <v>593</v>
      </c>
      <c r="M11" s="235">
        <v>0</v>
      </c>
      <c r="N11" s="216"/>
    </row>
    <row r="12" spans="1:14" x14ac:dyDescent="0.25">
      <c r="A12" s="216" t="s">
        <v>120</v>
      </c>
      <c r="B12" s="216"/>
      <c r="C12" s="264"/>
      <c r="D12" s="216"/>
      <c r="E12" s="216"/>
      <c r="F12" s="216"/>
      <c r="G12" s="216"/>
      <c r="H12" s="216"/>
      <c r="I12" s="264">
        <v>216</v>
      </c>
      <c r="J12" s="235">
        <v>528.9537037037037</v>
      </c>
      <c r="K12" s="235">
        <v>522.09693449397605</v>
      </c>
      <c r="L12" s="235">
        <v>535.81047291343134</v>
      </c>
      <c r="M12" s="235">
        <v>61.242922212305473</v>
      </c>
      <c r="N12" s="216"/>
    </row>
    <row r="13" spans="1:14" x14ac:dyDescent="0.25">
      <c r="A13" s="237" t="s">
        <v>29</v>
      </c>
      <c r="B13" s="238"/>
      <c r="C13" s="239">
        <v>2250</v>
      </c>
      <c r="D13" s="240"/>
      <c r="E13" s="241"/>
      <c r="F13" s="242"/>
      <c r="G13" s="242"/>
      <c r="H13" s="238"/>
      <c r="I13" s="239">
        <v>2466</v>
      </c>
      <c r="J13" s="243">
        <v>542.59205190592047</v>
      </c>
      <c r="K13" s="243">
        <v>540.76544241636816</v>
      </c>
      <c r="L13" s="243">
        <v>544.41866139547278</v>
      </c>
      <c r="M13" s="243">
        <v>55.125398644793741</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92901-4260-4ACD-950A-5DC558A47087}">
  <sheetPr>
    <tabColor rgb="FFFF0000"/>
  </sheetPr>
  <dimension ref="A1:N16"/>
  <sheetViews>
    <sheetView showGridLines="0" zoomScale="140" zoomScaleNormal="140" workbookViewId="0">
      <selection sqref="A1:M1"/>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4" ht="50.25" customHeight="1" x14ac:dyDescent="0.25">
      <c r="A1" s="336" t="s">
        <v>1670</v>
      </c>
      <c r="B1" s="336"/>
      <c r="C1" s="336"/>
      <c r="D1" s="336"/>
      <c r="E1" s="336"/>
      <c r="F1" s="336"/>
      <c r="G1" s="336"/>
      <c r="H1" s="336"/>
      <c r="I1" s="336"/>
      <c r="J1" s="336"/>
      <c r="K1" s="336"/>
      <c r="L1" s="336"/>
      <c r="M1" s="336"/>
      <c r="N1" s="216"/>
    </row>
    <row r="2" spans="1:14" x14ac:dyDescent="0.25">
      <c r="A2" s="216" t="s">
        <v>31</v>
      </c>
      <c r="B2" s="216" t="s">
        <v>31</v>
      </c>
      <c r="C2" s="216" t="s">
        <v>31</v>
      </c>
      <c r="D2" s="216" t="s">
        <v>31</v>
      </c>
      <c r="E2" s="216" t="s">
        <v>31</v>
      </c>
      <c r="F2" s="216" t="s">
        <v>31</v>
      </c>
      <c r="G2" s="216"/>
      <c r="H2" s="216"/>
      <c r="I2" s="217"/>
      <c r="J2" s="217"/>
      <c r="K2" s="217"/>
      <c r="L2" s="217"/>
      <c r="M2" s="217"/>
      <c r="N2" s="216"/>
    </row>
    <row r="3" spans="1:14" x14ac:dyDescent="0.25">
      <c r="A3" s="218" t="s">
        <v>31</v>
      </c>
      <c r="B3" s="218" t="s">
        <v>31</v>
      </c>
      <c r="C3" s="219" t="s">
        <v>113</v>
      </c>
      <c r="D3" s="219"/>
      <c r="E3" s="219"/>
      <c r="F3" s="219"/>
      <c r="G3" s="219"/>
      <c r="H3" s="218"/>
      <c r="I3" s="220"/>
      <c r="J3" s="221"/>
      <c r="K3" s="222" t="s">
        <v>114</v>
      </c>
      <c r="L3" s="221"/>
      <c r="M3" s="221"/>
      <c r="N3" s="216"/>
    </row>
    <row r="4" spans="1:14" x14ac:dyDescent="0.25">
      <c r="A4" s="223" t="s">
        <v>115</v>
      </c>
      <c r="B4" s="218"/>
      <c r="C4" s="224"/>
      <c r="D4" s="225"/>
      <c r="E4" s="337" t="s">
        <v>33</v>
      </c>
      <c r="F4" s="337"/>
      <c r="G4" s="226"/>
      <c r="H4" s="216"/>
      <c r="I4" s="227"/>
      <c r="J4" s="228"/>
      <c r="K4" s="337" t="s">
        <v>33</v>
      </c>
      <c r="L4" s="337"/>
      <c r="M4" s="229"/>
      <c r="N4" s="216"/>
    </row>
    <row r="5" spans="1:14" x14ac:dyDescent="0.25">
      <c r="A5" s="230" t="s">
        <v>116</v>
      </c>
      <c r="B5" s="231"/>
      <c r="C5" s="231" t="s">
        <v>117</v>
      </c>
      <c r="D5" s="232" t="s">
        <v>118</v>
      </c>
      <c r="E5" s="233">
        <v>0.05</v>
      </c>
      <c r="F5" s="233">
        <v>0.95</v>
      </c>
      <c r="G5" s="232" t="s">
        <v>119</v>
      </c>
      <c r="H5" s="216"/>
      <c r="I5" s="232" t="s">
        <v>117</v>
      </c>
      <c r="J5" s="230" t="s">
        <v>38</v>
      </c>
      <c r="K5" s="233">
        <v>0.05</v>
      </c>
      <c r="L5" s="233">
        <v>0.95</v>
      </c>
      <c r="M5" s="230" t="s">
        <v>39</v>
      </c>
      <c r="N5" s="216"/>
    </row>
    <row r="6" spans="1:14" x14ac:dyDescent="0.25">
      <c r="A6" s="223">
        <v>0.1</v>
      </c>
      <c r="B6" s="216"/>
      <c r="C6" s="264">
        <v>37</v>
      </c>
      <c r="D6" s="234">
        <v>0.6589492430988424</v>
      </c>
      <c r="E6" s="234">
        <v>0.47239948631210943</v>
      </c>
      <c r="F6" s="234">
        <v>0.84549899988557531</v>
      </c>
      <c r="G6" s="234">
        <v>0.10798269251081505</v>
      </c>
      <c r="H6" s="216"/>
      <c r="I6" s="264">
        <v>37</v>
      </c>
      <c r="J6" s="235">
        <v>389.08108108108109</v>
      </c>
      <c r="K6" s="235">
        <v>382.65741208908952</v>
      </c>
      <c r="L6" s="235">
        <v>395.50475007307267</v>
      </c>
      <c r="M6" s="235">
        <v>23.751465894384964</v>
      </c>
      <c r="N6" s="216"/>
    </row>
    <row r="7" spans="1:14" x14ac:dyDescent="0.25">
      <c r="A7" s="223">
        <v>0.2</v>
      </c>
      <c r="B7" s="216"/>
      <c r="C7" s="264">
        <v>916</v>
      </c>
      <c r="D7" s="234">
        <v>16.313446126447019</v>
      </c>
      <c r="E7" s="236">
        <v>15.493275132958987</v>
      </c>
      <c r="F7" s="234">
        <v>17.13361711993505</v>
      </c>
      <c r="G7" s="234">
        <v>0.4931334865694052</v>
      </c>
      <c r="H7" s="216"/>
      <c r="I7" s="264">
        <v>916</v>
      </c>
      <c r="J7" s="235">
        <v>506.64192139737992</v>
      </c>
      <c r="K7" s="235">
        <v>504.00051137930245</v>
      </c>
      <c r="L7" s="235">
        <v>509.28333141545738</v>
      </c>
      <c r="M7" s="235">
        <v>48.594818026580114</v>
      </c>
      <c r="N7" s="216"/>
    </row>
    <row r="8" spans="1:14" x14ac:dyDescent="0.25">
      <c r="A8" s="223">
        <v>0.3</v>
      </c>
      <c r="B8" s="216"/>
      <c r="C8" s="264">
        <v>2959</v>
      </c>
      <c r="D8" s="234">
        <v>52.69813000890472</v>
      </c>
      <c r="E8" s="234">
        <v>51.593000849133695</v>
      </c>
      <c r="F8" s="234">
        <v>53.803259168675744</v>
      </c>
      <c r="G8" s="234">
        <v>0.6663471632270167</v>
      </c>
      <c r="H8" s="216"/>
      <c r="I8" s="264">
        <v>2959</v>
      </c>
      <c r="J8" s="235">
        <v>561.93511321392361</v>
      </c>
      <c r="K8" s="235">
        <v>560.79690053127263</v>
      </c>
      <c r="L8" s="235">
        <v>563.0733258965746</v>
      </c>
      <c r="M8" s="235">
        <v>37.635899982021861</v>
      </c>
      <c r="N8" s="216"/>
    </row>
    <row r="9" spans="1:14" x14ac:dyDescent="0.25">
      <c r="A9" s="223">
        <v>0.4</v>
      </c>
      <c r="B9" s="216"/>
      <c r="C9" s="264">
        <v>1634</v>
      </c>
      <c r="D9" s="234">
        <v>29.100623330365096</v>
      </c>
      <c r="E9" s="234">
        <v>28.094397350080904</v>
      </c>
      <c r="F9" s="234">
        <v>30.106849310649288</v>
      </c>
      <c r="G9" s="234">
        <v>0.60622822164515344</v>
      </c>
      <c r="H9" s="216"/>
      <c r="I9" s="264">
        <v>1634</v>
      </c>
      <c r="J9" s="235">
        <v>587.36842105263156</v>
      </c>
      <c r="K9" s="235">
        <v>586.03509770528137</v>
      </c>
      <c r="L9" s="235">
        <v>588.70174439998175</v>
      </c>
      <c r="M9" s="235">
        <v>32.761811915389735</v>
      </c>
      <c r="N9" s="216"/>
    </row>
    <row r="10" spans="1:14" x14ac:dyDescent="0.25">
      <c r="A10" s="223">
        <v>0.5</v>
      </c>
      <c r="B10" s="216"/>
      <c r="C10" s="264">
        <v>68</v>
      </c>
      <c r="D10" s="234">
        <v>1.2110418521816564</v>
      </c>
      <c r="E10" s="234">
        <v>0.96197944035626148</v>
      </c>
      <c r="F10" s="234">
        <v>1.4601042640070512</v>
      </c>
      <c r="G10" s="234">
        <v>0.14598141687838495</v>
      </c>
      <c r="H10" s="216"/>
      <c r="I10" s="264">
        <v>68</v>
      </c>
      <c r="J10" s="235">
        <v>594.64705882352939</v>
      </c>
      <c r="K10" s="235">
        <v>587.65371579605539</v>
      </c>
      <c r="L10" s="235">
        <v>601.64040185100339</v>
      </c>
      <c r="M10" s="235">
        <v>35.054654429768924</v>
      </c>
      <c r="N10" s="216"/>
    </row>
    <row r="11" spans="1:14" x14ac:dyDescent="0.25">
      <c r="A11" s="223">
        <v>0.6</v>
      </c>
      <c r="B11" s="216"/>
      <c r="C11" s="264">
        <v>1</v>
      </c>
      <c r="D11" s="234">
        <v>1.7809439002671415E-2</v>
      </c>
      <c r="E11" s="236">
        <v>0</v>
      </c>
      <c r="F11" s="234">
        <v>5.6012913536853746E-2</v>
      </c>
      <c r="G11" s="234">
        <v>1.7809439002671415E-2</v>
      </c>
      <c r="H11" s="216"/>
      <c r="I11" s="264">
        <v>1</v>
      </c>
      <c r="J11" s="235">
        <v>593</v>
      </c>
      <c r="K11" s="235">
        <v>593</v>
      </c>
      <c r="L11" s="235">
        <v>593</v>
      </c>
      <c r="M11" s="235">
        <v>0</v>
      </c>
      <c r="N11" s="216"/>
    </row>
    <row r="12" spans="1:14" x14ac:dyDescent="0.25">
      <c r="A12" s="216" t="s">
        <v>120</v>
      </c>
      <c r="B12" s="216"/>
      <c r="C12" s="264"/>
      <c r="D12" s="216"/>
      <c r="E12" s="216"/>
      <c r="F12" s="216"/>
      <c r="G12" s="216"/>
      <c r="H12" s="216"/>
      <c r="I12" s="264">
        <v>451</v>
      </c>
      <c r="J12" s="235">
        <v>543.73392461197341</v>
      </c>
      <c r="K12" s="235">
        <v>539.2977822389837</v>
      </c>
      <c r="L12" s="235">
        <v>548.17006698496311</v>
      </c>
      <c r="M12" s="235">
        <v>57.26643521399567</v>
      </c>
      <c r="N12" s="216"/>
    </row>
    <row r="13" spans="1:14" x14ac:dyDescent="0.25">
      <c r="A13" s="237" t="s">
        <v>29</v>
      </c>
      <c r="B13" s="238"/>
      <c r="C13" s="239">
        <v>5615</v>
      </c>
      <c r="D13" s="240"/>
      <c r="E13" s="241"/>
      <c r="F13" s="242"/>
      <c r="G13" s="242"/>
      <c r="H13" s="238"/>
      <c r="I13" s="239">
        <v>6066</v>
      </c>
      <c r="J13" s="243">
        <v>558.40075832509069</v>
      </c>
      <c r="K13" s="243">
        <v>557.35761925115617</v>
      </c>
      <c r="L13" s="243">
        <v>559.44389739902522</v>
      </c>
      <c r="M13" s="243">
        <v>49.385541399709368</v>
      </c>
      <c r="N13" s="216"/>
    </row>
    <row r="14" spans="1:14" ht="14.4" x14ac:dyDescent="0.3">
      <c r="G14" s="96"/>
      <c r="H14" s="96"/>
    </row>
    <row r="15" spans="1:14" ht="14.4" x14ac:dyDescent="0.3">
      <c r="F15" s="96"/>
      <c r="G15" s="96"/>
      <c r="H15" s="96"/>
    </row>
    <row r="16" spans="1:14" ht="14.4" x14ac:dyDescent="0.3">
      <c r="F16" s="96"/>
      <c r="G16" s="96"/>
      <c r="H16" s="96"/>
    </row>
  </sheetData>
  <mergeCells count="3">
    <mergeCell ref="A1:M1"/>
    <mergeCell ref="E4:F4"/>
    <mergeCell ref="K4:L4"/>
  </mergeCells>
  <pageMargins left="0.7" right="0.7" top="0.75" bottom="0.75" header="0.3" footer="0.3"/>
  <pageSetup orientation="portrait" r:id="rId1"/>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444EC-4E76-41D2-9081-8679847F73A3}">
  <dimension ref="A1:P1096"/>
  <sheetViews>
    <sheetView workbookViewId="0"/>
  </sheetViews>
  <sheetFormatPr defaultColWidth="8.88671875" defaultRowHeight="13.8" x14ac:dyDescent="0.25"/>
  <cols>
    <col min="1" max="1" width="28.33203125" style="7" bestFit="1" customWidth="1"/>
    <col min="2" max="2" width="5" style="7" bestFit="1" customWidth="1"/>
    <col min="3" max="3" width="7" style="7" bestFit="1" customWidth="1"/>
    <col min="4" max="4" width="6.33203125" style="7" bestFit="1" customWidth="1"/>
    <col min="5" max="5" width="12.33203125" style="7" bestFit="1" customWidth="1"/>
    <col min="6" max="6" width="7" style="7" bestFit="1" customWidth="1"/>
    <col min="7" max="7" width="4.5546875" style="7" bestFit="1" customWidth="1"/>
    <col min="8" max="8" width="4.6640625" style="7" bestFit="1" customWidth="1"/>
    <col min="9" max="9" width="5.5546875" style="7" bestFit="1" customWidth="1"/>
    <col min="10" max="10" width="3.5546875" style="7" bestFit="1" customWidth="1"/>
    <col min="11" max="11" width="1.5546875" style="7" bestFit="1" customWidth="1"/>
    <col min="12" max="15" width="8.88671875" style="7" bestFit="1" customWidth="1"/>
    <col min="16" max="16" width="6.88671875" style="7" bestFit="1" customWidth="1"/>
    <col min="17" max="16384" width="8.88671875" style="7"/>
  </cols>
  <sheetData>
    <row r="1" spans="1:16" x14ac:dyDescent="0.25">
      <c r="A1" s="7" t="s">
        <v>1372</v>
      </c>
    </row>
    <row r="2" spans="1:16" x14ac:dyDescent="0.25">
      <c r="F2" s="289" t="s">
        <v>47</v>
      </c>
      <c r="G2" s="289"/>
      <c r="H2" s="289"/>
      <c r="I2" s="289"/>
      <c r="J2" s="289"/>
      <c r="L2" s="289" t="s">
        <v>4</v>
      </c>
      <c r="M2" s="289"/>
      <c r="N2" s="289"/>
      <c r="O2" s="289"/>
      <c r="P2" s="289"/>
    </row>
    <row r="3" spans="1:16" x14ac:dyDescent="0.25">
      <c r="G3" s="289" t="s">
        <v>33</v>
      </c>
      <c r="H3" s="289"/>
      <c r="M3" s="289" t="s">
        <v>33</v>
      </c>
      <c r="N3" s="289"/>
    </row>
    <row r="4" spans="1:16" x14ac:dyDescent="0.25">
      <c r="A4" s="18" t="s">
        <v>34</v>
      </c>
      <c r="B4" s="18" t="s">
        <v>49</v>
      </c>
      <c r="C4" s="18" t="s">
        <v>134</v>
      </c>
      <c r="D4" s="18" t="s">
        <v>18</v>
      </c>
      <c r="E4" s="18" t="s">
        <v>1369</v>
      </c>
      <c r="F4" s="19" t="s">
        <v>35</v>
      </c>
      <c r="G4" s="20">
        <v>0.05</v>
      </c>
      <c r="H4" s="20">
        <v>0.95</v>
      </c>
      <c r="I4" s="19" t="s">
        <v>38</v>
      </c>
      <c r="J4" s="19" t="s">
        <v>39</v>
      </c>
      <c r="L4" s="19" t="s">
        <v>35</v>
      </c>
      <c r="M4" s="20">
        <v>0.05</v>
      </c>
      <c r="N4" s="20">
        <v>0.95</v>
      </c>
      <c r="O4" s="19" t="s">
        <v>38</v>
      </c>
      <c r="P4" s="19" t="s">
        <v>39</v>
      </c>
    </row>
    <row r="5" spans="1:16" x14ac:dyDescent="0.25">
      <c r="A5" s="7" t="s">
        <v>171</v>
      </c>
      <c r="B5" s="7">
        <v>2022</v>
      </c>
      <c r="C5" s="7" t="s">
        <v>1370</v>
      </c>
      <c r="D5" s="7" t="s">
        <v>0</v>
      </c>
      <c r="E5" s="272" t="s">
        <v>7</v>
      </c>
      <c r="F5" s="13">
        <v>34.741637765540702</v>
      </c>
      <c r="G5" s="13">
        <v>30.682953886068301</v>
      </c>
      <c r="H5" s="13">
        <v>39.181464609215098</v>
      </c>
      <c r="I5" s="13">
        <v>34.808417680095999</v>
      </c>
      <c r="J5" s="13">
        <v>2.5764466237141002</v>
      </c>
      <c r="K5" s="7" t="s">
        <v>41</v>
      </c>
      <c r="L5" s="14">
        <v>5704.2295047241296</v>
      </c>
      <c r="M5" s="14">
        <v>5037.8341985535499</v>
      </c>
      <c r="N5" s="14">
        <v>6433.2046741870299</v>
      </c>
      <c r="O5" s="14">
        <v>5715.19409889496</v>
      </c>
      <c r="P5" s="14">
        <v>423.02677114761798</v>
      </c>
    </row>
    <row r="6" spans="1:16" x14ac:dyDescent="0.25">
      <c r="A6" s="7" t="s">
        <v>171</v>
      </c>
      <c r="B6" s="7">
        <v>2022</v>
      </c>
      <c r="C6" s="7" t="s">
        <v>1370</v>
      </c>
      <c r="D6" s="7" t="s">
        <v>0</v>
      </c>
      <c r="E6" s="272" t="s">
        <v>8</v>
      </c>
      <c r="F6" s="13">
        <v>25.169325434835098</v>
      </c>
      <c r="G6" s="13">
        <v>21.4060688602457</v>
      </c>
      <c r="H6" s="13">
        <v>29.056300815835101</v>
      </c>
      <c r="I6" s="13">
        <v>25.176892426267599</v>
      </c>
      <c r="J6" s="13">
        <v>2.2928675110050301</v>
      </c>
      <c r="K6" s="7" t="s">
        <v>41</v>
      </c>
      <c r="L6" s="14">
        <v>10381.339968852</v>
      </c>
      <c r="M6" s="14">
        <v>8829.1471620969496</v>
      </c>
      <c r="N6" s="14">
        <v>11984.5618344993</v>
      </c>
      <c r="O6" s="14">
        <v>10384.461050138299</v>
      </c>
      <c r="P6" s="14">
        <v>945.71613358913805</v>
      </c>
    </row>
    <row r="7" spans="1:16" x14ac:dyDescent="0.25">
      <c r="A7" s="7" t="s">
        <v>171</v>
      </c>
      <c r="B7" s="7">
        <v>2022</v>
      </c>
      <c r="C7" s="7" t="s">
        <v>1370</v>
      </c>
      <c r="D7" s="7" t="s">
        <v>0</v>
      </c>
      <c r="E7" s="272" t="s">
        <v>9</v>
      </c>
      <c r="F7" s="13">
        <v>29.093058152188998</v>
      </c>
      <c r="G7" s="13">
        <v>25.2124701266339</v>
      </c>
      <c r="H7" s="13">
        <v>33.010843247835503</v>
      </c>
      <c r="I7" s="13">
        <v>29.091368407556999</v>
      </c>
      <c r="J7" s="13">
        <v>2.3989117807927598</v>
      </c>
      <c r="K7" s="7" t="s">
        <v>41</v>
      </c>
      <c r="L7" s="14">
        <v>9973.3912651519295</v>
      </c>
      <c r="M7" s="14">
        <v>8643.0868841113806</v>
      </c>
      <c r="N7" s="14">
        <v>11316.4471737904</v>
      </c>
      <c r="O7" s="14">
        <v>9972.8120037946192</v>
      </c>
      <c r="P7" s="14">
        <v>822.37094757356704</v>
      </c>
    </row>
    <row r="8" spans="1:16" x14ac:dyDescent="0.25">
      <c r="A8" s="7" t="s">
        <v>171</v>
      </c>
      <c r="B8" s="7">
        <v>2022</v>
      </c>
      <c r="C8" s="7" t="s">
        <v>1370</v>
      </c>
      <c r="D8" s="7" t="s">
        <v>0</v>
      </c>
      <c r="E8" s="272" t="s">
        <v>10</v>
      </c>
      <c r="F8" s="13">
        <v>36.348258007745798</v>
      </c>
      <c r="G8" s="13">
        <v>32.200370807572099</v>
      </c>
      <c r="H8" s="13">
        <v>40.414925472309001</v>
      </c>
      <c r="I8" s="13">
        <v>36.359068135156498</v>
      </c>
      <c r="J8" s="13">
        <v>2.5468145287414399</v>
      </c>
      <c r="K8" s="7" t="s">
        <v>41</v>
      </c>
      <c r="L8" s="14">
        <v>27383.3236527154</v>
      </c>
      <c r="M8" s="14">
        <v>24258.4713515925</v>
      </c>
      <c r="N8" s="14">
        <v>30446.988253818701</v>
      </c>
      <c r="O8" s="14">
        <v>27391.467570301498</v>
      </c>
      <c r="P8" s="14">
        <v>1918.66819337265</v>
      </c>
    </row>
    <row r="9" spans="1:16" x14ac:dyDescent="0.25">
      <c r="A9" s="7" t="s">
        <v>171</v>
      </c>
      <c r="B9" s="7">
        <v>2022</v>
      </c>
      <c r="C9" s="7" t="s">
        <v>1370</v>
      </c>
      <c r="D9" s="7" t="s">
        <v>0</v>
      </c>
      <c r="E9" s="272" t="s">
        <v>11</v>
      </c>
      <c r="F9" s="13">
        <v>14.3821571170373</v>
      </c>
      <c r="G9" s="13">
        <v>11.5275542147448</v>
      </c>
      <c r="H9" s="13">
        <v>17.389880433500998</v>
      </c>
      <c r="I9" s="13">
        <v>14.398882206589899</v>
      </c>
      <c r="J9" s="13">
        <v>1.8016787476974301</v>
      </c>
      <c r="K9" s="7" t="s">
        <v>41</v>
      </c>
      <c r="L9" s="14">
        <v>4703.5406635558802</v>
      </c>
      <c r="M9" s="14">
        <v>3769.9713303901299</v>
      </c>
      <c r="N9" s="14">
        <v>5687.1864969721701</v>
      </c>
      <c r="O9" s="14">
        <v>4709.0104368431703</v>
      </c>
      <c r="P9" s="14">
        <v>589.22101764696799</v>
      </c>
    </row>
    <row r="10" spans="1:16" x14ac:dyDescent="0.25">
      <c r="A10" s="7" t="s">
        <v>171</v>
      </c>
      <c r="B10" s="7">
        <v>2022</v>
      </c>
      <c r="C10" s="7" t="s">
        <v>1370</v>
      </c>
      <c r="D10" s="7" t="s">
        <v>0</v>
      </c>
      <c r="E10" s="272" t="s">
        <v>12</v>
      </c>
      <c r="F10" s="13">
        <v>8.9777809950874605</v>
      </c>
      <c r="G10" s="13">
        <v>6.5323446960476304</v>
      </c>
      <c r="H10" s="13">
        <v>11.752817650406801</v>
      </c>
      <c r="I10" s="13">
        <v>9.0572796557028106</v>
      </c>
      <c r="J10" s="13">
        <v>1.5498336773108401</v>
      </c>
      <c r="K10" s="7" t="s">
        <v>41</v>
      </c>
      <c r="L10" s="14">
        <v>3293.2296246179799</v>
      </c>
      <c r="M10" s="14">
        <v>2396.1946814041899</v>
      </c>
      <c r="N10" s="14">
        <v>4311.1685705222499</v>
      </c>
      <c r="O10" s="14">
        <v>3322.3913233049002</v>
      </c>
      <c r="P10" s="14">
        <v>568.50998951116298</v>
      </c>
    </row>
    <row r="11" spans="1:16" x14ac:dyDescent="0.25">
      <c r="A11" s="7" t="s">
        <v>171</v>
      </c>
      <c r="B11" s="7">
        <v>2022</v>
      </c>
      <c r="C11" s="7" t="s">
        <v>1370</v>
      </c>
      <c r="D11" s="7" t="s">
        <v>0</v>
      </c>
      <c r="E11" s="272" t="s">
        <v>15</v>
      </c>
      <c r="F11" s="13">
        <v>4.1551808315408501</v>
      </c>
      <c r="G11" s="13">
        <v>2.63610910718229</v>
      </c>
      <c r="H11" s="13">
        <v>6.1413307570852904</v>
      </c>
      <c r="I11" s="13">
        <v>4.2379774777332297</v>
      </c>
      <c r="J11" s="13">
        <v>1.0657016173881999</v>
      </c>
      <c r="K11" s="7" t="s">
        <v>41</v>
      </c>
      <c r="L11" s="14">
        <v>2356.6523604167101</v>
      </c>
      <c r="M11" s="14">
        <v>1495.09564122951</v>
      </c>
      <c r="N11" s="14">
        <v>3483.1171521884899</v>
      </c>
      <c r="O11" s="14">
        <v>2403.6113062711802</v>
      </c>
      <c r="P11" s="14">
        <v>604.42332931789201</v>
      </c>
    </row>
    <row r="12" spans="1:16" x14ac:dyDescent="0.25">
      <c r="A12" s="7" t="s">
        <v>171</v>
      </c>
      <c r="B12" s="7">
        <v>2022</v>
      </c>
      <c r="C12" s="7" t="s">
        <v>1370</v>
      </c>
      <c r="D12" s="7" t="s">
        <v>0</v>
      </c>
      <c r="E12" s="272" t="s">
        <v>13</v>
      </c>
      <c r="F12" s="13">
        <v>1.87263070753659</v>
      </c>
      <c r="G12" s="13">
        <v>0.91776726685795396</v>
      </c>
      <c r="H12" s="13">
        <v>3.2930513019780698</v>
      </c>
      <c r="I12" s="13">
        <v>1.9544347644417599</v>
      </c>
      <c r="J12" s="13">
        <v>0.71639564887213303</v>
      </c>
      <c r="K12" s="7" t="s">
        <v>41</v>
      </c>
      <c r="L12" s="14">
        <v>668.64152043301499</v>
      </c>
      <c r="M12" s="14">
        <v>327.69798030430098</v>
      </c>
      <c r="N12" s="14">
        <v>1175.81689788429</v>
      </c>
      <c r="O12" s="14">
        <v>697.85047699157701</v>
      </c>
      <c r="P12" s="14">
        <v>255.79623038628301</v>
      </c>
    </row>
    <row r="13" spans="1:16" x14ac:dyDescent="0.25">
      <c r="A13" s="7" t="s">
        <v>171</v>
      </c>
      <c r="B13" s="7">
        <v>2022</v>
      </c>
      <c r="C13" s="7" t="s">
        <v>1370</v>
      </c>
      <c r="D13" s="7" t="s">
        <v>0</v>
      </c>
      <c r="E13" s="272" t="s">
        <v>14</v>
      </c>
      <c r="F13" s="13">
        <v>1.3483479012867501</v>
      </c>
      <c r="G13" s="13">
        <v>0.52023793519317896</v>
      </c>
      <c r="H13" s="13">
        <v>2.8076231477571501</v>
      </c>
      <c r="I13" s="13">
        <v>1.46253478652223</v>
      </c>
      <c r="J13" s="13">
        <v>0.70647576969405901</v>
      </c>
      <c r="K13" s="7" t="s">
        <v>41</v>
      </c>
      <c r="L13" s="14">
        <v>132.043709973012</v>
      </c>
      <c r="M13" s="14">
        <v>50.946900993467999</v>
      </c>
      <c r="N13" s="14">
        <v>274.95053485985699</v>
      </c>
      <c r="O13" s="14">
        <v>143.226031644122</v>
      </c>
      <c r="P13" s="14">
        <v>69.185172126139193</v>
      </c>
    </row>
    <row r="14" spans="1:16" x14ac:dyDescent="0.25">
      <c r="A14" s="7" t="s">
        <v>171</v>
      </c>
      <c r="B14" s="7">
        <v>2022</v>
      </c>
      <c r="C14" s="7" t="s">
        <v>1370</v>
      </c>
      <c r="D14" s="7" t="s">
        <v>1</v>
      </c>
      <c r="E14" s="7" t="s">
        <v>72</v>
      </c>
      <c r="F14" s="13">
        <v>2.7242330088625799</v>
      </c>
      <c r="G14" s="13">
        <v>1.48998427148474</v>
      </c>
      <c r="H14" s="13">
        <v>4.3558881376706102</v>
      </c>
      <c r="I14" s="13">
        <v>2.7933626758187802</v>
      </c>
      <c r="J14" s="13">
        <v>0.86715310908909804</v>
      </c>
      <c r="K14" s="7" t="s">
        <v>41</v>
      </c>
      <c r="L14" s="14">
        <v>292.28295952086597</v>
      </c>
      <c r="M14" s="14">
        <v>159.86041248759699</v>
      </c>
      <c r="N14" s="14">
        <v>467.34323829068001</v>
      </c>
      <c r="O14" s="14">
        <v>299.69988148859699</v>
      </c>
      <c r="P14" s="14">
        <v>93.036857074169404</v>
      </c>
    </row>
    <row r="15" spans="1:16" x14ac:dyDescent="0.25">
      <c r="A15" s="7" t="s">
        <v>171</v>
      </c>
      <c r="B15" s="7">
        <v>2022</v>
      </c>
      <c r="C15" s="7" t="s">
        <v>1370</v>
      </c>
      <c r="D15" s="7" t="s">
        <v>1</v>
      </c>
      <c r="E15" s="272" t="s">
        <v>11</v>
      </c>
      <c r="F15" s="13">
        <v>0.53933383665710499</v>
      </c>
      <c r="G15" s="13">
        <v>0.110077120299279</v>
      </c>
      <c r="H15" s="13">
        <v>1.42959919491605</v>
      </c>
      <c r="I15" s="13">
        <v>0.62236833685959903</v>
      </c>
      <c r="J15" s="13">
        <v>0.42028617260092999</v>
      </c>
      <c r="K15" s="7" t="s">
        <v>41</v>
      </c>
      <c r="L15" s="14">
        <v>22.0695405960087</v>
      </c>
      <c r="M15" s="14">
        <v>4.5043557626465303</v>
      </c>
      <c r="N15" s="14">
        <v>58.4991990559651</v>
      </c>
      <c r="O15" s="14">
        <v>25.4673123442948</v>
      </c>
      <c r="P15" s="14">
        <v>17.19811018283</v>
      </c>
    </row>
    <row r="16" spans="1:16" x14ac:dyDescent="0.25">
      <c r="A16" s="7" t="s">
        <v>171</v>
      </c>
      <c r="B16" s="7">
        <v>2022</v>
      </c>
      <c r="C16" s="7" t="s">
        <v>1370</v>
      </c>
      <c r="D16" s="7" t="s">
        <v>1</v>
      </c>
      <c r="E16" s="272" t="s">
        <v>12</v>
      </c>
      <c r="F16" s="13">
        <v>0.48338188964205497</v>
      </c>
      <c r="G16" s="13">
        <v>0.103985289299276</v>
      </c>
      <c r="H16" s="13">
        <v>1.3487088757879</v>
      </c>
      <c r="I16" s="13">
        <v>0.57396679654007299</v>
      </c>
      <c r="J16" s="13">
        <v>0.39806899437704901</v>
      </c>
      <c r="K16" s="7" t="s">
        <v>41</v>
      </c>
      <c r="L16" s="14">
        <v>23.361846726400501</v>
      </c>
      <c r="M16" s="14">
        <v>5.0256090318340201</v>
      </c>
      <c r="N16" s="14">
        <v>65.183099966829403</v>
      </c>
      <c r="O16" s="14">
        <v>27.739815276781702</v>
      </c>
      <c r="P16" s="14">
        <v>19.238674498242801</v>
      </c>
    </row>
    <row r="17" spans="1:16" x14ac:dyDescent="0.25">
      <c r="A17" s="7" t="s">
        <v>171</v>
      </c>
      <c r="B17" s="7">
        <v>2022</v>
      </c>
      <c r="C17" s="7" t="s">
        <v>1370</v>
      </c>
      <c r="D17" s="7" t="s">
        <v>1</v>
      </c>
      <c r="E17" s="272" t="s">
        <v>15</v>
      </c>
      <c r="F17" s="13">
        <v>0.24787515682533801</v>
      </c>
      <c r="G17" s="13">
        <v>2.0883639696221399E-2</v>
      </c>
      <c r="H17" s="13">
        <v>0.97245048781951304</v>
      </c>
      <c r="I17" s="13">
        <v>0.34377764786589698</v>
      </c>
      <c r="J17" s="13">
        <v>0.33172267419990298</v>
      </c>
      <c r="K17" s="7" t="s">
        <v>41</v>
      </c>
      <c r="L17" s="14">
        <v>12.8622418876667</v>
      </c>
      <c r="M17" s="14">
        <v>1.08365206383693</v>
      </c>
      <c r="N17" s="14">
        <v>50.4604558129545</v>
      </c>
      <c r="O17" s="14">
        <v>17.838622147761399</v>
      </c>
      <c r="P17" s="14">
        <v>17.213089564232899</v>
      </c>
    </row>
    <row r="18" spans="1:16" x14ac:dyDescent="0.25">
      <c r="A18" s="7" t="s">
        <v>171</v>
      </c>
      <c r="B18" s="7">
        <v>2022</v>
      </c>
      <c r="C18" s="7" t="s">
        <v>1370</v>
      </c>
      <c r="D18" s="7" t="s">
        <v>1</v>
      </c>
      <c r="E18" s="7" t="s">
        <v>220</v>
      </c>
      <c r="F18" s="13">
        <v>1.26791874850445E-5</v>
      </c>
      <c r="G18" s="13">
        <v>2.3402639310891399E-19</v>
      </c>
      <c r="H18" s="13">
        <v>0.10804129495791499</v>
      </c>
      <c r="I18" s="13">
        <v>1.8876719729680601E-2</v>
      </c>
      <c r="J18" s="13">
        <v>6.7407512638241296E-2</v>
      </c>
      <c r="K18" s="7" t="s">
        <v>41</v>
      </c>
      <c r="L18" s="14">
        <v>8.9362913394593904E-4</v>
      </c>
      <c r="M18" s="14">
        <v>1.6494180186316201E-17</v>
      </c>
      <c r="N18" s="14">
        <v>7.6147504686339103</v>
      </c>
      <c r="O18" s="14">
        <v>1.33043120654789</v>
      </c>
      <c r="P18" s="14">
        <v>4.7508814907432502</v>
      </c>
    </row>
    <row r="19" spans="1:16" x14ac:dyDescent="0.25">
      <c r="A19" s="7" t="s">
        <v>171</v>
      </c>
      <c r="B19" s="7">
        <v>2022</v>
      </c>
      <c r="C19" s="7" t="s">
        <v>1371</v>
      </c>
      <c r="D19" s="7" t="s">
        <v>0</v>
      </c>
      <c r="E19" s="272" t="s">
        <v>7</v>
      </c>
      <c r="F19" s="13">
        <v>19.066616204812799</v>
      </c>
      <c r="G19" s="13">
        <v>15.6396289504225</v>
      </c>
      <c r="H19" s="13">
        <v>22.585926955452098</v>
      </c>
      <c r="I19" s="13">
        <v>19.093585748077299</v>
      </c>
      <c r="J19" s="13">
        <v>2.1028755950097899</v>
      </c>
      <c r="K19" s="7" t="s">
        <v>41</v>
      </c>
      <c r="L19" s="14">
        <v>4624.4170943153104</v>
      </c>
      <c r="M19" s="14">
        <v>3793.2356056354902</v>
      </c>
      <c r="N19" s="14">
        <v>5477.9907237753496</v>
      </c>
      <c r="O19" s="14">
        <v>4630.9582873386698</v>
      </c>
      <c r="P19" s="14">
        <v>510.03144681367399</v>
      </c>
    </row>
    <row r="20" spans="1:16" x14ac:dyDescent="0.25">
      <c r="A20" s="7" t="s">
        <v>171</v>
      </c>
      <c r="B20" s="7">
        <v>2022</v>
      </c>
      <c r="C20" s="7" t="s">
        <v>1371</v>
      </c>
      <c r="D20" s="7" t="s">
        <v>0</v>
      </c>
      <c r="E20" s="272" t="s">
        <v>8</v>
      </c>
      <c r="F20" s="13">
        <v>30.304017176275099</v>
      </c>
      <c r="G20" s="13">
        <v>26.3414963288363</v>
      </c>
      <c r="H20" s="13">
        <v>34.608227115888198</v>
      </c>
      <c r="I20" s="13">
        <v>30.340625468593601</v>
      </c>
      <c r="J20" s="13">
        <v>2.5125582485677298</v>
      </c>
      <c r="K20" s="7" t="s">
        <v>41</v>
      </c>
      <c r="L20" s="14">
        <v>37316.063710693401</v>
      </c>
      <c r="M20" s="14">
        <v>32436.655164365799</v>
      </c>
      <c r="N20" s="14">
        <v>42616.224788233601</v>
      </c>
      <c r="O20" s="14">
        <v>37361.142795771499</v>
      </c>
      <c r="P20" s="14">
        <v>3093.9391017038201</v>
      </c>
    </row>
    <row r="21" spans="1:16" x14ac:dyDescent="0.25">
      <c r="A21" s="7" t="s">
        <v>171</v>
      </c>
      <c r="B21" s="7">
        <v>2022</v>
      </c>
      <c r="C21" s="7" t="s">
        <v>1371</v>
      </c>
      <c r="D21" s="7" t="s">
        <v>0</v>
      </c>
      <c r="E21" s="272" t="s">
        <v>9</v>
      </c>
      <c r="F21" s="13">
        <v>40.937407301869399</v>
      </c>
      <c r="G21" s="13">
        <v>36.479567638274297</v>
      </c>
      <c r="H21" s="13">
        <v>45.4388495599311</v>
      </c>
      <c r="I21" s="13">
        <v>40.940643789989998</v>
      </c>
      <c r="J21" s="13">
        <v>2.7939655021272198</v>
      </c>
      <c r="K21" s="7" t="s">
        <v>41</v>
      </c>
      <c r="L21" s="14">
        <v>49306.2414765906</v>
      </c>
      <c r="M21" s="14">
        <v>43937.085650566798</v>
      </c>
      <c r="N21" s="14">
        <v>54727.913575467901</v>
      </c>
      <c r="O21" s="14">
        <v>49310.139599977701</v>
      </c>
      <c r="P21" s="14">
        <v>3365.1358697270798</v>
      </c>
    </row>
    <row r="22" spans="1:16" x14ac:dyDescent="0.25">
      <c r="A22" s="7" t="s">
        <v>171</v>
      </c>
      <c r="B22" s="7">
        <v>2022</v>
      </c>
      <c r="C22" s="7" t="s">
        <v>1371</v>
      </c>
      <c r="D22" s="7" t="s">
        <v>0</v>
      </c>
      <c r="E22" s="272" t="s">
        <v>10</v>
      </c>
      <c r="F22" s="13">
        <v>25.226801642092401</v>
      </c>
      <c r="G22" s="13">
        <v>21.425212861420398</v>
      </c>
      <c r="H22" s="13">
        <v>29.333390754268201</v>
      </c>
      <c r="I22" s="13">
        <v>25.259830870051101</v>
      </c>
      <c r="J22" s="13">
        <v>2.3995290070231401</v>
      </c>
      <c r="K22" s="7" t="s">
        <v>41</v>
      </c>
      <c r="L22" s="14">
        <v>13632.311339370301</v>
      </c>
      <c r="M22" s="14">
        <v>11577.9707781829</v>
      </c>
      <c r="N22" s="14">
        <v>15851.4710296989</v>
      </c>
      <c r="O22" s="14">
        <v>13650.1600038669</v>
      </c>
      <c r="P22" s="14">
        <v>1296.6814801052301</v>
      </c>
    </row>
    <row r="23" spans="1:16" x14ac:dyDescent="0.25">
      <c r="A23" s="7" t="s">
        <v>171</v>
      </c>
      <c r="B23" s="7">
        <v>2022</v>
      </c>
      <c r="C23" s="7" t="s">
        <v>1371</v>
      </c>
      <c r="D23" s="7" t="s">
        <v>0</v>
      </c>
      <c r="E23" s="272" t="s">
        <v>11</v>
      </c>
      <c r="F23" s="13">
        <v>18.602426414764501</v>
      </c>
      <c r="G23" s="13">
        <v>14.6904431141947</v>
      </c>
      <c r="H23" s="13">
        <v>22.897786556704101</v>
      </c>
      <c r="I23" s="13">
        <v>18.658081553285399</v>
      </c>
      <c r="J23" s="13">
        <v>2.5251230889155498</v>
      </c>
      <c r="K23" s="7" t="s">
        <v>41</v>
      </c>
      <c r="L23" s="14">
        <v>5582.2161185425502</v>
      </c>
      <c r="M23" s="14">
        <v>4408.3081697075404</v>
      </c>
      <c r="N23" s="14">
        <v>6871.1677899357701</v>
      </c>
      <c r="O23" s="14">
        <v>5598.9171125098901</v>
      </c>
      <c r="P23" s="14">
        <v>757.73893652177901</v>
      </c>
    </row>
    <row r="24" spans="1:16" x14ac:dyDescent="0.25">
      <c r="A24" s="7" t="s">
        <v>171</v>
      </c>
      <c r="B24" s="7">
        <v>2022</v>
      </c>
      <c r="C24" s="7" t="s">
        <v>1371</v>
      </c>
      <c r="D24" s="7" t="s">
        <v>0</v>
      </c>
      <c r="E24" s="272" t="s">
        <v>12</v>
      </c>
      <c r="F24" s="13">
        <v>8.6025328435652195</v>
      </c>
      <c r="G24" s="13">
        <v>6.2788015025151598</v>
      </c>
      <c r="H24" s="13">
        <v>11.4995640336547</v>
      </c>
      <c r="I24" s="13">
        <v>8.6957828593006798</v>
      </c>
      <c r="J24" s="13">
        <v>1.58454600177931</v>
      </c>
      <c r="K24" s="7" t="s">
        <v>41</v>
      </c>
      <c r="L24" s="14">
        <v>1093.2098737602601</v>
      </c>
      <c r="M24" s="14">
        <v>797.91009493962599</v>
      </c>
      <c r="N24" s="14">
        <v>1461.36459739683</v>
      </c>
      <c r="O24" s="14">
        <v>1105.06008575993</v>
      </c>
      <c r="P24" s="14">
        <v>201.36410590611499</v>
      </c>
    </row>
    <row r="25" spans="1:16" x14ac:dyDescent="0.25">
      <c r="A25" s="7" t="s">
        <v>171</v>
      </c>
      <c r="B25" s="7">
        <v>2022</v>
      </c>
      <c r="C25" s="7" t="s">
        <v>1371</v>
      </c>
      <c r="D25" s="7" t="s">
        <v>0</v>
      </c>
      <c r="E25" s="272" t="s">
        <v>13</v>
      </c>
      <c r="F25" s="13">
        <v>5.7766510135966702E-5</v>
      </c>
      <c r="G25" s="13">
        <v>2.34567364696291E-18</v>
      </c>
      <c r="H25" s="13">
        <v>0.244496286415856</v>
      </c>
      <c r="I25" s="13">
        <v>4.3548661571467903E-2</v>
      </c>
      <c r="J25" s="13">
        <v>0.15205704886350799</v>
      </c>
      <c r="K25" s="7" t="s">
        <v>41</v>
      </c>
      <c r="L25" s="14">
        <v>1.0864147561271201E-2</v>
      </c>
      <c r="M25" s="14">
        <v>4.4115084278431398E-16</v>
      </c>
      <c r="N25" s="14">
        <v>45.982416586230002</v>
      </c>
      <c r="O25" s="14">
        <v>8.1901967817459802</v>
      </c>
      <c r="P25" s="14">
        <v>28.597369179759902</v>
      </c>
    </row>
    <row r="26" spans="1:16" x14ac:dyDescent="0.25">
      <c r="A26" s="7" t="s">
        <v>171</v>
      </c>
      <c r="B26" s="7">
        <v>2022</v>
      </c>
      <c r="C26" s="7" t="s">
        <v>1371</v>
      </c>
      <c r="D26" s="7" t="s">
        <v>0</v>
      </c>
      <c r="E26" s="272" t="s">
        <v>14</v>
      </c>
      <c r="F26" s="13">
        <v>1.5504118006157701E-5</v>
      </c>
      <c r="G26" s="13">
        <v>1.0317317402596499E-18</v>
      </c>
      <c r="H26" s="13">
        <v>0.13381446848109799</v>
      </c>
      <c r="I26" s="13">
        <v>2.4417397296107202E-2</v>
      </c>
      <c r="J26" s="13">
        <v>9.9683019639675602E-2</v>
      </c>
      <c r="K26" s="7" t="s">
        <v>41</v>
      </c>
      <c r="L26" s="14">
        <v>1.55304750067682E-3</v>
      </c>
      <c r="M26" s="14">
        <v>1.0334856842180899E-16</v>
      </c>
      <c r="N26" s="14">
        <v>13.4041953077515</v>
      </c>
      <c r="O26" s="14">
        <v>2.44589068715106</v>
      </c>
      <c r="P26" s="14">
        <v>9.9852480773063093</v>
      </c>
    </row>
    <row r="27" spans="1:16" x14ac:dyDescent="0.25">
      <c r="A27" s="7" t="s">
        <v>171</v>
      </c>
      <c r="B27" s="7">
        <v>2022</v>
      </c>
      <c r="C27" s="7" t="s">
        <v>1371</v>
      </c>
      <c r="D27" s="7" t="s">
        <v>1</v>
      </c>
      <c r="E27" s="272" t="s">
        <v>7</v>
      </c>
      <c r="F27" s="13">
        <v>6.7757230250205804</v>
      </c>
      <c r="G27" s="13">
        <v>4.8002047577912199</v>
      </c>
      <c r="H27" s="13">
        <v>9.1416307448539396</v>
      </c>
      <c r="I27" s="13">
        <v>6.8479626660592201</v>
      </c>
      <c r="J27" s="13">
        <v>1.3332716641660001</v>
      </c>
      <c r="K27" s="7" t="s">
        <v>41</v>
      </c>
      <c r="L27" s="14">
        <v>731.57481501147197</v>
      </c>
      <c r="M27" s="14">
        <v>518.27810769871803</v>
      </c>
      <c r="N27" s="14">
        <v>987.02187152188003</v>
      </c>
      <c r="O27" s="14">
        <v>739.37452905441398</v>
      </c>
      <c r="P27" s="14">
        <v>143.95334158000301</v>
      </c>
    </row>
    <row r="28" spans="1:16" x14ac:dyDescent="0.25">
      <c r="A28" s="7" t="s">
        <v>171</v>
      </c>
      <c r="B28" s="7">
        <v>2022</v>
      </c>
      <c r="C28" s="7" t="s">
        <v>1371</v>
      </c>
      <c r="D28" s="7" t="s">
        <v>1</v>
      </c>
      <c r="E28" s="272" t="s">
        <v>8</v>
      </c>
      <c r="F28" s="13">
        <v>10.5652940598029</v>
      </c>
      <c r="G28" s="13">
        <v>7.9799859285166104</v>
      </c>
      <c r="H28" s="13">
        <v>13.5466082709814</v>
      </c>
      <c r="I28" s="13">
        <v>10.6709385558453</v>
      </c>
      <c r="J28" s="13">
        <v>1.70152588212348</v>
      </c>
      <c r="K28" s="7" t="s">
        <v>41</v>
      </c>
      <c r="L28" s="14">
        <v>1655.0533144681301</v>
      </c>
      <c r="M28" s="14">
        <v>1250.0647957021199</v>
      </c>
      <c r="N28" s="14">
        <v>2122.07618564924</v>
      </c>
      <c r="O28" s="14">
        <v>1671.60252477317</v>
      </c>
      <c r="P28" s="14">
        <v>266.54402943464299</v>
      </c>
    </row>
    <row r="29" spans="1:16" x14ac:dyDescent="0.25">
      <c r="A29" s="7" t="s">
        <v>171</v>
      </c>
      <c r="B29" s="7">
        <v>2022</v>
      </c>
      <c r="C29" s="7" t="s">
        <v>1371</v>
      </c>
      <c r="D29" s="7" t="s">
        <v>1</v>
      </c>
      <c r="E29" s="272" t="s">
        <v>9</v>
      </c>
      <c r="F29" s="13">
        <v>10.6028409653588</v>
      </c>
      <c r="G29" s="13">
        <v>8.0291732348972005</v>
      </c>
      <c r="H29" s="13">
        <v>13.484122898258899</v>
      </c>
      <c r="I29" s="13">
        <v>10.670996015789401</v>
      </c>
      <c r="J29" s="13">
        <v>1.66784790957594</v>
      </c>
      <c r="K29" s="7" t="s">
        <v>41</v>
      </c>
      <c r="L29" s="14">
        <v>1728.4751341727999</v>
      </c>
      <c r="M29" s="14">
        <v>1308.9158207529399</v>
      </c>
      <c r="N29" s="14">
        <v>2198.1817148741602</v>
      </c>
      <c r="O29" s="14">
        <v>1739.5857704939899</v>
      </c>
      <c r="P29" s="14">
        <v>271.892566219071</v>
      </c>
    </row>
    <row r="30" spans="1:16" x14ac:dyDescent="0.25">
      <c r="A30" s="7" t="s">
        <v>171</v>
      </c>
      <c r="B30" s="7">
        <v>2022</v>
      </c>
      <c r="C30" s="7" t="s">
        <v>1371</v>
      </c>
      <c r="D30" s="7" t="s">
        <v>1</v>
      </c>
      <c r="E30" s="272" t="s">
        <v>10</v>
      </c>
      <c r="F30" s="13">
        <v>11.1636080256536</v>
      </c>
      <c r="G30" s="13">
        <v>7.9436280172562004</v>
      </c>
      <c r="H30" s="13">
        <v>14.917603740254799</v>
      </c>
      <c r="I30" s="13">
        <v>11.3065582943042</v>
      </c>
      <c r="J30" s="13">
        <v>2.1631999974070499</v>
      </c>
      <c r="K30" s="7" t="s">
        <v>41</v>
      </c>
      <c r="L30" s="14">
        <v>166.00285134146901</v>
      </c>
      <c r="M30" s="14">
        <v>118.12174861659901</v>
      </c>
      <c r="N30" s="14">
        <v>221.824767617589</v>
      </c>
      <c r="O30" s="14">
        <v>168.12852183630301</v>
      </c>
      <c r="P30" s="14">
        <v>32.166783961442803</v>
      </c>
    </row>
    <row r="31" spans="1:16" x14ac:dyDescent="0.25">
      <c r="A31" s="7" t="s">
        <v>171</v>
      </c>
      <c r="B31" s="7">
        <v>2022</v>
      </c>
      <c r="C31" s="7" t="s">
        <v>1371</v>
      </c>
      <c r="D31" s="7" t="s">
        <v>1</v>
      </c>
      <c r="E31" s="272" t="s">
        <v>11</v>
      </c>
      <c r="F31" s="13">
        <v>0.77187159801570204</v>
      </c>
      <c r="G31" s="13">
        <v>0.160514029470613</v>
      </c>
      <c r="H31" s="13">
        <v>2.2545213914511799</v>
      </c>
      <c r="I31" s="13">
        <v>0.92714170824120701</v>
      </c>
      <c r="J31" s="13">
        <v>0.67023919726674397</v>
      </c>
      <c r="K31" s="7" t="s">
        <v>41</v>
      </c>
      <c r="L31" s="14">
        <v>15.6458372917782</v>
      </c>
      <c r="M31" s="14">
        <v>3.2536193773693198</v>
      </c>
      <c r="N31" s="14">
        <v>45.699148604715504</v>
      </c>
      <c r="O31" s="14">
        <v>18.7931624260492</v>
      </c>
      <c r="P31" s="14">
        <v>13.5857485285969</v>
      </c>
    </row>
    <row r="32" spans="1:16" x14ac:dyDescent="0.25">
      <c r="A32" s="7" t="s">
        <v>171</v>
      </c>
      <c r="B32" s="7">
        <v>2022</v>
      </c>
      <c r="C32" s="7" t="s">
        <v>1371</v>
      </c>
      <c r="D32" s="7" t="s">
        <v>1</v>
      </c>
      <c r="E32" s="272" t="s">
        <v>12</v>
      </c>
      <c r="F32" s="13">
        <v>0.82024099694712405</v>
      </c>
      <c r="G32" s="13">
        <v>0.25941915572006802</v>
      </c>
      <c r="H32" s="13">
        <v>1.9152380125720401</v>
      </c>
      <c r="I32" s="13">
        <v>0.91989457561626997</v>
      </c>
      <c r="J32" s="13">
        <v>0.52922703829819795</v>
      </c>
      <c r="K32" s="7" t="s">
        <v>41</v>
      </c>
      <c r="L32" s="14">
        <v>31.267586803624301</v>
      </c>
      <c r="M32" s="14">
        <v>9.8890582160489906</v>
      </c>
      <c r="N32" s="14">
        <v>73.008873039246495</v>
      </c>
      <c r="O32" s="14">
        <v>35.066381222492197</v>
      </c>
      <c r="P32" s="14">
        <v>20.174134699927301</v>
      </c>
    </row>
    <row r="33" spans="1:16" x14ac:dyDescent="0.25">
      <c r="A33" s="7" t="s">
        <v>171</v>
      </c>
      <c r="B33" s="7">
        <v>2023</v>
      </c>
      <c r="C33" s="7" t="s">
        <v>1370</v>
      </c>
      <c r="D33" s="7" t="s">
        <v>0</v>
      </c>
      <c r="E33" s="272" t="s">
        <v>7</v>
      </c>
      <c r="F33" s="13">
        <v>30.050195853951799</v>
      </c>
      <c r="G33" s="13">
        <v>26.263727367116001</v>
      </c>
      <c r="H33" s="13">
        <v>34.191952974731898</v>
      </c>
      <c r="I33" s="13">
        <v>30.124698559902399</v>
      </c>
      <c r="J33" s="13">
        <v>2.4283289355421198</v>
      </c>
      <c r="K33" s="7" t="s">
        <v>41</v>
      </c>
      <c r="L33" s="14">
        <v>1904.58141322346</v>
      </c>
      <c r="M33" s="14">
        <v>1664.5950405278099</v>
      </c>
      <c r="N33" s="14">
        <v>2167.0859795384999</v>
      </c>
      <c r="O33" s="14">
        <v>1909.3033947266199</v>
      </c>
      <c r="P33" s="14">
        <v>153.907487934659</v>
      </c>
    </row>
    <row r="34" spans="1:16" x14ac:dyDescent="0.25">
      <c r="A34" s="7" t="s">
        <v>171</v>
      </c>
      <c r="B34" s="7">
        <v>2023</v>
      </c>
      <c r="C34" s="7" t="s">
        <v>1370</v>
      </c>
      <c r="D34" s="7" t="s">
        <v>0</v>
      </c>
      <c r="E34" s="272" t="s">
        <v>8</v>
      </c>
      <c r="F34" s="13">
        <v>31.094748781519101</v>
      </c>
      <c r="G34" s="13">
        <v>27.407848597312501</v>
      </c>
      <c r="H34" s="13">
        <v>35.045189784984601</v>
      </c>
      <c r="I34" s="13">
        <v>31.159663215512801</v>
      </c>
      <c r="J34" s="13">
        <v>2.3447177445664198</v>
      </c>
      <c r="K34" s="7" t="s">
        <v>41</v>
      </c>
      <c r="L34" s="14">
        <v>5567.8257168188102</v>
      </c>
      <c r="M34" s="14">
        <v>4907.6493698347804</v>
      </c>
      <c r="N34" s="14">
        <v>6275.1916828993499</v>
      </c>
      <c r="O34" s="14">
        <v>5579.44929536973</v>
      </c>
      <c r="P34" s="14">
        <v>419.84515934206303</v>
      </c>
    </row>
    <row r="35" spans="1:16" x14ac:dyDescent="0.25">
      <c r="A35" s="7" t="s">
        <v>171</v>
      </c>
      <c r="B35" s="7">
        <v>2023</v>
      </c>
      <c r="C35" s="7" t="s">
        <v>1370</v>
      </c>
      <c r="D35" s="7" t="s">
        <v>0</v>
      </c>
      <c r="E35" s="272" t="s">
        <v>9</v>
      </c>
      <c r="F35" s="13">
        <v>29.8962824190173</v>
      </c>
      <c r="G35" s="13">
        <v>25.965914048935399</v>
      </c>
      <c r="H35" s="13">
        <v>33.903089776435699</v>
      </c>
      <c r="I35" s="13">
        <v>29.960764626342499</v>
      </c>
      <c r="J35" s="13">
        <v>2.3849586599969701</v>
      </c>
      <c r="K35" s="7" t="s">
        <v>41</v>
      </c>
      <c r="L35" s="14">
        <v>9627.4998273961392</v>
      </c>
      <c r="M35" s="14">
        <v>8361.8033011786902</v>
      </c>
      <c r="N35" s="14">
        <v>10917.8120007055</v>
      </c>
      <c r="O35" s="14">
        <v>9648.2650326210896</v>
      </c>
      <c r="P35" s="14">
        <v>768.02823727882503</v>
      </c>
    </row>
    <row r="36" spans="1:16" x14ac:dyDescent="0.25">
      <c r="A36" s="7" t="s">
        <v>171</v>
      </c>
      <c r="B36" s="7">
        <v>2023</v>
      </c>
      <c r="C36" s="7" t="s">
        <v>1370</v>
      </c>
      <c r="D36" s="7" t="s">
        <v>0</v>
      </c>
      <c r="E36" s="272" t="s">
        <v>10</v>
      </c>
      <c r="F36" s="13">
        <v>21.059165516966999</v>
      </c>
      <c r="G36" s="13">
        <v>17.727951462177501</v>
      </c>
      <c r="H36" s="13">
        <v>24.769961528254399</v>
      </c>
      <c r="I36" s="13">
        <v>21.147227720298499</v>
      </c>
      <c r="J36" s="13">
        <v>2.1475341726591699</v>
      </c>
      <c r="K36" s="7" t="s">
        <v>41</v>
      </c>
      <c r="L36" s="14">
        <v>7700.4944629341599</v>
      </c>
      <c r="M36" s="14">
        <v>6482.4027316598203</v>
      </c>
      <c r="N36" s="14">
        <v>9057.38413242151</v>
      </c>
      <c r="O36" s="14">
        <v>7732.6952882043697</v>
      </c>
      <c r="P36" s="14">
        <v>785.26734557455495</v>
      </c>
    </row>
    <row r="37" spans="1:16" x14ac:dyDescent="0.25">
      <c r="A37" s="7" t="s">
        <v>171</v>
      </c>
      <c r="B37" s="7">
        <v>2023</v>
      </c>
      <c r="C37" s="7" t="s">
        <v>1370</v>
      </c>
      <c r="D37" s="7" t="s">
        <v>0</v>
      </c>
      <c r="E37" s="272" t="s">
        <v>11</v>
      </c>
      <c r="F37" s="13">
        <v>11.151124161952</v>
      </c>
      <c r="G37" s="13">
        <v>8.6995277059106808</v>
      </c>
      <c r="H37" s="13">
        <v>14.071559848627199</v>
      </c>
      <c r="I37" s="13">
        <v>11.2251743493633</v>
      </c>
      <c r="J37" s="13">
        <v>1.6557010447751099</v>
      </c>
      <c r="K37" s="7" t="s">
        <v>41</v>
      </c>
      <c r="L37" s="14">
        <v>6184.0789264937503</v>
      </c>
      <c r="M37" s="14">
        <v>4824.4970798668801</v>
      </c>
      <c r="N37" s="14">
        <v>7803.6649452532401</v>
      </c>
      <c r="O37" s="14">
        <v>6225.1449389264098</v>
      </c>
      <c r="P37" s="14">
        <v>918.202128400937</v>
      </c>
    </row>
    <row r="38" spans="1:16" x14ac:dyDescent="0.25">
      <c r="A38" s="7" t="s">
        <v>171</v>
      </c>
      <c r="B38" s="7">
        <v>2023</v>
      </c>
      <c r="C38" s="7" t="s">
        <v>1370</v>
      </c>
      <c r="D38" s="7" t="s">
        <v>0</v>
      </c>
      <c r="E38" s="272" t="s">
        <v>12</v>
      </c>
      <c r="F38" s="13">
        <v>8.5643383117838301</v>
      </c>
      <c r="G38" s="13">
        <v>6.2983271511219296</v>
      </c>
      <c r="H38" s="13">
        <v>11.0912957315174</v>
      </c>
      <c r="I38" s="13">
        <v>8.6322790238652392</v>
      </c>
      <c r="J38" s="13">
        <v>1.46138428058711</v>
      </c>
      <c r="K38" s="7" t="s">
        <v>41</v>
      </c>
      <c r="L38" s="14">
        <v>11450.605966238099</v>
      </c>
      <c r="M38" s="14">
        <v>8420.9263843215303</v>
      </c>
      <c r="N38" s="14">
        <v>14829.173305996201</v>
      </c>
      <c r="O38" s="14">
        <v>11541.443377698</v>
      </c>
      <c r="P38" s="14">
        <v>1953.88539698777</v>
      </c>
    </row>
    <row r="39" spans="1:16" x14ac:dyDescent="0.25">
      <c r="A39" s="7" t="s">
        <v>171</v>
      </c>
      <c r="B39" s="7">
        <v>2023</v>
      </c>
      <c r="C39" s="7" t="s">
        <v>1370</v>
      </c>
      <c r="D39" s="7" t="s">
        <v>0</v>
      </c>
      <c r="E39" s="272" t="s">
        <v>15</v>
      </c>
      <c r="F39" s="13">
        <v>10.026719992877901</v>
      </c>
      <c r="G39" s="13">
        <v>7.1984456650615698</v>
      </c>
      <c r="H39" s="13">
        <v>13.422975470689201</v>
      </c>
      <c r="I39" s="13">
        <v>10.141380122525501</v>
      </c>
      <c r="J39" s="13">
        <v>1.91843145710232</v>
      </c>
      <c r="K39" s="7" t="s">
        <v>41</v>
      </c>
      <c r="L39" s="14">
        <v>3456.21038154503</v>
      </c>
      <c r="M39" s="14">
        <v>2481.3042207467201</v>
      </c>
      <c r="N39" s="14">
        <v>4626.8996447465697</v>
      </c>
      <c r="O39" s="14">
        <v>3495.7337282345702</v>
      </c>
      <c r="P39" s="14">
        <v>661.28332326317002</v>
      </c>
    </row>
    <row r="40" spans="1:16" x14ac:dyDescent="0.25">
      <c r="A40" s="7" t="s">
        <v>171</v>
      </c>
      <c r="B40" s="7">
        <v>2023</v>
      </c>
      <c r="C40" s="7" t="s">
        <v>1370</v>
      </c>
      <c r="D40" s="7" t="s">
        <v>0</v>
      </c>
      <c r="E40" s="272" t="s">
        <v>13</v>
      </c>
      <c r="F40" s="13">
        <v>4.3731431753779404</v>
      </c>
      <c r="G40" s="13">
        <v>2.7778158308996899</v>
      </c>
      <c r="H40" s="13">
        <v>6.506796852091</v>
      </c>
      <c r="I40" s="13">
        <v>4.45906754727537</v>
      </c>
      <c r="J40" s="13">
        <v>1.12581302547346</v>
      </c>
      <c r="K40" s="7" t="s">
        <v>41</v>
      </c>
      <c r="L40" s="14">
        <v>5505.9184520960798</v>
      </c>
      <c r="M40" s="14">
        <v>3497.3534655776398</v>
      </c>
      <c r="N40" s="14">
        <v>8192.2524406881294</v>
      </c>
      <c r="O40" s="14">
        <v>5614.0998140461197</v>
      </c>
      <c r="P40" s="14">
        <v>1417.4323734618499</v>
      </c>
    </row>
    <row r="41" spans="1:16" x14ac:dyDescent="0.25">
      <c r="A41" s="7" t="s">
        <v>171</v>
      </c>
      <c r="B41" s="7">
        <v>2023</v>
      </c>
      <c r="C41" s="7" t="s">
        <v>1370</v>
      </c>
      <c r="D41" s="7" t="s">
        <v>0</v>
      </c>
      <c r="E41" s="272" t="s">
        <v>14</v>
      </c>
      <c r="F41" s="13">
        <v>1.48290860028954</v>
      </c>
      <c r="G41" s="13">
        <v>0.63005969583347998</v>
      </c>
      <c r="H41" s="13">
        <v>2.9029747128819499</v>
      </c>
      <c r="I41" s="13">
        <v>1.5942262094755</v>
      </c>
      <c r="J41" s="13">
        <v>0.70941537395587695</v>
      </c>
      <c r="K41" s="7" t="s">
        <v>41</v>
      </c>
      <c r="L41" s="14">
        <v>1925.67545016399</v>
      </c>
      <c r="M41" s="14">
        <v>818.18291981544098</v>
      </c>
      <c r="N41" s="14">
        <v>3769.7449026542499</v>
      </c>
      <c r="O41" s="14">
        <v>2070.2302711007001</v>
      </c>
      <c r="P41" s="14">
        <v>921.23261631162302</v>
      </c>
    </row>
    <row r="42" spans="1:16" x14ac:dyDescent="0.25">
      <c r="A42" s="7" t="s">
        <v>171</v>
      </c>
      <c r="B42" s="7">
        <v>2023</v>
      </c>
      <c r="C42" s="7" t="s">
        <v>1370</v>
      </c>
      <c r="D42" s="7" t="s">
        <v>1</v>
      </c>
      <c r="E42" s="7" t="s">
        <v>72</v>
      </c>
      <c r="F42" s="13">
        <v>1.73869423587045</v>
      </c>
      <c r="G42" s="13">
        <v>0.84568820023648705</v>
      </c>
      <c r="H42" s="13">
        <v>3.07701639991165</v>
      </c>
      <c r="I42" s="13">
        <v>1.8316850063016901</v>
      </c>
      <c r="J42" s="13">
        <v>0.69918484830134697</v>
      </c>
      <c r="K42" s="7" t="s">
        <v>41</v>
      </c>
      <c r="L42" s="14">
        <v>176.40791717141599</v>
      </c>
      <c r="M42" s="14">
        <v>85.803524795993994</v>
      </c>
      <c r="N42" s="14">
        <v>312.19408393503602</v>
      </c>
      <c r="O42" s="14">
        <v>185.842760739369</v>
      </c>
      <c r="P42" s="14">
        <v>70.9392947086547</v>
      </c>
    </row>
    <row r="43" spans="1:16" x14ac:dyDescent="0.25">
      <c r="A43" s="7" t="s">
        <v>171</v>
      </c>
      <c r="B43" s="7">
        <v>2023</v>
      </c>
      <c r="C43" s="7" t="s">
        <v>1370</v>
      </c>
      <c r="D43" s="7" t="s">
        <v>1</v>
      </c>
      <c r="E43" s="272" t="s">
        <v>11</v>
      </c>
      <c r="F43" s="13">
        <v>6.0375308484084398</v>
      </c>
      <c r="G43" s="13">
        <v>4.2225540881436601</v>
      </c>
      <c r="H43" s="13">
        <v>8.3985473840495697</v>
      </c>
      <c r="I43" s="13">
        <v>6.1490705295296397</v>
      </c>
      <c r="J43" s="13">
        <v>1.2712873075305899</v>
      </c>
      <c r="K43" s="7" t="s">
        <v>41</v>
      </c>
      <c r="L43" s="14">
        <v>414.05386558384998</v>
      </c>
      <c r="M43" s="14">
        <v>289.58275936489201</v>
      </c>
      <c r="N43" s="14">
        <v>575.97237959812003</v>
      </c>
      <c r="O43" s="14">
        <v>421.70325691514302</v>
      </c>
      <c r="P43" s="14">
        <v>87.184883550447793</v>
      </c>
    </row>
    <row r="44" spans="1:16" x14ac:dyDescent="0.25">
      <c r="A44" s="7" t="s">
        <v>171</v>
      </c>
      <c r="B44" s="7">
        <v>2023</v>
      </c>
      <c r="C44" s="7" t="s">
        <v>1370</v>
      </c>
      <c r="D44" s="7" t="s">
        <v>1</v>
      </c>
      <c r="E44" s="272" t="s">
        <v>12</v>
      </c>
      <c r="F44" s="13">
        <v>2.9783442815730301E-5</v>
      </c>
      <c r="G44" s="13">
        <v>1.430891732685E-18</v>
      </c>
      <c r="H44" s="13">
        <v>0.121916975617988</v>
      </c>
      <c r="I44" s="13">
        <v>2.2059728241390401E-2</v>
      </c>
      <c r="J44" s="13">
        <v>7.2553741676244204E-2</v>
      </c>
      <c r="K44" s="7" t="s">
        <v>41</v>
      </c>
      <c r="L44" s="14">
        <v>2.5247424474894599E-3</v>
      </c>
      <c r="M44" s="14">
        <v>1.21296692179708E-16</v>
      </c>
      <c r="N44" s="14">
        <v>10.334902023136801</v>
      </c>
      <c r="O44" s="14">
        <v>1.8700031630226599</v>
      </c>
      <c r="P44" s="14">
        <v>6.1503806818952196</v>
      </c>
    </row>
    <row r="45" spans="1:16" x14ac:dyDescent="0.25">
      <c r="A45" s="7" t="s">
        <v>171</v>
      </c>
      <c r="B45" s="7">
        <v>2023</v>
      </c>
      <c r="C45" s="7" t="s">
        <v>1370</v>
      </c>
      <c r="D45" s="7" t="s">
        <v>1</v>
      </c>
      <c r="E45" s="272" t="s">
        <v>15</v>
      </c>
      <c r="F45" s="13">
        <v>2.8474007998667401E-5</v>
      </c>
      <c r="G45" s="13">
        <v>4.7577399471175701E-18</v>
      </c>
      <c r="H45" s="13">
        <v>0.15221004181856701</v>
      </c>
      <c r="I45" s="13">
        <v>3.0456211186156601E-2</v>
      </c>
      <c r="J45" s="13">
        <v>0.122399621718431</v>
      </c>
      <c r="K45" s="7" t="s">
        <v>41</v>
      </c>
      <c r="L45" s="14">
        <v>8.3599687484087496E-4</v>
      </c>
      <c r="M45" s="14">
        <v>1.3968724484737101E-16</v>
      </c>
      <c r="N45" s="14">
        <v>4.4688868277931402</v>
      </c>
      <c r="O45" s="14">
        <v>0.894194360425559</v>
      </c>
      <c r="P45" s="14">
        <v>3.5936528936531298</v>
      </c>
    </row>
    <row r="46" spans="1:16" x14ac:dyDescent="0.25">
      <c r="A46" s="7" t="s">
        <v>171</v>
      </c>
      <c r="B46" s="7">
        <v>2023</v>
      </c>
      <c r="C46" s="7" t="s">
        <v>1370</v>
      </c>
      <c r="D46" s="7" t="s">
        <v>1</v>
      </c>
      <c r="E46" s="272" t="s">
        <v>13</v>
      </c>
      <c r="F46" s="13">
        <v>1.11435655062585E-5</v>
      </c>
      <c r="G46" s="13">
        <v>9.0433378255628009E-19</v>
      </c>
      <c r="H46" s="13">
        <v>0.10924986515002</v>
      </c>
      <c r="I46" s="13">
        <v>2.0040320020188799E-2</v>
      </c>
      <c r="J46" s="13">
        <v>7.1743812094094597E-2</v>
      </c>
      <c r="K46" s="7" t="s">
        <v>41</v>
      </c>
      <c r="L46" s="14">
        <v>1.2857445881121099E-3</v>
      </c>
      <c r="M46" s="14">
        <v>1.04342031831343E-16</v>
      </c>
      <c r="N46" s="14">
        <v>12.605249441009301</v>
      </c>
      <c r="O46" s="14">
        <v>2.3122521239293801</v>
      </c>
      <c r="P46" s="14">
        <v>8.2778010394166301</v>
      </c>
    </row>
    <row r="47" spans="1:16" x14ac:dyDescent="0.25">
      <c r="A47" s="7" t="s">
        <v>171</v>
      </c>
      <c r="B47" s="7">
        <v>2023</v>
      </c>
      <c r="C47" s="7" t="s">
        <v>1371</v>
      </c>
      <c r="D47" s="7" t="s">
        <v>0</v>
      </c>
      <c r="E47" s="272" t="s">
        <v>7</v>
      </c>
      <c r="F47" s="13">
        <v>24.946448700985499</v>
      </c>
      <c r="G47" s="13">
        <v>21.383649936810201</v>
      </c>
      <c r="H47" s="13">
        <v>28.730100481989801</v>
      </c>
      <c r="I47" s="13">
        <v>25.007467294046101</v>
      </c>
      <c r="J47" s="13">
        <v>2.2362943749167101</v>
      </c>
      <c r="K47" s="7" t="s">
        <v>41</v>
      </c>
      <c r="L47" s="14">
        <v>1585.09735046062</v>
      </c>
      <c r="M47" s="14">
        <v>1358.71711698492</v>
      </c>
      <c r="N47" s="14">
        <v>1825.5105846256299</v>
      </c>
      <c r="O47" s="14">
        <v>1588.97447186369</v>
      </c>
      <c r="P47" s="14">
        <v>142.094144582208</v>
      </c>
    </row>
    <row r="48" spans="1:16" x14ac:dyDescent="0.25">
      <c r="A48" s="7" t="s">
        <v>171</v>
      </c>
      <c r="B48" s="7">
        <v>2023</v>
      </c>
      <c r="C48" s="7" t="s">
        <v>1371</v>
      </c>
      <c r="D48" s="7" t="s">
        <v>0</v>
      </c>
      <c r="E48" s="272" t="s">
        <v>8</v>
      </c>
      <c r="F48" s="13">
        <v>32.206814742687399</v>
      </c>
      <c r="G48" s="13">
        <v>28.170751770833601</v>
      </c>
      <c r="H48" s="13">
        <v>36.133309389730798</v>
      </c>
      <c r="I48" s="13">
        <v>32.1508923487551</v>
      </c>
      <c r="J48" s="13">
        <v>2.4112865149459699</v>
      </c>
      <c r="K48" s="7" t="s">
        <v>41</v>
      </c>
      <c r="L48" s="14">
        <v>12583.202519967899</v>
      </c>
      <c r="M48" s="14">
        <v>11006.312716864601</v>
      </c>
      <c r="N48" s="14">
        <v>14117.283978567801</v>
      </c>
      <c r="O48" s="14">
        <v>12561.353640658601</v>
      </c>
      <c r="P48" s="14">
        <v>942.08964138938995</v>
      </c>
    </row>
    <row r="49" spans="1:16" x14ac:dyDescent="0.25">
      <c r="A49" s="7" t="s">
        <v>171</v>
      </c>
      <c r="B49" s="7">
        <v>2023</v>
      </c>
      <c r="C49" s="7" t="s">
        <v>1371</v>
      </c>
      <c r="D49" s="7" t="s">
        <v>0</v>
      </c>
      <c r="E49" s="272" t="s">
        <v>9</v>
      </c>
      <c r="F49" s="13">
        <v>16.450254183702</v>
      </c>
      <c r="G49" s="13">
        <v>13.455808866244</v>
      </c>
      <c r="H49" s="13">
        <v>19.8543828888875</v>
      </c>
      <c r="I49" s="13">
        <v>16.503470225958001</v>
      </c>
      <c r="J49" s="13">
        <v>1.95491688417391</v>
      </c>
      <c r="K49" s="7" t="s">
        <v>41</v>
      </c>
      <c r="L49" s="14">
        <v>3723.5150344809399</v>
      </c>
      <c r="M49" s="14">
        <v>3045.7223368743398</v>
      </c>
      <c r="N49" s="14">
        <v>4494.0395668996998</v>
      </c>
      <c r="O49" s="14">
        <v>3735.5604856455998</v>
      </c>
      <c r="P49" s="14">
        <v>442.49543673276401</v>
      </c>
    </row>
    <row r="50" spans="1:16" x14ac:dyDescent="0.25">
      <c r="A50" s="7" t="s">
        <v>171</v>
      </c>
      <c r="B50" s="7">
        <v>2023</v>
      </c>
      <c r="C50" s="7" t="s">
        <v>1371</v>
      </c>
      <c r="D50" s="7" t="s">
        <v>0</v>
      </c>
      <c r="E50" s="272" t="s">
        <v>10</v>
      </c>
      <c r="F50" s="13">
        <v>17.677521865002699</v>
      </c>
      <c r="G50" s="13">
        <v>14.5060742521708</v>
      </c>
      <c r="H50" s="13">
        <v>21.155744080995898</v>
      </c>
      <c r="I50" s="13">
        <v>17.7467394384412</v>
      </c>
      <c r="J50" s="13">
        <v>2.0372342909460799</v>
      </c>
      <c r="K50" s="7" t="s">
        <v>41</v>
      </c>
      <c r="L50" s="14">
        <v>759.072788883219</v>
      </c>
      <c r="M50" s="14">
        <v>622.89082838821696</v>
      </c>
      <c r="N50" s="14">
        <v>908.42765083796496</v>
      </c>
      <c r="O50" s="14">
        <v>762.04499148666696</v>
      </c>
      <c r="P50" s="14">
        <v>87.478840453224805</v>
      </c>
    </row>
    <row r="51" spans="1:16" x14ac:dyDescent="0.25">
      <c r="A51" s="7" t="s">
        <v>171</v>
      </c>
      <c r="B51" s="7">
        <v>2023</v>
      </c>
      <c r="C51" s="7" t="s">
        <v>1371</v>
      </c>
      <c r="D51" s="7" t="s">
        <v>0</v>
      </c>
      <c r="E51" s="272" t="s">
        <v>11</v>
      </c>
      <c r="F51" s="13">
        <v>30.004216564233701</v>
      </c>
      <c r="G51" s="13">
        <v>26.1435169409338</v>
      </c>
      <c r="H51" s="13">
        <v>34.145445231047397</v>
      </c>
      <c r="I51" s="13">
        <v>30.077942703105801</v>
      </c>
      <c r="J51" s="13">
        <v>2.5058977030790599</v>
      </c>
      <c r="K51" s="7" t="s">
        <v>41</v>
      </c>
      <c r="L51" s="14">
        <v>22484.2597667398</v>
      </c>
      <c r="M51" s="14">
        <v>19591.167290027599</v>
      </c>
      <c r="N51" s="14">
        <v>25587.572292789901</v>
      </c>
      <c r="O51" s="14">
        <v>22539.507923426401</v>
      </c>
      <c r="P51" s="14">
        <v>1877.84456175635</v>
      </c>
    </row>
    <row r="52" spans="1:16" x14ac:dyDescent="0.25">
      <c r="A52" s="7" t="s">
        <v>171</v>
      </c>
      <c r="B52" s="7">
        <v>2023</v>
      </c>
      <c r="C52" s="7" t="s">
        <v>1371</v>
      </c>
      <c r="D52" s="7" t="s">
        <v>0</v>
      </c>
      <c r="E52" s="272" t="s">
        <v>12</v>
      </c>
      <c r="F52" s="13">
        <v>22.359449370579799</v>
      </c>
      <c r="G52" s="13">
        <v>19.038352426707</v>
      </c>
      <c r="H52" s="13">
        <v>26.2713593774583</v>
      </c>
      <c r="I52" s="13">
        <v>22.435918025223501</v>
      </c>
      <c r="J52" s="13">
        <v>2.1884592553343301</v>
      </c>
      <c r="K52" s="7" t="s">
        <v>41</v>
      </c>
      <c r="L52" s="14">
        <v>8900.6260109467294</v>
      </c>
      <c r="M52" s="14">
        <v>7578.59695049927</v>
      </c>
      <c r="N52" s="14">
        <v>10457.8400273848</v>
      </c>
      <c r="O52" s="14">
        <v>8931.06588830074</v>
      </c>
      <c r="P52" s="14">
        <v>871.15997577093697</v>
      </c>
    </row>
    <row r="53" spans="1:16" x14ac:dyDescent="0.25">
      <c r="A53" s="7" t="s">
        <v>171</v>
      </c>
      <c r="B53" s="7">
        <v>2023</v>
      </c>
      <c r="C53" s="7" t="s">
        <v>1371</v>
      </c>
      <c r="D53" s="7" t="s">
        <v>0</v>
      </c>
      <c r="E53" s="272" t="s">
        <v>15</v>
      </c>
      <c r="F53" s="13">
        <v>9.0612089178539499</v>
      </c>
      <c r="G53" s="13">
        <v>6.6857299377273698</v>
      </c>
      <c r="H53" s="13">
        <v>11.7823999099252</v>
      </c>
      <c r="I53" s="13">
        <v>9.1149159753881897</v>
      </c>
      <c r="J53" s="13">
        <v>1.5452502388042799</v>
      </c>
      <c r="K53" s="7" t="s">
        <v>41</v>
      </c>
      <c r="L53" s="14">
        <v>1347.4017660848799</v>
      </c>
      <c r="M53" s="14">
        <v>994.16804174005995</v>
      </c>
      <c r="N53" s="14">
        <v>1752.0428666058799</v>
      </c>
      <c r="O53" s="14">
        <v>1355.3880055402201</v>
      </c>
      <c r="P53" s="14">
        <v>229.77871051019599</v>
      </c>
    </row>
    <row r="54" spans="1:16" x14ac:dyDescent="0.25">
      <c r="A54" s="7" t="s">
        <v>171</v>
      </c>
      <c r="B54" s="7">
        <v>2023</v>
      </c>
      <c r="C54" s="7" t="s">
        <v>1371</v>
      </c>
      <c r="D54" s="7" t="s">
        <v>0</v>
      </c>
      <c r="E54" s="272" t="s">
        <v>13</v>
      </c>
      <c r="F54" s="13">
        <v>2.17931559893333E-5</v>
      </c>
      <c r="G54" s="13">
        <v>8.19319681723342E-19</v>
      </c>
      <c r="H54" s="13">
        <v>0.10272132024987</v>
      </c>
      <c r="I54" s="13">
        <v>1.80423138995125E-2</v>
      </c>
      <c r="J54" s="13">
        <v>6.0160528456312999E-2</v>
      </c>
      <c r="K54" s="7" t="s">
        <v>41</v>
      </c>
      <c r="L54" s="14">
        <v>2.72296766824324E-2</v>
      </c>
      <c r="M54" s="14">
        <v>1.0237071695260401E-15</v>
      </c>
      <c r="N54" s="14">
        <v>128.34618079940299</v>
      </c>
      <c r="O54" s="14">
        <v>22.5431495248849</v>
      </c>
      <c r="P54" s="14">
        <v>75.168173885024899</v>
      </c>
    </row>
    <row r="55" spans="1:16" x14ac:dyDescent="0.25">
      <c r="A55" s="7" t="s">
        <v>171</v>
      </c>
      <c r="B55" s="7">
        <v>2023</v>
      </c>
      <c r="C55" s="7" t="s">
        <v>1371</v>
      </c>
      <c r="D55" s="7" t="s">
        <v>0</v>
      </c>
      <c r="E55" s="272" t="s">
        <v>14</v>
      </c>
      <c r="F55" s="13">
        <v>2.2648010180519999E-5</v>
      </c>
      <c r="G55" s="13">
        <v>1.71053099960899E-19</v>
      </c>
      <c r="H55" s="13">
        <v>0.115007672206324</v>
      </c>
      <c r="I55" s="13">
        <v>2.21820931555799E-2</v>
      </c>
      <c r="J55" s="13">
        <v>8.6204521536824494E-2</v>
      </c>
      <c r="K55" s="7" t="s">
        <v>41</v>
      </c>
      <c r="L55" s="14">
        <v>2.98412446939549E-2</v>
      </c>
      <c r="M55" s="14">
        <v>2.2538127503948002E-16</v>
      </c>
      <c r="N55" s="14">
        <v>151.53525897577401</v>
      </c>
      <c r="O55" s="14">
        <v>29.227347762723699</v>
      </c>
      <c r="P55" s="14">
        <v>113.58393962213501</v>
      </c>
    </row>
    <row r="56" spans="1:16" x14ac:dyDescent="0.25">
      <c r="A56" s="7" t="s">
        <v>171</v>
      </c>
      <c r="B56" s="7">
        <v>2023</v>
      </c>
      <c r="C56" s="7" t="s">
        <v>1371</v>
      </c>
      <c r="D56" s="7" t="s">
        <v>1</v>
      </c>
      <c r="E56" s="272" t="s">
        <v>7</v>
      </c>
      <c r="F56" s="13">
        <v>2.4252007284469599</v>
      </c>
      <c r="G56" s="13">
        <v>1.3396719081094799</v>
      </c>
      <c r="H56" s="13">
        <v>3.9994142552955898</v>
      </c>
      <c r="I56" s="13">
        <v>2.4989283974993</v>
      </c>
      <c r="J56" s="13">
        <v>0.82100645920039805</v>
      </c>
      <c r="K56" s="7" t="s">
        <v>41</v>
      </c>
      <c r="L56" s="14">
        <v>124.07326926734601</v>
      </c>
      <c r="M56" s="14">
        <v>68.537614818881195</v>
      </c>
      <c r="N56" s="14">
        <v>204.610033300922</v>
      </c>
      <c r="O56" s="14">
        <v>127.845176816064</v>
      </c>
      <c r="P56" s="14">
        <v>42.002690452692299</v>
      </c>
    </row>
    <row r="57" spans="1:16" x14ac:dyDescent="0.25">
      <c r="A57" s="7" t="s">
        <v>171</v>
      </c>
      <c r="B57" s="7">
        <v>2023</v>
      </c>
      <c r="C57" s="7" t="s">
        <v>1371</v>
      </c>
      <c r="D57" s="7" t="s">
        <v>1</v>
      </c>
      <c r="E57" s="272" t="s">
        <v>8</v>
      </c>
      <c r="F57" s="13">
        <v>8.6084848585573006</v>
      </c>
      <c r="G57" s="13">
        <v>6.4378391109587199</v>
      </c>
      <c r="H57" s="13">
        <v>11.1661613106973</v>
      </c>
      <c r="I57" s="13">
        <v>8.6598668029498693</v>
      </c>
      <c r="J57" s="13">
        <v>1.4637615183491901</v>
      </c>
      <c r="K57" s="7" t="s">
        <v>41</v>
      </c>
      <c r="L57" s="14">
        <v>1694.580244407</v>
      </c>
      <c r="M57" s="14">
        <v>1267.2886289922201</v>
      </c>
      <c r="N57" s="14">
        <v>2198.0588540107601</v>
      </c>
      <c r="O57" s="14">
        <v>1704.69478016068</v>
      </c>
      <c r="P57" s="14">
        <v>288.141454887039</v>
      </c>
    </row>
    <row r="58" spans="1:16" x14ac:dyDescent="0.25">
      <c r="A58" s="7" t="s">
        <v>171</v>
      </c>
      <c r="B58" s="7">
        <v>2023</v>
      </c>
      <c r="C58" s="7" t="s">
        <v>1371</v>
      </c>
      <c r="D58" s="7" t="s">
        <v>1</v>
      </c>
      <c r="E58" s="272" t="s">
        <v>9</v>
      </c>
      <c r="F58" s="13">
        <v>2.73920277764709</v>
      </c>
      <c r="G58" s="13">
        <v>1.47769036559077</v>
      </c>
      <c r="H58" s="13">
        <v>4.5430256968947598</v>
      </c>
      <c r="I58" s="13">
        <v>2.8297761344561998</v>
      </c>
      <c r="J58" s="13">
        <v>0.93016052515562997</v>
      </c>
      <c r="K58" s="7" t="s">
        <v>41</v>
      </c>
      <c r="L58" s="14">
        <v>87.216216440283503</v>
      </c>
      <c r="M58" s="14">
        <v>47.049661240410103</v>
      </c>
      <c r="N58" s="14">
        <v>144.64993818912899</v>
      </c>
      <c r="O58" s="14">
        <v>90.100072121085603</v>
      </c>
      <c r="P58" s="14">
        <v>29.616311120955199</v>
      </c>
    </row>
    <row r="59" spans="1:16" x14ac:dyDescent="0.25">
      <c r="A59" s="7" t="s">
        <v>171</v>
      </c>
      <c r="B59" s="7">
        <v>2023</v>
      </c>
      <c r="C59" s="7" t="s">
        <v>1371</v>
      </c>
      <c r="D59" s="7" t="s">
        <v>1</v>
      </c>
      <c r="E59" s="272" t="s">
        <v>10</v>
      </c>
      <c r="F59" s="13">
        <v>3.9567960273548199</v>
      </c>
      <c r="G59" s="13">
        <v>2.50596827273958</v>
      </c>
      <c r="H59" s="13">
        <v>5.8207942336600196</v>
      </c>
      <c r="I59" s="13">
        <v>4.0313685598381399</v>
      </c>
      <c r="J59" s="13">
        <v>1.0018114889357299</v>
      </c>
      <c r="K59" s="7" t="s">
        <v>41</v>
      </c>
      <c r="L59" s="14">
        <v>98.445085160587993</v>
      </c>
      <c r="M59" s="14">
        <v>62.348490625760903</v>
      </c>
      <c r="N59" s="14">
        <v>144.82136053346099</v>
      </c>
      <c r="O59" s="14">
        <v>100.30044976877301</v>
      </c>
      <c r="P59" s="14">
        <v>24.925069844721101</v>
      </c>
    </row>
    <row r="60" spans="1:16" x14ac:dyDescent="0.25">
      <c r="A60" s="7" t="s">
        <v>171</v>
      </c>
      <c r="B60" s="7">
        <v>2023</v>
      </c>
      <c r="C60" s="7" t="s">
        <v>1371</v>
      </c>
      <c r="D60" s="7" t="s">
        <v>1</v>
      </c>
      <c r="E60" s="272" t="s">
        <v>11</v>
      </c>
      <c r="F60" s="13">
        <v>2.4725490242794601</v>
      </c>
      <c r="G60" s="13">
        <v>0.74569365701815804</v>
      </c>
      <c r="H60" s="13">
        <v>5.5835319281664697</v>
      </c>
      <c r="I60" s="13">
        <v>2.7310917294327601</v>
      </c>
      <c r="J60" s="13">
        <v>1.5127192205776401</v>
      </c>
      <c r="K60" s="7" t="s">
        <v>41</v>
      </c>
      <c r="L60" s="14">
        <v>83.769960942588298</v>
      </c>
      <c r="M60" s="14">
        <v>25.2641010997752</v>
      </c>
      <c r="N60" s="14">
        <v>189.17006172628001</v>
      </c>
      <c r="O60" s="14">
        <v>92.529387793181996</v>
      </c>
      <c r="P60" s="14">
        <v>51.250927193170703</v>
      </c>
    </row>
    <row r="61" spans="1:16" x14ac:dyDescent="0.25">
      <c r="A61" s="7" t="s">
        <v>171</v>
      </c>
      <c r="B61" s="7">
        <v>2023</v>
      </c>
      <c r="C61" s="7" t="s">
        <v>1371</v>
      </c>
      <c r="D61" s="7" t="s">
        <v>1</v>
      </c>
      <c r="E61" s="272" t="s">
        <v>12</v>
      </c>
      <c r="F61" s="13">
        <v>0.2131431938236</v>
      </c>
      <c r="G61" s="13">
        <v>2.3127125032022602E-2</v>
      </c>
      <c r="H61" s="13">
        <v>0.91327453421026195</v>
      </c>
      <c r="I61" s="13">
        <v>0.30338352598607099</v>
      </c>
      <c r="J61" s="13">
        <v>0.28880737964810599</v>
      </c>
      <c r="K61" s="7" t="s">
        <v>41</v>
      </c>
      <c r="L61" s="14">
        <v>13.4173640511956</v>
      </c>
      <c r="M61" s="14">
        <v>1.4558525207658199</v>
      </c>
      <c r="N61" s="14">
        <v>57.490631928535997</v>
      </c>
      <c r="O61" s="14">
        <v>19.097992960823198</v>
      </c>
      <c r="P61" s="14">
        <v>18.180424548848301</v>
      </c>
    </row>
    <row r="62" spans="1:16" x14ac:dyDescent="0.25">
      <c r="A62" s="7" t="s">
        <v>171</v>
      </c>
      <c r="B62" s="7">
        <v>2023</v>
      </c>
      <c r="C62" s="7" t="s">
        <v>1371</v>
      </c>
      <c r="D62" s="7" t="s">
        <v>1</v>
      </c>
      <c r="E62" s="272" t="s">
        <v>15</v>
      </c>
      <c r="F62" s="13">
        <v>0.42017562394929697</v>
      </c>
      <c r="G62" s="13">
        <v>3.3729131318191302E-2</v>
      </c>
      <c r="H62" s="13">
        <v>1.62936599932896</v>
      </c>
      <c r="I62" s="13">
        <v>0.56044820646579596</v>
      </c>
      <c r="J62" s="13">
        <v>0.52509568751851399</v>
      </c>
      <c r="K62" s="7" t="s">
        <v>41</v>
      </c>
      <c r="L62" s="14">
        <v>17.412077856458801</v>
      </c>
      <c r="M62" s="14">
        <v>1.39773520182584</v>
      </c>
      <c r="N62" s="14">
        <v>67.520927012192402</v>
      </c>
      <c r="O62" s="14">
        <v>23.2249736759426</v>
      </c>
      <c r="P62" s="14">
        <v>21.759965290767202</v>
      </c>
    </row>
    <row r="63" spans="1:16" x14ac:dyDescent="0.25">
      <c r="A63" s="7" t="s">
        <v>171</v>
      </c>
      <c r="B63" s="7">
        <v>2023</v>
      </c>
      <c r="C63" s="7" t="s">
        <v>1371</v>
      </c>
      <c r="D63" s="7" t="s">
        <v>1</v>
      </c>
      <c r="E63" s="272" t="s">
        <v>13</v>
      </c>
      <c r="F63" s="13">
        <v>3.9827096161240703E-5</v>
      </c>
      <c r="G63" s="13">
        <v>4.9243974974257499E-18</v>
      </c>
      <c r="H63" s="13">
        <v>0.173764998571977</v>
      </c>
      <c r="I63" s="13">
        <v>3.1901981231325899E-2</v>
      </c>
      <c r="J63" s="13">
        <v>0.114648325529578</v>
      </c>
      <c r="K63" s="7" t="s">
        <v>41</v>
      </c>
      <c r="L63" s="14">
        <v>2.38763441486638E-3</v>
      </c>
      <c r="M63" s="14">
        <v>2.9521762997067299E-16</v>
      </c>
      <c r="N63" s="14">
        <v>10.417211664390001</v>
      </c>
      <c r="O63" s="14">
        <v>1.91252377481799</v>
      </c>
      <c r="P63" s="14">
        <v>6.8731671154982497</v>
      </c>
    </row>
    <row r="64" spans="1:16" x14ac:dyDescent="0.25">
      <c r="A64" s="7" t="s">
        <v>171</v>
      </c>
      <c r="B64" s="7">
        <v>2024</v>
      </c>
      <c r="C64" s="7" t="s">
        <v>1370</v>
      </c>
      <c r="D64" s="7" t="s">
        <v>0</v>
      </c>
      <c r="E64" s="272" t="s">
        <v>7</v>
      </c>
      <c r="F64" s="13">
        <v>25.2882300127613</v>
      </c>
      <c r="G64" s="13">
        <v>21.525225557817102</v>
      </c>
      <c r="H64" s="13">
        <v>28.859034627334601</v>
      </c>
      <c r="I64" s="13">
        <v>25.248968871709199</v>
      </c>
      <c r="J64" s="13">
        <v>2.2188473781633098</v>
      </c>
      <c r="K64" s="7" t="s">
        <v>41</v>
      </c>
      <c r="L64" s="14">
        <v>2492.1550677576301</v>
      </c>
      <c r="M64" s="14">
        <v>2121.31097872288</v>
      </c>
      <c r="N64" s="14">
        <v>2844.0578625238199</v>
      </c>
      <c r="O64" s="14">
        <v>2488.28588230694</v>
      </c>
      <c r="P64" s="14">
        <v>218.667409117994</v>
      </c>
    </row>
    <row r="65" spans="1:16" x14ac:dyDescent="0.25">
      <c r="A65" s="7" t="s">
        <v>171</v>
      </c>
      <c r="B65" s="7">
        <v>2024</v>
      </c>
      <c r="C65" s="7" t="s">
        <v>1370</v>
      </c>
      <c r="D65" s="7" t="s">
        <v>0</v>
      </c>
      <c r="E65" s="272" t="s">
        <v>8</v>
      </c>
      <c r="F65" s="13">
        <v>29.790899644075601</v>
      </c>
      <c r="G65" s="13">
        <v>25.914346847701601</v>
      </c>
      <c r="H65" s="13">
        <v>33.774632531406702</v>
      </c>
      <c r="I65" s="13">
        <v>29.847165535650301</v>
      </c>
      <c r="J65" s="13">
        <v>2.3781056034016901</v>
      </c>
      <c r="K65" s="7" t="s">
        <v>41</v>
      </c>
      <c r="L65" s="14">
        <v>8424.2706013517</v>
      </c>
      <c r="M65" s="14">
        <v>7328.0590015930602</v>
      </c>
      <c r="N65" s="14">
        <v>9550.7905872312003</v>
      </c>
      <c r="O65" s="14">
        <v>8440.1814701711992</v>
      </c>
      <c r="P65" s="14">
        <v>672.48070252993205</v>
      </c>
    </row>
    <row r="66" spans="1:16" x14ac:dyDescent="0.25">
      <c r="A66" s="7" t="s">
        <v>171</v>
      </c>
      <c r="B66" s="7">
        <v>2024</v>
      </c>
      <c r="C66" s="7" t="s">
        <v>1370</v>
      </c>
      <c r="D66" s="7" t="s">
        <v>0</v>
      </c>
      <c r="E66" s="272" t="s">
        <v>9</v>
      </c>
      <c r="F66" s="13">
        <v>32.685499728183103</v>
      </c>
      <c r="G66" s="13">
        <v>28.6771325402221</v>
      </c>
      <c r="H66" s="13">
        <v>36.768932160890202</v>
      </c>
      <c r="I66" s="13">
        <v>32.707651454668799</v>
      </c>
      <c r="J66" s="13">
        <v>2.4490135730451201</v>
      </c>
      <c r="K66" s="7" t="s">
        <v>41</v>
      </c>
      <c r="L66" s="14">
        <v>12306.7443576555</v>
      </c>
      <c r="M66" s="14">
        <v>10797.5139440444</v>
      </c>
      <c r="N66" s="14">
        <v>13844.238337218299</v>
      </c>
      <c r="O66" s="14">
        <v>12315.084925711901</v>
      </c>
      <c r="P66" s="14">
        <v>922.102590522951</v>
      </c>
    </row>
    <row r="67" spans="1:16" x14ac:dyDescent="0.25">
      <c r="A67" s="7" t="s">
        <v>171</v>
      </c>
      <c r="B67" s="7">
        <v>2024</v>
      </c>
      <c r="C67" s="7" t="s">
        <v>1370</v>
      </c>
      <c r="D67" s="7" t="s">
        <v>0</v>
      </c>
      <c r="E67" s="272" t="s">
        <v>10</v>
      </c>
      <c r="F67" s="13">
        <v>33.901582289628699</v>
      </c>
      <c r="G67" s="13">
        <v>30.248794384450399</v>
      </c>
      <c r="H67" s="13">
        <v>38.097739641117002</v>
      </c>
      <c r="I67" s="13">
        <v>34.0179596106031</v>
      </c>
      <c r="J67" s="13">
        <v>2.3898024309678498</v>
      </c>
      <c r="K67" s="7" t="s">
        <v>41</v>
      </c>
      <c r="L67" s="14">
        <v>20007.357804047198</v>
      </c>
      <c r="M67" s="14">
        <v>17851.628493927201</v>
      </c>
      <c r="N67" s="14">
        <v>22483.762026601598</v>
      </c>
      <c r="O67" s="14">
        <v>20076.039043793498</v>
      </c>
      <c r="P67" s="14">
        <v>1410.3658026599801</v>
      </c>
    </row>
    <row r="68" spans="1:16" x14ac:dyDescent="0.25">
      <c r="A68" s="7" t="s">
        <v>171</v>
      </c>
      <c r="B68" s="7">
        <v>2024</v>
      </c>
      <c r="C68" s="7" t="s">
        <v>1370</v>
      </c>
      <c r="D68" s="7" t="s">
        <v>0</v>
      </c>
      <c r="E68" s="272" t="s">
        <v>11</v>
      </c>
      <c r="F68" s="13">
        <v>24.759790832326701</v>
      </c>
      <c r="G68" s="13">
        <v>21.036600784064699</v>
      </c>
      <c r="H68" s="13">
        <v>28.560413484132301</v>
      </c>
      <c r="I68" s="13">
        <v>24.781447752980998</v>
      </c>
      <c r="J68" s="13">
        <v>2.29292783691958</v>
      </c>
      <c r="K68" s="7" t="s">
        <v>41</v>
      </c>
      <c r="L68" s="14">
        <v>7684.9438785375596</v>
      </c>
      <c r="M68" s="14">
        <v>6529.3401513580002</v>
      </c>
      <c r="N68" s="14">
        <v>8864.5811372050102</v>
      </c>
      <c r="O68" s="14">
        <v>7691.6657535702398</v>
      </c>
      <c r="P68" s="14">
        <v>711.67894202309901</v>
      </c>
    </row>
    <row r="69" spans="1:16" x14ac:dyDescent="0.25">
      <c r="A69" s="7" t="s">
        <v>171</v>
      </c>
      <c r="B69" s="7">
        <v>2024</v>
      </c>
      <c r="C69" s="7" t="s">
        <v>1370</v>
      </c>
      <c r="D69" s="7" t="s">
        <v>0</v>
      </c>
      <c r="E69" s="272" t="s">
        <v>12</v>
      </c>
      <c r="F69" s="13">
        <v>18.499821682589499</v>
      </c>
      <c r="G69" s="13">
        <v>15.2622626169856</v>
      </c>
      <c r="H69" s="13">
        <v>22.16176889402</v>
      </c>
      <c r="I69" s="13">
        <v>18.590141342585799</v>
      </c>
      <c r="J69" s="13">
        <v>2.06674076968722</v>
      </c>
      <c r="K69" s="7" t="s">
        <v>41</v>
      </c>
      <c r="L69" s="14">
        <v>2518.56572386774</v>
      </c>
      <c r="M69" s="14">
        <v>2077.8044326764202</v>
      </c>
      <c r="N69" s="14">
        <v>3017.1032172318801</v>
      </c>
      <c r="O69" s="14">
        <v>2530.8618423796302</v>
      </c>
      <c r="P69" s="14">
        <v>281.36608838521801</v>
      </c>
    </row>
    <row r="70" spans="1:16" x14ac:dyDescent="0.25">
      <c r="A70" s="7" t="s">
        <v>171</v>
      </c>
      <c r="B70" s="7">
        <v>2024</v>
      </c>
      <c r="C70" s="7" t="s">
        <v>1370</v>
      </c>
      <c r="D70" s="7" t="s">
        <v>0</v>
      </c>
      <c r="E70" s="272" t="s">
        <v>15</v>
      </c>
      <c r="F70" s="13">
        <v>5.7362948694109601</v>
      </c>
      <c r="G70" s="13">
        <v>3.8815149626851499</v>
      </c>
      <c r="H70" s="13">
        <v>7.9917497873627497</v>
      </c>
      <c r="I70" s="13">
        <v>5.8261165187330901</v>
      </c>
      <c r="J70" s="13">
        <v>1.2551078846169701</v>
      </c>
      <c r="K70" s="7" t="s">
        <v>41</v>
      </c>
      <c r="L70" s="14">
        <v>2836.4257240776301</v>
      </c>
      <c r="M70" s="14">
        <v>1919.2927035989201</v>
      </c>
      <c r="N70" s="14">
        <v>3951.6805173572602</v>
      </c>
      <c r="O70" s="14">
        <v>2880.83983501795</v>
      </c>
      <c r="P70" s="14">
        <v>620.61319570655496</v>
      </c>
    </row>
    <row r="71" spans="1:16" x14ac:dyDescent="0.25">
      <c r="A71" s="7" t="s">
        <v>171</v>
      </c>
      <c r="B71" s="7">
        <v>2024</v>
      </c>
      <c r="C71" s="7" t="s">
        <v>1370</v>
      </c>
      <c r="D71" s="7" t="s">
        <v>1</v>
      </c>
      <c r="E71" s="7" t="s">
        <v>72</v>
      </c>
      <c r="F71" s="13">
        <v>4.7734239080289598</v>
      </c>
      <c r="G71" s="13">
        <v>3.1110045548390901</v>
      </c>
      <c r="H71" s="13">
        <v>6.8115242053187197</v>
      </c>
      <c r="I71" s="13">
        <v>4.8446138382107202</v>
      </c>
      <c r="J71" s="13">
        <v>1.1311281607463599</v>
      </c>
      <c r="K71" s="7" t="s">
        <v>41</v>
      </c>
      <c r="L71" s="14">
        <v>368.12645178719299</v>
      </c>
      <c r="M71" s="14">
        <v>239.92067126919099</v>
      </c>
      <c r="N71" s="14">
        <v>525.30474671417903</v>
      </c>
      <c r="O71" s="14">
        <v>373.61661920281102</v>
      </c>
      <c r="P71" s="14">
        <v>87.232603756759801</v>
      </c>
    </row>
    <row r="72" spans="1:16" x14ac:dyDescent="0.25">
      <c r="A72" s="7" t="s">
        <v>171</v>
      </c>
      <c r="B72" s="7">
        <v>2024</v>
      </c>
      <c r="C72" s="7" t="s">
        <v>1370</v>
      </c>
      <c r="D72" s="7" t="s">
        <v>1</v>
      </c>
      <c r="E72" s="272" t="s">
        <v>11</v>
      </c>
      <c r="F72" s="13">
        <v>4.1950395928506801</v>
      </c>
      <c r="G72" s="13">
        <v>2.7656446672384001</v>
      </c>
      <c r="H72" s="13">
        <v>6.0552810532363797</v>
      </c>
      <c r="I72" s="13">
        <v>4.2731661276132096</v>
      </c>
      <c r="J72" s="13">
        <v>1.03333944298832</v>
      </c>
      <c r="K72" s="7" t="s">
        <v>41</v>
      </c>
      <c r="L72" s="14">
        <v>71.273722682533105</v>
      </c>
      <c r="M72" s="14">
        <v>46.988302896380503</v>
      </c>
      <c r="N72" s="14">
        <v>102.879225094486</v>
      </c>
      <c r="O72" s="14">
        <v>72.601092508148398</v>
      </c>
      <c r="P72" s="14">
        <v>17.5564371363715</v>
      </c>
    </row>
    <row r="73" spans="1:16" x14ac:dyDescent="0.25">
      <c r="A73" s="7" t="s">
        <v>171</v>
      </c>
      <c r="B73" s="7">
        <v>2024</v>
      </c>
      <c r="C73" s="7" t="s">
        <v>1370</v>
      </c>
      <c r="D73" s="7" t="s">
        <v>1</v>
      </c>
      <c r="E73" s="272" t="s">
        <v>12</v>
      </c>
      <c r="F73" s="13">
        <v>1.56791265499696E-5</v>
      </c>
      <c r="G73" s="13">
        <v>3.27879146758794E-18</v>
      </c>
      <c r="H73" s="13">
        <v>0.132413805805324</v>
      </c>
      <c r="I73" s="13">
        <v>2.16598559333245E-2</v>
      </c>
      <c r="J73" s="13">
        <v>7.5028739119731999E-2</v>
      </c>
      <c r="K73" s="7" t="s">
        <v>41</v>
      </c>
      <c r="L73" s="14">
        <v>2.0304468882210601E-4</v>
      </c>
      <c r="M73" s="14">
        <v>4.2460349505263802E-17</v>
      </c>
      <c r="N73" s="14">
        <v>1.7147587851789401</v>
      </c>
      <c r="O73" s="14">
        <v>0.28049513433655299</v>
      </c>
      <c r="P73" s="14">
        <v>0.97162217160052999</v>
      </c>
    </row>
    <row r="74" spans="1:16" x14ac:dyDescent="0.25">
      <c r="A74" s="7" t="s">
        <v>171</v>
      </c>
      <c r="B74" s="7">
        <v>2024</v>
      </c>
      <c r="C74" s="7" t="s">
        <v>1370</v>
      </c>
      <c r="D74" s="7" t="s">
        <v>1</v>
      </c>
      <c r="E74" s="272" t="s">
        <v>15</v>
      </c>
      <c r="F74" s="13">
        <v>1.28800649332745E-5</v>
      </c>
      <c r="G74" s="13">
        <v>2.6483941634532398E-18</v>
      </c>
      <c r="H74" s="13">
        <v>0.128604653727105</v>
      </c>
      <c r="I74" s="13">
        <v>1.86907643337694E-2</v>
      </c>
      <c r="J74" s="13">
        <v>6.2874359508870298E-2</v>
      </c>
      <c r="K74" s="7" t="s">
        <v>41</v>
      </c>
      <c r="L74" s="14">
        <v>3.4827695579574399E-4</v>
      </c>
      <c r="M74" s="14">
        <v>7.1612578179775702E-17</v>
      </c>
      <c r="N74" s="14">
        <v>3.4774698367809398</v>
      </c>
      <c r="O74" s="14">
        <v>0.50539826758512596</v>
      </c>
      <c r="P74" s="14">
        <v>1.70012268111985</v>
      </c>
    </row>
    <row r="75" spans="1:16" x14ac:dyDescent="0.25">
      <c r="A75" s="7" t="s">
        <v>171</v>
      </c>
      <c r="B75" s="7">
        <v>2024</v>
      </c>
      <c r="C75" s="7" t="s">
        <v>1371</v>
      </c>
      <c r="D75" s="7" t="s">
        <v>0</v>
      </c>
      <c r="E75" s="272" t="s">
        <v>7</v>
      </c>
      <c r="F75" s="13">
        <v>34.0755879271018</v>
      </c>
      <c r="G75" s="13">
        <v>30.272366353608099</v>
      </c>
      <c r="H75" s="13">
        <v>38.310860526503099</v>
      </c>
      <c r="I75" s="13">
        <v>34.182530618541698</v>
      </c>
      <c r="J75" s="13">
        <v>2.4728816914018501</v>
      </c>
      <c r="K75" s="7" t="s">
        <v>41</v>
      </c>
      <c r="L75" s="14">
        <v>4504.7927239628498</v>
      </c>
      <c r="M75" s="14">
        <v>4002.0068319469901</v>
      </c>
      <c r="N75" s="14">
        <v>5064.6957616037198</v>
      </c>
      <c r="O75" s="14">
        <v>4518.9305477712196</v>
      </c>
      <c r="P75" s="14">
        <v>326.91495960332401</v>
      </c>
    </row>
    <row r="76" spans="1:16" x14ac:dyDescent="0.25">
      <c r="A76" s="7" t="s">
        <v>171</v>
      </c>
      <c r="B76" s="7">
        <v>2024</v>
      </c>
      <c r="C76" s="7" t="s">
        <v>1371</v>
      </c>
      <c r="D76" s="7" t="s">
        <v>0</v>
      </c>
      <c r="E76" s="272" t="s">
        <v>8</v>
      </c>
      <c r="F76" s="13">
        <v>27.610955757315001</v>
      </c>
      <c r="G76" s="13">
        <v>24.062430469929399</v>
      </c>
      <c r="H76" s="13">
        <v>31.454379239079699</v>
      </c>
      <c r="I76" s="13">
        <v>27.667989469895801</v>
      </c>
      <c r="J76" s="13">
        <v>2.28186664878629</v>
      </c>
      <c r="K76" s="7" t="s">
        <v>41</v>
      </c>
      <c r="L76" s="14">
        <v>5708.8412123824601</v>
      </c>
      <c r="M76" s="14">
        <v>4975.1481239626</v>
      </c>
      <c r="N76" s="14">
        <v>6503.50745147213</v>
      </c>
      <c r="O76" s="14">
        <v>5720.6335027956602</v>
      </c>
      <c r="P76" s="14">
        <v>471.79874830305403</v>
      </c>
    </row>
    <row r="77" spans="1:16" x14ac:dyDescent="0.25">
      <c r="A77" s="7" t="s">
        <v>171</v>
      </c>
      <c r="B77" s="7">
        <v>2024</v>
      </c>
      <c r="C77" s="7" t="s">
        <v>1371</v>
      </c>
      <c r="D77" s="7" t="s">
        <v>0</v>
      </c>
      <c r="E77" s="272" t="s">
        <v>9</v>
      </c>
      <c r="F77" s="13">
        <v>43.219618217077198</v>
      </c>
      <c r="G77" s="13">
        <v>38.976305260006797</v>
      </c>
      <c r="H77" s="13">
        <v>47.4784846433026</v>
      </c>
      <c r="I77" s="13">
        <v>43.220513001111797</v>
      </c>
      <c r="J77" s="13">
        <v>2.5893167174153202</v>
      </c>
      <c r="K77" s="7" t="s">
        <v>41</v>
      </c>
      <c r="L77" s="14">
        <v>41139.457992289303</v>
      </c>
      <c r="M77" s="14">
        <v>37100.375687842701</v>
      </c>
      <c r="N77" s="14">
        <v>45193.3451774204</v>
      </c>
      <c r="O77" s="14">
        <v>41140.309710368303</v>
      </c>
      <c r="P77" s="14">
        <v>2464.6929038061198</v>
      </c>
    </row>
    <row r="78" spans="1:16" x14ac:dyDescent="0.25">
      <c r="A78" s="7" t="s">
        <v>171</v>
      </c>
      <c r="B78" s="7">
        <v>2024</v>
      </c>
      <c r="C78" s="7" t="s">
        <v>1371</v>
      </c>
      <c r="D78" s="7" t="s">
        <v>0</v>
      </c>
      <c r="E78" s="272" t="s">
        <v>10</v>
      </c>
      <c r="F78" s="13">
        <v>32.0484146668976</v>
      </c>
      <c r="G78" s="13">
        <v>28.2031532102726</v>
      </c>
      <c r="H78" s="13">
        <v>36.013883996752</v>
      </c>
      <c r="I78" s="13">
        <v>32.099452051142698</v>
      </c>
      <c r="J78" s="13">
        <v>2.3762284087740202</v>
      </c>
      <c r="K78" s="7" t="s">
        <v>41</v>
      </c>
      <c r="L78" s="14">
        <v>23034.798041832601</v>
      </c>
      <c r="M78" s="14">
        <v>20271.0163698834</v>
      </c>
      <c r="N78" s="14">
        <v>25884.9791226655</v>
      </c>
      <c r="O78" s="14">
        <v>23071.481161758798</v>
      </c>
      <c r="P78" s="14">
        <v>1707.9141688063301</v>
      </c>
    </row>
    <row r="79" spans="1:16" x14ac:dyDescent="0.25">
      <c r="A79" s="7" t="s">
        <v>171</v>
      </c>
      <c r="B79" s="7">
        <v>2024</v>
      </c>
      <c r="C79" s="7" t="s">
        <v>1371</v>
      </c>
      <c r="D79" s="7" t="s">
        <v>0</v>
      </c>
      <c r="E79" s="272" t="s">
        <v>11</v>
      </c>
      <c r="F79" s="13">
        <v>21.890462917951599</v>
      </c>
      <c r="G79" s="13">
        <v>18.6234823103933</v>
      </c>
      <c r="H79" s="13">
        <v>25.723206959202201</v>
      </c>
      <c r="I79" s="13">
        <v>22.004469794787099</v>
      </c>
      <c r="J79" s="13">
        <v>2.1398605322108302</v>
      </c>
      <c r="K79" s="7" t="s">
        <v>41</v>
      </c>
      <c r="L79" s="14">
        <v>965.58831931084796</v>
      </c>
      <c r="M79" s="14">
        <v>821.48180471144804</v>
      </c>
      <c r="N79" s="14">
        <v>1134.6506589704099</v>
      </c>
      <c r="O79" s="14">
        <v>970.61716264806205</v>
      </c>
      <c r="P79" s="14">
        <v>94.389248075819907</v>
      </c>
    </row>
    <row r="80" spans="1:16" x14ac:dyDescent="0.25">
      <c r="A80" s="7" t="s">
        <v>171</v>
      </c>
      <c r="B80" s="7">
        <v>2024</v>
      </c>
      <c r="C80" s="7" t="s">
        <v>1371</v>
      </c>
      <c r="D80" s="7" t="s">
        <v>0</v>
      </c>
      <c r="E80" s="272" t="s">
        <v>12</v>
      </c>
      <c r="F80" s="13">
        <v>23.551533662536698</v>
      </c>
      <c r="G80" s="13">
        <v>19.893950866763301</v>
      </c>
      <c r="H80" s="13">
        <v>27.3286330969377</v>
      </c>
      <c r="I80" s="13">
        <v>23.543120972300699</v>
      </c>
      <c r="J80" s="13">
        <v>2.2754129661616602</v>
      </c>
      <c r="K80" s="7" t="s">
        <v>41</v>
      </c>
      <c r="L80" s="14">
        <v>1836.78411034123</v>
      </c>
      <c r="M80" s="14">
        <v>1551.5292280988699</v>
      </c>
      <c r="N80" s="14">
        <v>2131.3600952301699</v>
      </c>
      <c r="O80" s="14">
        <v>1836.12800462973</v>
      </c>
      <c r="P80" s="14">
        <v>177.45945723094701</v>
      </c>
    </row>
    <row r="81" spans="1:16" x14ac:dyDescent="0.25">
      <c r="A81" s="7" t="s">
        <v>171</v>
      </c>
      <c r="B81" s="7">
        <v>2024</v>
      </c>
      <c r="C81" s="7" t="s">
        <v>1371</v>
      </c>
      <c r="D81" s="7" t="s">
        <v>0</v>
      </c>
      <c r="E81" s="272" t="s">
        <v>15</v>
      </c>
      <c r="F81" s="13">
        <v>4.4049748720352104</v>
      </c>
      <c r="G81" s="13">
        <v>1.53829193396349</v>
      </c>
      <c r="H81" s="13">
        <v>9.5903388074613805</v>
      </c>
      <c r="I81" s="13">
        <v>4.8309737044807601</v>
      </c>
      <c r="J81" s="13">
        <v>2.5149675893204901</v>
      </c>
      <c r="K81" s="7" t="s">
        <v>41</v>
      </c>
      <c r="L81" s="14">
        <v>147.56665821317901</v>
      </c>
      <c r="M81" s="14">
        <v>51.532779787777201</v>
      </c>
      <c r="N81" s="14">
        <v>321.27635004995602</v>
      </c>
      <c r="O81" s="14">
        <v>161.837619100105</v>
      </c>
      <c r="P81" s="14">
        <v>84.251414242236507</v>
      </c>
    </row>
    <row r="82" spans="1:16" x14ac:dyDescent="0.25">
      <c r="A82" s="7" t="s">
        <v>171</v>
      </c>
      <c r="B82" s="7">
        <v>2024</v>
      </c>
      <c r="C82" s="7" t="s">
        <v>1371</v>
      </c>
      <c r="D82" s="7" t="s">
        <v>1</v>
      </c>
      <c r="E82" s="272" t="s">
        <v>7</v>
      </c>
      <c r="F82" s="13">
        <v>17.309054617900799</v>
      </c>
      <c r="G82" s="13">
        <v>14.241708477815401</v>
      </c>
      <c r="H82" s="13">
        <v>20.671648067272901</v>
      </c>
      <c r="I82" s="13">
        <v>17.4015122007774</v>
      </c>
      <c r="J82" s="13">
        <v>1.98864759013204</v>
      </c>
      <c r="K82" s="7" t="s">
        <v>41</v>
      </c>
      <c r="L82" s="14">
        <v>7286.2465414053704</v>
      </c>
      <c r="M82" s="14">
        <v>5995.0471837364103</v>
      </c>
      <c r="N82" s="14">
        <v>8701.7302539185403</v>
      </c>
      <c r="O82" s="14">
        <v>7325.1665609172396</v>
      </c>
      <c r="P82" s="14">
        <v>837.12120306608404</v>
      </c>
    </row>
    <row r="83" spans="1:16" x14ac:dyDescent="0.25">
      <c r="A83" s="7" t="s">
        <v>171</v>
      </c>
      <c r="B83" s="7">
        <v>2024</v>
      </c>
      <c r="C83" s="7" t="s">
        <v>1371</v>
      </c>
      <c r="D83" s="7" t="s">
        <v>1</v>
      </c>
      <c r="E83" s="272" t="s">
        <v>8</v>
      </c>
      <c r="F83" s="13">
        <v>14.887871465486199</v>
      </c>
      <c r="G83" s="13">
        <v>12.0626106262829</v>
      </c>
      <c r="H83" s="13">
        <v>18.094478044181699</v>
      </c>
      <c r="I83" s="13">
        <v>14.9735104789033</v>
      </c>
      <c r="J83" s="13">
        <v>1.8303437447134701</v>
      </c>
      <c r="K83" s="7" t="s">
        <v>41</v>
      </c>
      <c r="L83" s="14">
        <v>5344.0014625362901</v>
      </c>
      <c r="M83" s="14">
        <v>4329.8740843042597</v>
      </c>
      <c r="N83" s="14">
        <v>6495.0128939590404</v>
      </c>
      <c r="O83" s="14">
        <v>5374.7415864023496</v>
      </c>
      <c r="P83" s="14">
        <v>657.00188716490197</v>
      </c>
    </row>
    <row r="84" spans="1:16" x14ac:dyDescent="0.25">
      <c r="A84" s="7" t="s">
        <v>171</v>
      </c>
      <c r="B84" s="7">
        <v>2024</v>
      </c>
      <c r="C84" s="7" t="s">
        <v>1371</v>
      </c>
      <c r="D84" s="7" t="s">
        <v>1</v>
      </c>
      <c r="E84" s="272" t="s">
        <v>9</v>
      </c>
      <c r="F84" s="13">
        <v>15.293101905180601</v>
      </c>
      <c r="G84" s="13">
        <v>12.3118084057843</v>
      </c>
      <c r="H84" s="13">
        <v>18.500767908481301</v>
      </c>
      <c r="I84" s="13">
        <v>15.3454893560108</v>
      </c>
      <c r="J84" s="13">
        <v>1.88099470245697</v>
      </c>
      <c r="K84" s="7" t="s">
        <v>41</v>
      </c>
      <c r="L84" s="14">
        <v>3928.0332243456501</v>
      </c>
      <c r="M84" s="14">
        <v>3162.28798902571</v>
      </c>
      <c r="N84" s="14">
        <v>4751.92223729342</v>
      </c>
      <c r="O84" s="14">
        <v>3941.4889410913702</v>
      </c>
      <c r="P84" s="14">
        <v>483.133489326073</v>
      </c>
    </row>
    <row r="85" spans="1:16" x14ac:dyDescent="0.25">
      <c r="A85" s="7" t="s">
        <v>171</v>
      </c>
      <c r="B85" s="7">
        <v>2024</v>
      </c>
      <c r="C85" s="7" t="s">
        <v>1371</v>
      </c>
      <c r="D85" s="7" t="s">
        <v>1</v>
      </c>
      <c r="E85" s="272" t="s">
        <v>10</v>
      </c>
      <c r="F85" s="13">
        <v>6.2543614336426803</v>
      </c>
      <c r="G85" s="13">
        <v>4.3923735003218596</v>
      </c>
      <c r="H85" s="13">
        <v>8.6308857659192295</v>
      </c>
      <c r="I85" s="13">
        <v>6.3451623417828902</v>
      </c>
      <c r="J85" s="13">
        <v>1.2810937230241399</v>
      </c>
      <c r="K85" s="7" t="s">
        <v>41</v>
      </c>
      <c r="L85" s="14">
        <v>230.973567744424</v>
      </c>
      <c r="M85" s="14">
        <v>162.21035336688601</v>
      </c>
      <c r="N85" s="14">
        <v>318.73861133539702</v>
      </c>
      <c r="O85" s="14">
        <v>234.326845282042</v>
      </c>
      <c r="P85" s="14">
        <v>47.310791191281801</v>
      </c>
    </row>
    <row r="86" spans="1:16" x14ac:dyDescent="0.25">
      <c r="A86" s="7" t="s">
        <v>171</v>
      </c>
      <c r="B86" s="7">
        <v>2024</v>
      </c>
      <c r="C86" s="7" t="s">
        <v>1371</v>
      </c>
      <c r="D86" s="7" t="s">
        <v>1</v>
      </c>
      <c r="E86" s="272" t="s">
        <v>11</v>
      </c>
      <c r="F86" s="13">
        <v>4.1770603450372699</v>
      </c>
      <c r="G86" s="13">
        <v>1.8255069318295201</v>
      </c>
      <c r="H86" s="13">
        <v>7.9088747420929799</v>
      </c>
      <c r="I86" s="13">
        <v>4.4225847708622803</v>
      </c>
      <c r="J86" s="13">
        <v>1.8815687918637101</v>
      </c>
      <c r="K86" s="7" t="s">
        <v>41</v>
      </c>
      <c r="L86" s="14">
        <v>11.6122277592036</v>
      </c>
      <c r="M86" s="14">
        <v>5.0749092704860699</v>
      </c>
      <c r="N86" s="14">
        <v>21.986671783018402</v>
      </c>
      <c r="O86" s="14">
        <v>12.2947856629971</v>
      </c>
      <c r="P86" s="14">
        <v>5.2307612413811198</v>
      </c>
    </row>
    <row r="87" spans="1:16" x14ac:dyDescent="0.25">
      <c r="A87" s="7" t="s">
        <v>171</v>
      </c>
      <c r="B87" s="7">
        <v>2024</v>
      </c>
      <c r="C87" s="7" t="s">
        <v>1371</v>
      </c>
      <c r="D87" s="7" t="s">
        <v>1</v>
      </c>
      <c r="E87" s="272" t="s">
        <v>12</v>
      </c>
      <c r="F87" s="13">
        <v>5.1587370690314698</v>
      </c>
      <c r="G87" s="13">
        <v>3.3566250162429401</v>
      </c>
      <c r="H87" s="13">
        <v>7.3730573873001299</v>
      </c>
      <c r="I87" s="13">
        <v>5.2405346569902598</v>
      </c>
      <c r="J87" s="13">
        <v>1.2460353452687201</v>
      </c>
      <c r="K87" s="7" t="s">
        <v>41</v>
      </c>
      <c r="L87" s="14">
        <v>53.805627629998199</v>
      </c>
      <c r="M87" s="14">
        <v>35.009598919413897</v>
      </c>
      <c r="N87" s="14">
        <v>76.900988549540401</v>
      </c>
      <c r="O87" s="14">
        <v>54.658776472408398</v>
      </c>
      <c r="P87" s="14">
        <v>12.996148651152801</v>
      </c>
    </row>
    <row r="88" spans="1:16" x14ac:dyDescent="0.25">
      <c r="A88" s="7" t="s">
        <v>171</v>
      </c>
      <c r="B88" s="7">
        <v>2024</v>
      </c>
      <c r="C88" s="7" t="s">
        <v>1371</v>
      </c>
      <c r="D88" s="7" t="s">
        <v>1</v>
      </c>
      <c r="E88" s="272" t="s">
        <v>15</v>
      </c>
      <c r="F88" s="13">
        <v>1.3256756097825999</v>
      </c>
      <c r="G88" s="13">
        <v>0.58484387245640101</v>
      </c>
      <c r="H88" s="13">
        <v>2.6130307037634699</v>
      </c>
      <c r="I88" s="13">
        <v>1.4278144150393901</v>
      </c>
      <c r="J88" s="13">
        <v>0.62373257917109304</v>
      </c>
      <c r="K88" s="7" t="s">
        <v>41</v>
      </c>
      <c r="L88" s="14">
        <v>106.00102175821699</v>
      </c>
      <c r="M88" s="14">
        <v>46.764116041613804</v>
      </c>
      <c r="N88" s="14">
        <v>208.93793507292699</v>
      </c>
      <c r="O88" s="14">
        <v>114.168040626549</v>
      </c>
      <c r="P88" s="14">
        <v>49.873657030520597</v>
      </c>
    </row>
    <row r="89" spans="1:16" x14ac:dyDescent="0.25">
      <c r="E89" s="272"/>
      <c r="F89" s="13"/>
      <c r="G89" s="13"/>
      <c r="H89" s="13"/>
      <c r="I89" s="13"/>
      <c r="J89" s="13"/>
      <c r="L89" s="14"/>
      <c r="M89" s="14"/>
      <c r="N89" s="14"/>
      <c r="O89" s="14"/>
      <c r="P89" s="14"/>
    </row>
    <row r="90" spans="1:16" x14ac:dyDescent="0.25">
      <c r="E90" s="272"/>
      <c r="F90" s="13"/>
      <c r="G90" s="13"/>
      <c r="H90" s="13"/>
      <c r="I90" s="13"/>
      <c r="J90" s="13"/>
      <c r="L90" s="14"/>
      <c r="M90" s="14"/>
      <c r="N90" s="14"/>
      <c r="O90" s="14"/>
      <c r="P90" s="14"/>
    </row>
    <row r="91" spans="1:16" x14ac:dyDescent="0.25">
      <c r="E91" s="272"/>
      <c r="F91" s="13"/>
      <c r="G91" s="13"/>
      <c r="H91" s="13"/>
      <c r="I91" s="13"/>
      <c r="J91" s="13"/>
      <c r="L91" s="14"/>
      <c r="M91" s="14"/>
      <c r="N91" s="14"/>
      <c r="O91" s="14"/>
      <c r="P91" s="14"/>
    </row>
    <row r="92" spans="1:16" x14ac:dyDescent="0.25">
      <c r="E92" s="272"/>
      <c r="F92" s="13"/>
      <c r="G92" s="13"/>
      <c r="H92" s="13"/>
      <c r="I92" s="13"/>
      <c r="J92" s="13"/>
      <c r="L92" s="14"/>
      <c r="M92" s="14"/>
      <c r="N92" s="14"/>
      <c r="O92" s="14"/>
      <c r="P92" s="14"/>
    </row>
    <row r="93" spans="1:16" x14ac:dyDescent="0.25">
      <c r="E93" s="272"/>
      <c r="F93" s="13"/>
      <c r="G93" s="13"/>
      <c r="H93" s="13"/>
      <c r="I93" s="13"/>
      <c r="J93" s="13"/>
      <c r="L93" s="14"/>
      <c r="M93" s="14"/>
      <c r="N93" s="14"/>
      <c r="O93" s="14"/>
      <c r="P93" s="14"/>
    </row>
    <row r="94" spans="1:16" x14ac:dyDescent="0.25">
      <c r="E94" s="272"/>
      <c r="F94" s="13"/>
      <c r="G94" s="13"/>
      <c r="H94" s="13"/>
      <c r="I94" s="13"/>
      <c r="J94" s="13"/>
      <c r="L94" s="14"/>
      <c r="M94" s="14"/>
      <c r="N94" s="14"/>
      <c r="O94" s="14"/>
      <c r="P94" s="14"/>
    </row>
    <row r="95" spans="1:16" x14ac:dyDescent="0.25">
      <c r="E95" s="272"/>
      <c r="F95" s="13"/>
      <c r="G95" s="13"/>
      <c r="H95" s="13"/>
      <c r="I95" s="13"/>
      <c r="J95" s="13"/>
      <c r="L95" s="14"/>
      <c r="M95" s="14"/>
      <c r="N95" s="14"/>
      <c r="O95" s="14"/>
      <c r="P95" s="14"/>
    </row>
    <row r="96" spans="1:16" x14ac:dyDescent="0.25">
      <c r="E96" s="272"/>
      <c r="F96" s="13"/>
      <c r="G96" s="13"/>
      <c r="H96" s="13"/>
      <c r="I96" s="13"/>
      <c r="J96" s="13"/>
      <c r="L96" s="14"/>
      <c r="M96" s="14"/>
      <c r="N96" s="14"/>
      <c r="O96" s="14"/>
      <c r="P96" s="14"/>
    </row>
    <row r="97" spans="5:16" x14ac:dyDescent="0.25">
      <c r="E97" s="272"/>
      <c r="F97" s="13"/>
      <c r="G97" s="13"/>
      <c r="H97" s="13"/>
      <c r="I97" s="13"/>
      <c r="J97" s="13"/>
      <c r="L97" s="14"/>
      <c r="M97" s="14"/>
      <c r="N97" s="14"/>
      <c r="O97" s="14"/>
      <c r="P97" s="14"/>
    </row>
    <row r="98" spans="5:16" x14ac:dyDescent="0.25">
      <c r="F98" s="13"/>
      <c r="G98" s="13"/>
      <c r="H98" s="13"/>
      <c r="I98" s="13"/>
      <c r="J98" s="13"/>
      <c r="L98" s="14"/>
      <c r="M98" s="14"/>
      <c r="N98" s="14"/>
      <c r="O98" s="14"/>
      <c r="P98" s="14"/>
    </row>
    <row r="99" spans="5:16" x14ac:dyDescent="0.25">
      <c r="E99" s="272"/>
      <c r="F99" s="13"/>
      <c r="G99" s="13"/>
      <c r="H99" s="13"/>
      <c r="I99" s="13"/>
      <c r="J99" s="13"/>
      <c r="L99" s="14"/>
      <c r="M99" s="14"/>
      <c r="N99" s="14"/>
      <c r="O99" s="14"/>
      <c r="P99" s="14"/>
    </row>
    <row r="100" spans="5:16" x14ac:dyDescent="0.25">
      <c r="E100" s="272"/>
      <c r="F100" s="13"/>
      <c r="G100" s="13"/>
      <c r="H100" s="13"/>
      <c r="I100" s="13"/>
      <c r="J100" s="13"/>
      <c r="L100" s="14"/>
      <c r="M100" s="14"/>
      <c r="N100" s="14"/>
      <c r="O100" s="14"/>
      <c r="P100" s="14"/>
    </row>
    <row r="101" spans="5:16" x14ac:dyDescent="0.25">
      <c r="E101" s="272"/>
      <c r="F101" s="13"/>
      <c r="G101" s="13"/>
      <c r="H101" s="13"/>
      <c r="I101" s="13"/>
      <c r="J101" s="13"/>
      <c r="L101" s="14"/>
      <c r="M101" s="14"/>
      <c r="N101" s="14"/>
      <c r="O101" s="14"/>
      <c r="P101" s="14"/>
    </row>
    <row r="102" spans="5:16" x14ac:dyDescent="0.25">
      <c r="F102" s="13"/>
      <c r="G102" s="13"/>
      <c r="H102" s="13"/>
      <c r="I102" s="13"/>
      <c r="J102" s="13"/>
      <c r="L102" s="14"/>
      <c r="M102" s="14"/>
      <c r="N102" s="14"/>
      <c r="O102" s="14"/>
      <c r="P102" s="14"/>
    </row>
    <row r="103" spans="5:16" x14ac:dyDescent="0.25">
      <c r="E103" s="272"/>
      <c r="F103" s="13"/>
      <c r="G103" s="13"/>
      <c r="H103" s="13"/>
      <c r="I103" s="13"/>
      <c r="J103" s="13"/>
      <c r="L103" s="14"/>
      <c r="M103" s="14"/>
      <c r="N103" s="14"/>
      <c r="O103" s="14"/>
      <c r="P103" s="14"/>
    </row>
    <row r="104" spans="5:16" x14ac:dyDescent="0.25">
      <c r="E104" s="272"/>
      <c r="F104" s="13"/>
      <c r="G104" s="13"/>
      <c r="H104" s="13"/>
      <c r="I104" s="13"/>
      <c r="J104" s="13"/>
      <c r="L104" s="14"/>
      <c r="M104" s="14"/>
      <c r="N104" s="14"/>
      <c r="O104" s="14"/>
      <c r="P104" s="14"/>
    </row>
    <row r="105" spans="5:16" x14ac:dyDescent="0.25">
      <c r="E105" s="272"/>
      <c r="F105" s="13"/>
      <c r="G105" s="13"/>
      <c r="H105" s="13"/>
      <c r="I105" s="13"/>
      <c r="J105" s="13"/>
      <c r="L105" s="14"/>
      <c r="M105" s="14"/>
      <c r="N105" s="14"/>
      <c r="O105" s="14"/>
      <c r="P105" s="14"/>
    </row>
    <row r="106" spans="5:16" x14ac:dyDescent="0.25">
      <c r="E106" s="272"/>
      <c r="F106" s="13"/>
      <c r="G106" s="13"/>
      <c r="H106" s="13"/>
      <c r="I106" s="13"/>
      <c r="J106" s="13"/>
      <c r="L106" s="14"/>
      <c r="M106" s="14"/>
      <c r="N106" s="14"/>
      <c r="O106" s="14"/>
      <c r="P106" s="14"/>
    </row>
    <row r="107" spans="5:16" x14ac:dyDescent="0.25">
      <c r="E107" s="272"/>
      <c r="F107" s="13"/>
      <c r="G107" s="13"/>
      <c r="H107" s="13"/>
      <c r="I107" s="13"/>
      <c r="J107" s="13"/>
      <c r="L107" s="14"/>
      <c r="M107" s="14"/>
      <c r="N107" s="14"/>
      <c r="O107" s="14"/>
      <c r="P107" s="14"/>
    </row>
    <row r="108" spans="5:16" x14ac:dyDescent="0.25">
      <c r="E108" s="272"/>
      <c r="F108" s="13"/>
      <c r="G108" s="13"/>
      <c r="H108" s="13"/>
      <c r="I108" s="13"/>
      <c r="J108" s="13"/>
      <c r="L108" s="14"/>
      <c r="M108" s="14"/>
      <c r="N108" s="14"/>
      <c r="O108" s="14"/>
      <c r="P108" s="14"/>
    </row>
    <row r="109" spans="5:16" x14ac:dyDescent="0.25">
      <c r="E109" s="272"/>
      <c r="F109" s="13"/>
      <c r="G109" s="13"/>
      <c r="H109" s="13"/>
      <c r="I109" s="13"/>
      <c r="J109" s="13"/>
      <c r="L109" s="14"/>
      <c r="M109" s="14"/>
      <c r="N109" s="14"/>
      <c r="O109" s="14"/>
      <c r="P109" s="14"/>
    </row>
    <row r="110" spans="5:16" x14ac:dyDescent="0.25">
      <c r="E110" s="272"/>
      <c r="F110" s="13"/>
      <c r="G110" s="13"/>
      <c r="H110" s="13"/>
      <c r="I110" s="13"/>
      <c r="J110" s="13"/>
      <c r="L110" s="14"/>
      <c r="M110" s="14"/>
      <c r="N110" s="14"/>
      <c r="O110" s="14"/>
      <c r="P110" s="14"/>
    </row>
    <row r="111" spans="5:16" x14ac:dyDescent="0.25">
      <c r="E111" s="272"/>
      <c r="F111" s="13"/>
      <c r="G111" s="13"/>
      <c r="H111" s="13"/>
      <c r="I111" s="13"/>
      <c r="J111" s="13"/>
      <c r="L111" s="14"/>
      <c r="M111" s="14"/>
      <c r="N111" s="14"/>
      <c r="O111" s="14"/>
      <c r="P111" s="14"/>
    </row>
    <row r="112" spans="5:16" x14ac:dyDescent="0.25">
      <c r="E112" s="272"/>
      <c r="F112" s="13"/>
      <c r="G112" s="13"/>
      <c r="H112" s="13"/>
      <c r="I112" s="13"/>
      <c r="J112" s="13"/>
      <c r="L112" s="14"/>
      <c r="M112" s="14"/>
      <c r="N112" s="14"/>
      <c r="O112" s="14"/>
      <c r="P112" s="14"/>
    </row>
    <row r="113" spans="5:16" x14ac:dyDescent="0.25">
      <c r="E113" s="272"/>
      <c r="F113" s="13"/>
      <c r="G113" s="13"/>
      <c r="H113" s="13"/>
      <c r="I113" s="13"/>
      <c r="J113" s="13"/>
      <c r="L113" s="14"/>
      <c r="M113" s="14"/>
      <c r="N113" s="14"/>
      <c r="O113" s="14"/>
      <c r="P113" s="14"/>
    </row>
    <row r="114" spans="5:16" x14ac:dyDescent="0.25">
      <c r="E114" s="272"/>
      <c r="F114" s="13"/>
      <c r="G114" s="13"/>
      <c r="H114" s="13"/>
      <c r="I114" s="13"/>
      <c r="J114" s="13"/>
      <c r="L114" s="14"/>
      <c r="M114" s="14"/>
      <c r="N114" s="14"/>
      <c r="O114" s="14"/>
      <c r="P114" s="14"/>
    </row>
    <row r="115" spans="5:16" x14ac:dyDescent="0.25">
      <c r="E115" s="272"/>
      <c r="F115" s="13"/>
      <c r="G115" s="13"/>
      <c r="H115" s="13"/>
      <c r="I115" s="13"/>
      <c r="J115" s="13"/>
      <c r="L115" s="14"/>
      <c r="M115" s="14"/>
      <c r="N115" s="14"/>
      <c r="O115" s="14"/>
      <c r="P115" s="14"/>
    </row>
    <row r="116" spans="5:16" x14ac:dyDescent="0.25">
      <c r="E116" s="272"/>
      <c r="F116" s="13"/>
      <c r="G116" s="13"/>
      <c r="H116" s="13"/>
      <c r="I116" s="13"/>
      <c r="J116" s="13"/>
      <c r="L116" s="14"/>
      <c r="M116" s="14"/>
      <c r="N116" s="14"/>
      <c r="O116" s="14"/>
      <c r="P116" s="14"/>
    </row>
    <row r="117" spans="5:16" x14ac:dyDescent="0.25">
      <c r="E117" s="272"/>
      <c r="F117" s="13"/>
      <c r="G117" s="13"/>
      <c r="H117" s="13"/>
      <c r="I117" s="13"/>
      <c r="J117" s="13"/>
      <c r="L117" s="14"/>
      <c r="M117" s="14"/>
      <c r="N117" s="14"/>
      <c r="O117" s="14"/>
      <c r="P117" s="14"/>
    </row>
    <row r="118" spans="5:16" x14ac:dyDescent="0.25">
      <c r="E118" s="272"/>
      <c r="F118" s="13"/>
      <c r="G118" s="13"/>
      <c r="H118" s="13"/>
      <c r="I118" s="13"/>
      <c r="J118" s="13"/>
      <c r="L118" s="14"/>
      <c r="M118" s="14"/>
      <c r="N118" s="14"/>
      <c r="O118" s="14"/>
      <c r="P118" s="14"/>
    </row>
    <row r="119" spans="5:16" x14ac:dyDescent="0.25">
      <c r="E119" s="272"/>
      <c r="F119" s="13"/>
      <c r="G119" s="13"/>
      <c r="H119" s="13"/>
      <c r="I119" s="13"/>
      <c r="J119" s="13"/>
      <c r="L119" s="14"/>
      <c r="M119" s="14"/>
      <c r="N119" s="14"/>
      <c r="O119" s="14"/>
      <c r="P119" s="14"/>
    </row>
    <row r="120" spans="5:16" x14ac:dyDescent="0.25">
      <c r="E120" s="272"/>
      <c r="F120" s="13"/>
      <c r="G120" s="13"/>
      <c r="H120" s="13"/>
      <c r="I120" s="13"/>
      <c r="J120" s="13"/>
      <c r="L120" s="14"/>
      <c r="M120" s="14"/>
      <c r="N120" s="14"/>
      <c r="O120" s="14"/>
      <c r="P120" s="14"/>
    </row>
    <row r="121" spans="5:16" x14ac:dyDescent="0.25">
      <c r="E121" s="272"/>
      <c r="F121" s="13"/>
      <c r="G121" s="13"/>
      <c r="H121" s="13"/>
      <c r="I121" s="13"/>
      <c r="J121" s="13"/>
      <c r="L121" s="14"/>
      <c r="M121" s="14"/>
      <c r="N121" s="14"/>
      <c r="O121" s="14"/>
      <c r="P121" s="14"/>
    </row>
    <row r="122" spans="5:16" x14ac:dyDescent="0.25">
      <c r="E122" s="272"/>
      <c r="F122" s="13"/>
      <c r="G122" s="13"/>
      <c r="H122" s="13"/>
      <c r="I122" s="13"/>
      <c r="J122" s="13"/>
      <c r="L122" s="14"/>
      <c r="M122" s="14"/>
      <c r="N122" s="14"/>
      <c r="O122" s="14"/>
      <c r="P122" s="14"/>
    </row>
    <row r="123" spans="5:16" x14ac:dyDescent="0.25">
      <c r="E123" s="272"/>
      <c r="F123" s="13"/>
      <c r="G123" s="13"/>
      <c r="H123" s="13"/>
      <c r="I123" s="13"/>
      <c r="J123" s="13"/>
      <c r="L123" s="14"/>
      <c r="M123" s="14"/>
      <c r="N123" s="14"/>
      <c r="O123" s="14"/>
      <c r="P123" s="14"/>
    </row>
    <row r="124" spans="5:16" x14ac:dyDescent="0.25">
      <c r="E124" s="272"/>
      <c r="F124" s="13"/>
      <c r="G124" s="13"/>
      <c r="H124" s="13"/>
      <c r="I124" s="13"/>
      <c r="J124" s="13"/>
      <c r="L124" s="14"/>
      <c r="M124" s="14"/>
      <c r="N124" s="14"/>
      <c r="O124" s="14"/>
      <c r="P124" s="14"/>
    </row>
    <row r="125" spans="5:16" x14ac:dyDescent="0.25">
      <c r="E125" s="272"/>
      <c r="F125" s="13"/>
      <c r="G125" s="13"/>
      <c r="H125" s="13"/>
      <c r="I125" s="13"/>
      <c r="J125" s="13"/>
      <c r="L125" s="14"/>
      <c r="M125" s="14"/>
      <c r="N125" s="14"/>
      <c r="O125" s="14"/>
      <c r="P125" s="14"/>
    </row>
    <row r="126" spans="5:16" x14ac:dyDescent="0.25">
      <c r="F126" s="13"/>
      <c r="G126" s="13"/>
      <c r="H126" s="13"/>
      <c r="I126" s="13"/>
      <c r="J126" s="13"/>
      <c r="L126" s="14"/>
      <c r="M126" s="14"/>
      <c r="N126" s="14"/>
      <c r="O126" s="14"/>
      <c r="P126" s="14"/>
    </row>
    <row r="127" spans="5:16" x14ac:dyDescent="0.25">
      <c r="E127" s="272"/>
      <c r="F127" s="13"/>
      <c r="G127" s="13"/>
      <c r="H127" s="13"/>
      <c r="I127" s="13"/>
      <c r="J127" s="13"/>
      <c r="L127" s="14"/>
      <c r="M127" s="14"/>
      <c r="N127" s="14"/>
      <c r="O127" s="14"/>
      <c r="P127" s="14"/>
    </row>
    <row r="128" spans="5:16" x14ac:dyDescent="0.25">
      <c r="E128" s="272"/>
      <c r="F128" s="13"/>
      <c r="G128" s="13"/>
      <c r="H128" s="13"/>
      <c r="I128" s="13"/>
      <c r="J128" s="13"/>
      <c r="L128" s="14"/>
      <c r="M128" s="14"/>
      <c r="N128" s="14"/>
      <c r="O128" s="14"/>
      <c r="P128" s="14"/>
    </row>
    <row r="129" spans="5:16" x14ac:dyDescent="0.25">
      <c r="E129" s="272"/>
      <c r="F129" s="13"/>
      <c r="G129" s="13"/>
      <c r="H129" s="13"/>
      <c r="I129" s="13"/>
      <c r="J129" s="13"/>
      <c r="L129" s="14"/>
      <c r="M129" s="14"/>
      <c r="N129" s="14"/>
      <c r="O129" s="14"/>
      <c r="P129" s="14"/>
    </row>
    <row r="130" spans="5:16" x14ac:dyDescent="0.25">
      <c r="E130" s="272"/>
      <c r="F130" s="13"/>
      <c r="G130" s="13"/>
      <c r="H130" s="13"/>
      <c r="I130" s="13"/>
      <c r="J130" s="13"/>
      <c r="L130" s="14"/>
      <c r="M130" s="14"/>
      <c r="N130" s="14"/>
      <c r="O130" s="14"/>
      <c r="P130" s="14"/>
    </row>
    <row r="131" spans="5:16" x14ac:dyDescent="0.25">
      <c r="E131" s="272"/>
      <c r="F131" s="13"/>
      <c r="G131" s="13"/>
      <c r="H131" s="13"/>
      <c r="I131" s="13"/>
      <c r="J131" s="13"/>
      <c r="L131" s="14"/>
      <c r="M131" s="14"/>
      <c r="N131" s="14"/>
      <c r="O131" s="14"/>
      <c r="P131" s="14"/>
    </row>
    <row r="132" spans="5:16" x14ac:dyDescent="0.25">
      <c r="E132" s="272"/>
      <c r="F132" s="13"/>
      <c r="G132" s="13"/>
      <c r="H132" s="13"/>
      <c r="I132" s="13"/>
      <c r="J132" s="13"/>
      <c r="L132" s="14"/>
      <c r="M132" s="14"/>
      <c r="N132" s="14"/>
      <c r="O132" s="14"/>
      <c r="P132" s="14"/>
    </row>
    <row r="133" spans="5:16" x14ac:dyDescent="0.25">
      <c r="E133" s="272"/>
      <c r="F133" s="13"/>
      <c r="G133" s="13"/>
      <c r="H133" s="13"/>
      <c r="I133" s="13"/>
      <c r="J133" s="13"/>
      <c r="L133" s="14"/>
      <c r="M133" s="14"/>
      <c r="N133" s="14"/>
      <c r="O133" s="14"/>
      <c r="P133" s="14"/>
    </row>
    <row r="134" spans="5:16" x14ac:dyDescent="0.25">
      <c r="E134" s="272"/>
      <c r="F134" s="13"/>
      <c r="G134" s="13"/>
      <c r="H134" s="13"/>
      <c r="I134" s="13"/>
      <c r="J134" s="13"/>
      <c r="L134" s="14"/>
      <c r="M134" s="14"/>
      <c r="N134" s="14"/>
      <c r="O134" s="14"/>
      <c r="P134" s="14"/>
    </row>
    <row r="135" spans="5:16" x14ac:dyDescent="0.25">
      <c r="E135" s="272"/>
      <c r="F135" s="13"/>
      <c r="G135" s="13"/>
      <c r="H135" s="13"/>
      <c r="I135" s="13"/>
      <c r="J135" s="13"/>
      <c r="L135" s="14"/>
      <c r="M135" s="14"/>
      <c r="N135" s="14"/>
      <c r="O135" s="14"/>
      <c r="P135" s="14"/>
    </row>
    <row r="136" spans="5:16" x14ac:dyDescent="0.25">
      <c r="E136" s="272"/>
      <c r="F136" s="13"/>
      <c r="G136" s="13"/>
      <c r="H136" s="13"/>
      <c r="I136" s="13"/>
      <c r="J136" s="13"/>
      <c r="L136" s="14"/>
      <c r="M136" s="14"/>
      <c r="N136" s="14"/>
      <c r="O136" s="14"/>
      <c r="P136" s="14"/>
    </row>
    <row r="137" spans="5:16" x14ac:dyDescent="0.25">
      <c r="E137" s="272"/>
      <c r="F137" s="13"/>
      <c r="G137" s="13"/>
      <c r="H137" s="13"/>
      <c r="I137" s="13"/>
      <c r="J137" s="13"/>
      <c r="L137" s="14"/>
      <c r="M137" s="14"/>
      <c r="N137" s="14"/>
      <c r="O137" s="14"/>
      <c r="P137" s="14"/>
    </row>
    <row r="138" spans="5:16" x14ac:dyDescent="0.25">
      <c r="E138" s="272"/>
      <c r="F138" s="13"/>
      <c r="G138" s="13"/>
      <c r="H138" s="13"/>
      <c r="I138" s="13"/>
      <c r="J138" s="13"/>
      <c r="L138" s="14"/>
      <c r="M138" s="14"/>
      <c r="N138" s="14"/>
      <c r="O138" s="14"/>
      <c r="P138" s="14"/>
    </row>
    <row r="139" spans="5:16" x14ac:dyDescent="0.25">
      <c r="E139" s="272"/>
      <c r="F139" s="13"/>
      <c r="G139" s="13"/>
      <c r="H139" s="13"/>
      <c r="I139" s="13"/>
      <c r="J139" s="13"/>
      <c r="L139" s="14"/>
      <c r="M139" s="14"/>
      <c r="N139" s="14"/>
      <c r="O139" s="14"/>
      <c r="P139" s="14"/>
    </row>
    <row r="140" spans="5:16" x14ac:dyDescent="0.25">
      <c r="E140" s="272"/>
      <c r="F140" s="13"/>
      <c r="G140" s="13"/>
      <c r="H140" s="13"/>
      <c r="I140" s="13"/>
      <c r="J140" s="13"/>
      <c r="L140" s="14"/>
      <c r="M140" s="14"/>
      <c r="N140" s="14"/>
      <c r="O140" s="14"/>
      <c r="P140" s="14"/>
    </row>
    <row r="141" spans="5:16" x14ac:dyDescent="0.25">
      <c r="E141" s="272"/>
      <c r="F141" s="13"/>
      <c r="G141" s="13"/>
      <c r="H141" s="13"/>
      <c r="I141" s="13"/>
      <c r="J141" s="13"/>
      <c r="L141" s="14"/>
      <c r="M141" s="14"/>
      <c r="N141" s="14"/>
      <c r="O141" s="14"/>
      <c r="P141" s="14"/>
    </row>
    <row r="142" spans="5:16" x14ac:dyDescent="0.25">
      <c r="E142" s="272"/>
      <c r="F142" s="13"/>
      <c r="G142" s="13"/>
      <c r="H142" s="13"/>
      <c r="I142" s="13"/>
      <c r="J142" s="13"/>
      <c r="L142" s="14"/>
      <c r="M142" s="14"/>
      <c r="N142" s="14"/>
      <c r="O142" s="14"/>
      <c r="P142" s="14"/>
    </row>
    <row r="143" spans="5:16" x14ac:dyDescent="0.25">
      <c r="E143" s="272"/>
      <c r="F143" s="13"/>
      <c r="G143" s="13"/>
      <c r="H143" s="13"/>
      <c r="I143" s="13"/>
      <c r="J143" s="13"/>
      <c r="L143" s="14"/>
      <c r="M143" s="14"/>
      <c r="N143" s="14"/>
      <c r="O143" s="14"/>
      <c r="P143" s="14"/>
    </row>
    <row r="144" spans="5:16" x14ac:dyDescent="0.25">
      <c r="E144" s="272"/>
      <c r="F144" s="13"/>
      <c r="G144" s="13"/>
      <c r="H144" s="13"/>
      <c r="I144" s="13"/>
      <c r="J144" s="13"/>
      <c r="L144" s="14"/>
      <c r="M144" s="14"/>
      <c r="N144" s="14"/>
      <c r="O144" s="14"/>
      <c r="P144" s="14"/>
    </row>
    <row r="145" spans="5:16" x14ac:dyDescent="0.25">
      <c r="E145" s="272"/>
      <c r="F145" s="13"/>
      <c r="G145" s="13"/>
      <c r="H145" s="13"/>
      <c r="I145" s="13"/>
      <c r="J145" s="13"/>
      <c r="L145" s="14"/>
      <c r="M145" s="14"/>
      <c r="N145" s="14"/>
      <c r="O145" s="14"/>
      <c r="P145" s="14"/>
    </row>
    <row r="146" spans="5:16" x14ac:dyDescent="0.25">
      <c r="E146" s="272"/>
      <c r="F146" s="13"/>
      <c r="G146" s="13"/>
      <c r="H146" s="13"/>
      <c r="I146" s="13"/>
      <c r="J146" s="13"/>
      <c r="L146" s="14"/>
      <c r="M146" s="14"/>
      <c r="N146" s="14"/>
      <c r="O146" s="14"/>
      <c r="P146" s="14"/>
    </row>
    <row r="147" spans="5:16" x14ac:dyDescent="0.25">
      <c r="E147" s="272"/>
      <c r="F147" s="13"/>
      <c r="G147" s="13"/>
      <c r="H147" s="13"/>
      <c r="I147" s="13"/>
      <c r="J147" s="13"/>
      <c r="L147" s="14"/>
      <c r="M147" s="14"/>
      <c r="N147" s="14"/>
      <c r="O147" s="14"/>
      <c r="P147" s="14"/>
    </row>
    <row r="148" spans="5:16" x14ac:dyDescent="0.25">
      <c r="E148" s="272"/>
      <c r="F148" s="13"/>
      <c r="G148" s="13"/>
      <c r="H148" s="13"/>
      <c r="I148" s="13"/>
      <c r="J148" s="13"/>
      <c r="L148" s="14"/>
      <c r="M148" s="14"/>
      <c r="N148" s="14"/>
      <c r="O148" s="14"/>
      <c r="P148" s="14"/>
    </row>
    <row r="149" spans="5:16" x14ac:dyDescent="0.25">
      <c r="E149" s="272"/>
      <c r="F149" s="13"/>
      <c r="G149" s="13"/>
      <c r="H149" s="13"/>
      <c r="I149" s="13"/>
      <c r="J149" s="13"/>
      <c r="L149" s="14"/>
      <c r="M149" s="14"/>
      <c r="N149" s="14"/>
      <c r="O149" s="14"/>
      <c r="P149" s="14"/>
    </row>
    <row r="150" spans="5:16" x14ac:dyDescent="0.25">
      <c r="E150" s="272"/>
      <c r="F150" s="13"/>
      <c r="G150" s="13"/>
      <c r="H150" s="13"/>
      <c r="I150" s="13"/>
      <c r="J150" s="13"/>
      <c r="L150" s="14"/>
      <c r="M150" s="14"/>
      <c r="N150" s="14"/>
      <c r="O150" s="14"/>
      <c r="P150" s="14"/>
    </row>
    <row r="151" spans="5:16" x14ac:dyDescent="0.25">
      <c r="E151" s="272"/>
      <c r="F151" s="13"/>
      <c r="G151" s="13"/>
      <c r="H151" s="13"/>
      <c r="I151" s="13"/>
      <c r="J151" s="13"/>
      <c r="L151" s="14"/>
      <c r="M151" s="14"/>
      <c r="N151" s="14"/>
      <c r="O151" s="14"/>
      <c r="P151" s="14"/>
    </row>
    <row r="152" spans="5:16" x14ac:dyDescent="0.25">
      <c r="E152" s="272"/>
      <c r="F152" s="13"/>
      <c r="G152" s="13"/>
      <c r="H152" s="13"/>
      <c r="I152" s="13"/>
      <c r="J152" s="13"/>
      <c r="L152" s="14"/>
      <c r="M152" s="14"/>
      <c r="N152" s="14"/>
      <c r="O152" s="14"/>
      <c r="P152" s="14"/>
    </row>
    <row r="153" spans="5:16" x14ac:dyDescent="0.25">
      <c r="E153" s="272"/>
      <c r="F153" s="13"/>
      <c r="G153" s="13"/>
      <c r="H153" s="13"/>
      <c r="I153" s="13"/>
      <c r="J153" s="13"/>
      <c r="L153" s="14"/>
      <c r="M153" s="14"/>
      <c r="N153" s="14"/>
      <c r="O153" s="14"/>
      <c r="P153" s="14"/>
    </row>
    <row r="154" spans="5:16" x14ac:dyDescent="0.25">
      <c r="E154" s="272"/>
      <c r="F154" s="13"/>
      <c r="G154" s="13"/>
      <c r="H154" s="13"/>
      <c r="I154" s="13"/>
      <c r="J154" s="13"/>
      <c r="L154" s="14"/>
      <c r="M154" s="14"/>
      <c r="N154" s="14"/>
      <c r="O154" s="14"/>
      <c r="P154" s="14"/>
    </row>
    <row r="155" spans="5:16" x14ac:dyDescent="0.25">
      <c r="F155" s="13"/>
      <c r="G155" s="13"/>
      <c r="H155" s="13"/>
      <c r="I155" s="13"/>
      <c r="J155" s="13"/>
      <c r="L155" s="14"/>
      <c r="M155" s="14"/>
      <c r="N155" s="14"/>
      <c r="O155" s="14"/>
      <c r="P155" s="14"/>
    </row>
    <row r="156" spans="5:16" x14ac:dyDescent="0.25">
      <c r="E156" s="272"/>
      <c r="F156" s="13"/>
      <c r="G156" s="13"/>
      <c r="H156" s="13"/>
      <c r="I156" s="13"/>
      <c r="J156" s="13"/>
      <c r="L156" s="14"/>
      <c r="M156" s="14"/>
      <c r="N156" s="14"/>
      <c r="O156" s="14"/>
      <c r="P156" s="14"/>
    </row>
    <row r="157" spans="5:16" x14ac:dyDescent="0.25">
      <c r="E157" s="272"/>
      <c r="F157" s="13"/>
      <c r="G157" s="13"/>
      <c r="H157" s="13"/>
      <c r="I157" s="13"/>
      <c r="J157" s="13"/>
      <c r="L157" s="14"/>
      <c r="M157" s="14"/>
      <c r="N157" s="14"/>
      <c r="O157" s="14"/>
      <c r="P157" s="14"/>
    </row>
    <row r="158" spans="5:16" x14ac:dyDescent="0.25">
      <c r="E158" s="272"/>
      <c r="F158" s="13"/>
      <c r="G158" s="13"/>
      <c r="H158" s="13"/>
      <c r="I158" s="13"/>
      <c r="J158" s="13"/>
      <c r="L158" s="14"/>
      <c r="M158" s="14"/>
      <c r="N158" s="14"/>
      <c r="O158" s="14"/>
      <c r="P158" s="14"/>
    </row>
    <row r="159" spans="5:16" x14ac:dyDescent="0.25">
      <c r="E159" s="272"/>
      <c r="F159" s="13"/>
      <c r="G159" s="13"/>
      <c r="H159" s="13"/>
      <c r="I159" s="13"/>
      <c r="J159" s="13"/>
      <c r="L159" s="14"/>
      <c r="M159" s="14"/>
      <c r="N159" s="14"/>
      <c r="O159" s="14"/>
      <c r="P159" s="14"/>
    </row>
    <row r="160" spans="5:16" x14ac:dyDescent="0.25">
      <c r="E160" s="272"/>
      <c r="F160" s="13"/>
      <c r="G160" s="13"/>
      <c r="H160" s="13"/>
      <c r="I160" s="13"/>
      <c r="J160" s="13"/>
      <c r="L160" s="14"/>
      <c r="M160" s="14"/>
      <c r="N160" s="14"/>
      <c r="O160" s="14"/>
      <c r="P160" s="14"/>
    </row>
    <row r="161" spans="5:16" x14ac:dyDescent="0.25">
      <c r="E161" s="272"/>
      <c r="F161" s="13"/>
      <c r="G161" s="13"/>
      <c r="H161" s="13"/>
      <c r="I161" s="13"/>
      <c r="J161" s="13"/>
      <c r="L161" s="14"/>
      <c r="M161" s="14"/>
      <c r="N161" s="14"/>
      <c r="O161" s="14"/>
      <c r="P161" s="14"/>
    </row>
    <row r="162" spans="5:16" x14ac:dyDescent="0.25">
      <c r="E162" s="272"/>
      <c r="F162" s="13"/>
      <c r="G162" s="13"/>
      <c r="H162" s="13"/>
      <c r="I162" s="13"/>
      <c r="J162" s="13"/>
      <c r="L162" s="14"/>
      <c r="M162" s="14"/>
      <c r="N162" s="14"/>
      <c r="O162" s="14"/>
      <c r="P162" s="14"/>
    </row>
    <row r="163" spans="5:16" x14ac:dyDescent="0.25">
      <c r="E163" s="272"/>
      <c r="F163" s="13"/>
      <c r="G163" s="13"/>
      <c r="H163" s="13"/>
      <c r="I163" s="13"/>
      <c r="J163" s="13"/>
      <c r="L163" s="14"/>
      <c r="M163" s="14"/>
      <c r="N163" s="14"/>
      <c r="O163" s="14"/>
      <c r="P163" s="14"/>
    </row>
    <row r="164" spans="5:16" x14ac:dyDescent="0.25">
      <c r="E164" s="272"/>
      <c r="F164" s="13"/>
      <c r="G164" s="13"/>
      <c r="H164" s="13"/>
      <c r="I164" s="13"/>
      <c r="J164" s="13"/>
      <c r="L164" s="14"/>
      <c r="M164" s="14"/>
      <c r="N164" s="14"/>
      <c r="O164" s="14"/>
      <c r="P164" s="14"/>
    </row>
    <row r="165" spans="5:16" x14ac:dyDescent="0.25">
      <c r="E165" s="272"/>
      <c r="F165" s="13"/>
      <c r="G165" s="13"/>
      <c r="H165" s="13"/>
      <c r="I165" s="13"/>
      <c r="J165" s="13"/>
      <c r="L165" s="14"/>
      <c r="M165" s="14"/>
      <c r="N165" s="14"/>
      <c r="O165" s="14"/>
      <c r="P165" s="14"/>
    </row>
    <row r="166" spans="5:16" x14ac:dyDescent="0.25">
      <c r="E166" s="272"/>
      <c r="F166" s="13"/>
      <c r="G166" s="13"/>
      <c r="H166" s="13"/>
      <c r="I166" s="13"/>
      <c r="J166" s="13"/>
      <c r="L166" s="14"/>
      <c r="M166" s="14"/>
      <c r="N166" s="14"/>
      <c r="O166" s="14"/>
      <c r="P166" s="14"/>
    </row>
    <row r="167" spans="5:16" x14ac:dyDescent="0.25">
      <c r="E167" s="272"/>
      <c r="F167" s="13"/>
      <c r="G167" s="13"/>
      <c r="H167" s="13"/>
      <c r="I167" s="13"/>
      <c r="J167" s="13"/>
      <c r="L167" s="14"/>
      <c r="M167" s="14"/>
      <c r="N167" s="14"/>
      <c r="O167" s="14"/>
      <c r="P167" s="14"/>
    </row>
    <row r="168" spans="5:16" x14ac:dyDescent="0.25">
      <c r="E168" s="272"/>
      <c r="F168" s="13"/>
      <c r="G168" s="13"/>
      <c r="H168" s="13"/>
      <c r="I168" s="13"/>
      <c r="J168" s="13"/>
      <c r="L168" s="14"/>
      <c r="M168" s="14"/>
      <c r="N168" s="14"/>
      <c r="O168" s="14"/>
      <c r="P168" s="14"/>
    </row>
    <row r="169" spans="5:16" x14ac:dyDescent="0.25">
      <c r="E169" s="272"/>
      <c r="F169" s="13"/>
      <c r="G169" s="13"/>
      <c r="H169" s="13"/>
      <c r="I169" s="13"/>
      <c r="J169" s="13"/>
      <c r="L169" s="14"/>
      <c r="M169" s="14"/>
      <c r="N169" s="14"/>
      <c r="O169" s="14"/>
      <c r="P169" s="14"/>
    </row>
    <row r="170" spans="5:16" x14ac:dyDescent="0.25">
      <c r="E170" s="272"/>
      <c r="F170" s="13"/>
      <c r="G170" s="13"/>
      <c r="H170" s="13"/>
      <c r="I170" s="13"/>
      <c r="J170" s="13"/>
      <c r="L170" s="14"/>
      <c r="M170" s="14"/>
      <c r="N170" s="14"/>
      <c r="O170" s="14"/>
      <c r="P170" s="14"/>
    </row>
    <row r="171" spans="5:16" x14ac:dyDescent="0.25">
      <c r="E171" s="272"/>
      <c r="F171" s="13"/>
      <c r="G171" s="13"/>
      <c r="H171" s="13"/>
      <c r="I171" s="13"/>
      <c r="J171" s="13"/>
      <c r="L171" s="14"/>
      <c r="M171" s="14"/>
      <c r="N171" s="14"/>
      <c r="O171" s="14"/>
      <c r="P171" s="14"/>
    </row>
    <row r="172" spans="5:16" x14ac:dyDescent="0.25">
      <c r="E172" s="272"/>
      <c r="F172" s="13"/>
      <c r="G172" s="13"/>
      <c r="H172" s="13"/>
      <c r="I172" s="13"/>
      <c r="J172" s="13"/>
      <c r="L172" s="14"/>
      <c r="M172" s="14"/>
      <c r="N172" s="14"/>
      <c r="O172" s="14"/>
      <c r="P172" s="14"/>
    </row>
    <row r="173" spans="5:16" x14ac:dyDescent="0.25">
      <c r="E173" s="272"/>
      <c r="F173" s="13"/>
      <c r="G173" s="13"/>
      <c r="H173" s="13"/>
      <c r="I173" s="13"/>
      <c r="J173" s="13"/>
      <c r="L173" s="14"/>
      <c r="M173" s="14"/>
      <c r="N173" s="14"/>
      <c r="O173" s="14"/>
      <c r="P173" s="14"/>
    </row>
    <row r="174" spans="5:16" x14ac:dyDescent="0.25">
      <c r="E174" s="272"/>
      <c r="F174" s="13"/>
      <c r="G174" s="13"/>
      <c r="H174" s="13"/>
      <c r="I174" s="13"/>
      <c r="J174" s="13"/>
      <c r="L174" s="14"/>
      <c r="M174" s="14"/>
      <c r="N174" s="14"/>
      <c r="O174" s="14"/>
      <c r="P174" s="14"/>
    </row>
    <row r="175" spans="5:16" x14ac:dyDescent="0.25">
      <c r="E175" s="272"/>
      <c r="F175" s="13"/>
      <c r="G175" s="13"/>
      <c r="H175" s="13"/>
      <c r="I175" s="13"/>
      <c r="J175" s="13"/>
      <c r="L175" s="14"/>
      <c r="M175" s="14"/>
      <c r="N175" s="14"/>
      <c r="O175" s="14"/>
      <c r="P175" s="14"/>
    </row>
    <row r="176" spans="5:16" x14ac:dyDescent="0.25">
      <c r="E176" s="272"/>
      <c r="F176" s="13"/>
      <c r="G176" s="13"/>
      <c r="H176" s="13"/>
      <c r="I176" s="13"/>
      <c r="J176" s="13"/>
      <c r="L176" s="14"/>
      <c r="M176" s="14"/>
      <c r="N176" s="14"/>
      <c r="O176" s="14"/>
      <c r="P176" s="14"/>
    </row>
    <row r="177" spans="5:16" x14ac:dyDescent="0.25">
      <c r="E177" s="272"/>
      <c r="F177" s="13"/>
      <c r="G177" s="13"/>
      <c r="H177" s="13"/>
      <c r="I177" s="13"/>
      <c r="J177" s="13"/>
      <c r="L177" s="14"/>
      <c r="M177" s="14"/>
      <c r="N177" s="14"/>
      <c r="O177" s="14"/>
      <c r="P177" s="14"/>
    </row>
    <row r="178" spans="5:16" x14ac:dyDescent="0.25">
      <c r="E178" s="272"/>
      <c r="F178" s="13"/>
      <c r="G178" s="13"/>
      <c r="H178" s="13"/>
      <c r="I178" s="13"/>
      <c r="J178" s="13"/>
      <c r="L178" s="14"/>
      <c r="M178" s="14"/>
      <c r="N178" s="14"/>
      <c r="O178" s="14"/>
      <c r="P178" s="14"/>
    </row>
    <row r="179" spans="5:16" x14ac:dyDescent="0.25">
      <c r="E179" s="272"/>
      <c r="F179" s="13"/>
      <c r="G179" s="13"/>
      <c r="H179" s="13"/>
      <c r="I179" s="13"/>
      <c r="J179" s="13"/>
      <c r="L179" s="14"/>
      <c r="M179" s="14"/>
      <c r="N179" s="14"/>
      <c r="O179" s="14"/>
      <c r="P179" s="14"/>
    </row>
    <row r="180" spans="5:16" x14ac:dyDescent="0.25">
      <c r="E180" s="272"/>
      <c r="F180" s="13"/>
      <c r="G180" s="13"/>
      <c r="H180" s="13"/>
      <c r="I180" s="13"/>
      <c r="J180" s="13"/>
      <c r="L180" s="14"/>
      <c r="M180" s="14"/>
      <c r="N180" s="14"/>
      <c r="O180" s="14"/>
      <c r="P180" s="14"/>
    </row>
    <row r="181" spans="5:16" x14ac:dyDescent="0.25">
      <c r="E181" s="272"/>
      <c r="F181" s="13"/>
      <c r="G181" s="13"/>
      <c r="H181" s="13"/>
      <c r="I181" s="13"/>
      <c r="J181" s="13"/>
      <c r="L181" s="14"/>
      <c r="M181" s="14"/>
      <c r="N181" s="14"/>
      <c r="O181" s="14"/>
      <c r="P181" s="14"/>
    </row>
    <row r="182" spans="5:16" x14ac:dyDescent="0.25">
      <c r="F182" s="13"/>
      <c r="G182" s="13"/>
      <c r="H182" s="13"/>
      <c r="I182" s="13"/>
      <c r="J182" s="13"/>
      <c r="L182" s="14"/>
      <c r="M182" s="14"/>
      <c r="N182" s="14"/>
      <c r="O182" s="14"/>
      <c r="P182" s="14"/>
    </row>
    <row r="183" spans="5:16" x14ac:dyDescent="0.25">
      <c r="E183" s="272"/>
      <c r="F183" s="13"/>
      <c r="G183" s="13"/>
      <c r="H183" s="13"/>
      <c r="I183" s="13"/>
      <c r="J183" s="13"/>
      <c r="L183" s="14"/>
      <c r="M183" s="14"/>
      <c r="N183" s="14"/>
      <c r="O183" s="14"/>
      <c r="P183" s="14"/>
    </row>
    <row r="184" spans="5:16" x14ac:dyDescent="0.25">
      <c r="E184" s="272"/>
      <c r="F184" s="13"/>
      <c r="G184" s="13"/>
      <c r="H184" s="13"/>
      <c r="I184" s="13"/>
      <c r="J184" s="13"/>
      <c r="L184" s="14"/>
      <c r="M184" s="14"/>
      <c r="N184" s="14"/>
      <c r="O184" s="14"/>
      <c r="P184" s="14"/>
    </row>
    <row r="185" spans="5:16" x14ac:dyDescent="0.25">
      <c r="E185" s="272"/>
      <c r="F185" s="13"/>
      <c r="G185" s="13"/>
      <c r="H185" s="13"/>
      <c r="I185" s="13"/>
      <c r="J185" s="13"/>
      <c r="L185" s="14"/>
      <c r="M185" s="14"/>
      <c r="N185" s="14"/>
      <c r="O185" s="14"/>
      <c r="P185" s="14"/>
    </row>
    <row r="186" spans="5:16" x14ac:dyDescent="0.25">
      <c r="F186" s="13"/>
      <c r="G186" s="13"/>
      <c r="H186" s="13"/>
      <c r="I186" s="13"/>
      <c r="J186" s="13"/>
      <c r="L186" s="14"/>
      <c r="M186" s="14"/>
      <c r="N186" s="14"/>
      <c r="O186" s="14"/>
      <c r="P186" s="14"/>
    </row>
    <row r="187" spans="5:16" x14ac:dyDescent="0.25">
      <c r="E187" s="272"/>
      <c r="F187" s="13"/>
      <c r="G187" s="13"/>
      <c r="H187" s="13"/>
      <c r="I187" s="13"/>
      <c r="J187" s="13"/>
      <c r="L187" s="14"/>
      <c r="M187" s="14"/>
      <c r="N187" s="14"/>
      <c r="O187" s="14"/>
      <c r="P187" s="14"/>
    </row>
    <row r="188" spans="5:16" x14ac:dyDescent="0.25">
      <c r="E188" s="272"/>
      <c r="F188" s="13"/>
      <c r="G188" s="13"/>
      <c r="H188" s="13"/>
      <c r="I188" s="13"/>
      <c r="J188" s="13"/>
      <c r="L188" s="14"/>
      <c r="M188" s="14"/>
      <c r="N188" s="14"/>
      <c r="O188" s="14"/>
      <c r="P188" s="14"/>
    </row>
    <row r="189" spans="5:16" x14ac:dyDescent="0.25">
      <c r="E189" s="272"/>
      <c r="F189" s="13"/>
      <c r="G189" s="13"/>
      <c r="H189" s="13"/>
      <c r="I189" s="13"/>
      <c r="J189" s="13"/>
      <c r="L189" s="14"/>
      <c r="M189" s="14"/>
      <c r="N189" s="14"/>
      <c r="O189" s="14"/>
      <c r="P189" s="14"/>
    </row>
    <row r="190" spans="5:16" x14ac:dyDescent="0.25">
      <c r="E190" s="272"/>
      <c r="F190" s="13"/>
      <c r="G190" s="13"/>
      <c r="H190" s="13"/>
      <c r="I190" s="13"/>
      <c r="J190" s="13"/>
      <c r="L190" s="14"/>
      <c r="M190" s="14"/>
      <c r="N190" s="14"/>
      <c r="O190" s="14"/>
      <c r="P190" s="14"/>
    </row>
    <row r="191" spans="5:16" x14ac:dyDescent="0.25">
      <c r="E191" s="272"/>
      <c r="F191" s="13"/>
      <c r="G191" s="13"/>
      <c r="H191" s="13"/>
      <c r="I191" s="13"/>
      <c r="J191" s="13"/>
      <c r="L191" s="14"/>
      <c r="M191" s="14"/>
      <c r="N191" s="14"/>
      <c r="O191" s="14"/>
      <c r="P191" s="14"/>
    </row>
    <row r="192" spans="5:16" x14ac:dyDescent="0.25">
      <c r="E192" s="272"/>
      <c r="F192" s="13"/>
      <c r="G192" s="13"/>
      <c r="H192" s="13"/>
      <c r="I192" s="13"/>
      <c r="J192" s="13"/>
      <c r="L192" s="14"/>
      <c r="M192" s="14"/>
      <c r="N192" s="14"/>
      <c r="O192" s="14"/>
      <c r="P192" s="14"/>
    </row>
    <row r="193" spans="5:16" x14ac:dyDescent="0.25">
      <c r="E193" s="272"/>
      <c r="F193" s="13"/>
      <c r="G193" s="13"/>
      <c r="H193" s="13"/>
      <c r="I193" s="13"/>
      <c r="J193" s="13"/>
      <c r="L193" s="14"/>
      <c r="M193" s="14"/>
      <c r="N193" s="14"/>
      <c r="O193" s="14"/>
      <c r="P193" s="14"/>
    </row>
    <row r="194" spans="5:16" x14ac:dyDescent="0.25">
      <c r="E194" s="272"/>
      <c r="F194" s="13"/>
      <c r="G194" s="13"/>
      <c r="H194" s="13"/>
      <c r="I194" s="13"/>
      <c r="J194" s="13"/>
      <c r="L194" s="14"/>
      <c r="M194" s="14"/>
      <c r="N194" s="14"/>
      <c r="O194" s="14"/>
      <c r="P194" s="14"/>
    </row>
    <row r="195" spans="5:16" x14ac:dyDescent="0.25">
      <c r="E195" s="272"/>
      <c r="F195" s="13"/>
      <c r="G195" s="13"/>
      <c r="H195" s="13"/>
      <c r="I195" s="13"/>
      <c r="J195" s="13"/>
      <c r="L195" s="14"/>
      <c r="M195" s="14"/>
      <c r="N195" s="14"/>
      <c r="O195" s="14"/>
      <c r="P195" s="14"/>
    </row>
    <row r="196" spans="5:16" x14ac:dyDescent="0.25">
      <c r="E196" s="272"/>
      <c r="F196" s="13"/>
      <c r="G196" s="13"/>
      <c r="H196" s="13"/>
      <c r="I196" s="13"/>
      <c r="J196" s="13"/>
      <c r="L196" s="14"/>
      <c r="M196" s="14"/>
      <c r="N196" s="14"/>
      <c r="O196" s="14"/>
      <c r="P196" s="14"/>
    </row>
    <row r="197" spans="5:16" x14ac:dyDescent="0.25">
      <c r="E197" s="272"/>
      <c r="F197" s="13"/>
      <c r="G197" s="13"/>
      <c r="H197" s="13"/>
      <c r="I197" s="13"/>
      <c r="J197" s="13"/>
      <c r="L197" s="14"/>
      <c r="M197" s="14"/>
      <c r="N197" s="14"/>
      <c r="O197" s="14"/>
      <c r="P197" s="14"/>
    </row>
    <row r="198" spans="5:16" x14ac:dyDescent="0.25">
      <c r="E198" s="272"/>
      <c r="F198" s="13"/>
      <c r="G198" s="13"/>
      <c r="H198" s="13"/>
      <c r="I198" s="13"/>
      <c r="J198" s="13"/>
      <c r="L198" s="14"/>
      <c r="M198" s="14"/>
      <c r="N198" s="14"/>
      <c r="O198" s="14"/>
      <c r="P198" s="14"/>
    </row>
    <row r="199" spans="5:16" x14ac:dyDescent="0.25">
      <c r="E199" s="272"/>
      <c r="F199" s="13"/>
      <c r="G199" s="13"/>
      <c r="H199" s="13"/>
      <c r="I199" s="13"/>
      <c r="J199" s="13"/>
      <c r="L199" s="14"/>
      <c r="M199" s="14"/>
      <c r="N199" s="14"/>
      <c r="O199" s="14"/>
      <c r="P199" s="14"/>
    </row>
    <row r="200" spans="5:16" x14ac:dyDescent="0.25">
      <c r="E200" s="272"/>
      <c r="F200" s="13"/>
      <c r="G200" s="13"/>
      <c r="H200" s="13"/>
      <c r="I200" s="13"/>
      <c r="J200" s="13"/>
      <c r="L200" s="14"/>
      <c r="M200" s="14"/>
      <c r="N200" s="14"/>
      <c r="O200" s="14"/>
      <c r="P200" s="14"/>
    </row>
    <row r="201" spans="5:16" x14ac:dyDescent="0.25">
      <c r="E201" s="272"/>
      <c r="F201" s="13"/>
      <c r="G201" s="13"/>
      <c r="H201" s="13"/>
      <c r="I201" s="13"/>
      <c r="J201" s="13"/>
      <c r="L201" s="14"/>
      <c r="M201" s="14"/>
      <c r="N201" s="14"/>
      <c r="O201" s="14"/>
      <c r="P201" s="14"/>
    </row>
    <row r="202" spans="5:16" x14ac:dyDescent="0.25">
      <c r="E202" s="272"/>
      <c r="F202" s="13"/>
      <c r="G202" s="13"/>
      <c r="H202" s="13"/>
      <c r="I202" s="13"/>
      <c r="J202" s="13"/>
      <c r="L202" s="14"/>
      <c r="M202" s="14"/>
      <c r="N202" s="14"/>
      <c r="O202" s="14"/>
      <c r="P202" s="14"/>
    </row>
    <row r="203" spans="5:16" x14ac:dyDescent="0.25">
      <c r="E203" s="272"/>
      <c r="F203" s="13"/>
      <c r="G203" s="13"/>
      <c r="H203" s="13"/>
      <c r="I203" s="13"/>
      <c r="J203" s="13"/>
      <c r="L203" s="14"/>
      <c r="M203" s="14"/>
      <c r="N203" s="14"/>
      <c r="O203" s="14"/>
      <c r="P203" s="14"/>
    </row>
    <row r="204" spans="5:16" x14ac:dyDescent="0.25">
      <c r="E204" s="272"/>
      <c r="F204" s="13"/>
      <c r="G204" s="13"/>
      <c r="H204" s="13"/>
      <c r="I204" s="13"/>
      <c r="J204" s="13"/>
      <c r="L204" s="14"/>
      <c r="M204" s="14"/>
      <c r="N204" s="14"/>
      <c r="O204" s="14"/>
      <c r="P204" s="14"/>
    </row>
    <row r="205" spans="5:16" x14ac:dyDescent="0.25">
      <c r="E205" s="272"/>
      <c r="F205" s="13"/>
      <c r="G205" s="13"/>
      <c r="H205" s="13"/>
      <c r="I205" s="13"/>
      <c r="J205" s="13"/>
      <c r="L205" s="14"/>
      <c r="M205" s="14"/>
      <c r="N205" s="14"/>
      <c r="O205" s="14"/>
      <c r="P205" s="14"/>
    </row>
    <row r="206" spans="5:16" x14ac:dyDescent="0.25">
      <c r="E206" s="272"/>
      <c r="F206" s="13"/>
      <c r="G206" s="13"/>
      <c r="H206" s="13"/>
      <c r="I206" s="13"/>
      <c r="J206" s="13"/>
      <c r="L206" s="14"/>
      <c r="M206" s="14"/>
      <c r="N206" s="14"/>
      <c r="O206" s="14"/>
      <c r="P206" s="14"/>
    </row>
    <row r="207" spans="5:16" x14ac:dyDescent="0.25">
      <c r="E207" s="272"/>
      <c r="F207" s="13"/>
      <c r="G207" s="13"/>
      <c r="H207" s="13"/>
      <c r="I207" s="13"/>
      <c r="J207" s="13"/>
      <c r="L207" s="14"/>
      <c r="M207" s="14"/>
      <c r="N207" s="14"/>
      <c r="O207" s="14"/>
      <c r="P207" s="14"/>
    </row>
    <row r="208" spans="5:16" x14ac:dyDescent="0.25">
      <c r="E208" s="272"/>
      <c r="F208" s="13"/>
      <c r="G208" s="13"/>
      <c r="H208" s="13"/>
      <c r="I208" s="13"/>
      <c r="J208" s="13"/>
      <c r="L208" s="14"/>
      <c r="M208" s="14"/>
      <c r="N208" s="14"/>
      <c r="O208" s="14"/>
      <c r="P208" s="14"/>
    </row>
    <row r="209" spans="5:16" x14ac:dyDescent="0.25">
      <c r="E209" s="272"/>
      <c r="F209" s="13"/>
      <c r="G209" s="13"/>
      <c r="H209" s="13"/>
      <c r="I209" s="13"/>
      <c r="J209" s="13"/>
      <c r="L209" s="14"/>
      <c r="M209" s="14"/>
      <c r="N209" s="14"/>
      <c r="O209" s="14"/>
      <c r="P209" s="14"/>
    </row>
    <row r="210" spans="5:16" x14ac:dyDescent="0.25">
      <c r="F210" s="13"/>
      <c r="G210" s="13"/>
      <c r="H210" s="13"/>
      <c r="I210" s="13"/>
      <c r="J210" s="13"/>
      <c r="L210" s="14"/>
      <c r="M210" s="14"/>
      <c r="N210" s="14"/>
      <c r="O210" s="14"/>
      <c r="P210" s="14"/>
    </row>
    <row r="211" spans="5:16" x14ac:dyDescent="0.25">
      <c r="E211" s="272"/>
      <c r="F211" s="13"/>
      <c r="G211" s="13"/>
      <c r="H211" s="13"/>
      <c r="I211" s="13"/>
      <c r="J211" s="13"/>
      <c r="L211" s="14"/>
      <c r="M211" s="14"/>
      <c r="N211" s="14"/>
      <c r="O211" s="14"/>
      <c r="P211" s="14"/>
    </row>
    <row r="212" spans="5:16" x14ac:dyDescent="0.25">
      <c r="E212" s="272"/>
      <c r="F212" s="13"/>
      <c r="G212" s="13"/>
      <c r="H212" s="13"/>
      <c r="I212" s="13"/>
      <c r="J212" s="13"/>
      <c r="L212" s="14"/>
      <c r="M212" s="14"/>
      <c r="N212" s="14"/>
      <c r="O212" s="14"/>
      <c r="P212" s="14"/>
    </row>
    <row r="213" spans="5:16" x14ac:dyDescent="0.25">
      <c r="E213" s="272"/>
      <c r="F213" s="13"/>
      <c r="G213" s="13"/>
      <c r="H213" s="13"/>
      <c r="I213" s="13"/>
      <c r="J213" s="13"/>
      <c r="L213" s="14"/>
      <c r="M213" s="14"/>
      <c r="N213" s="14"/>
      <c r="O213" s="14"/>
      <c r="P213" s="14"/>
    </row>
    <row r="214" spans="5:16" x14ac:dyDescent="0.25">
      <c r="E214" s="272"/>
      <c r="F214" s="13"/>
      <c r="G214" s="13"/>
      <c r="H214" s="13"/>
      <c r="I214" s="13"/>
      <c r="J214" s="13"/>
      <c r="L214" s="14"/>
      <c r="M214" s="14"/>
      <c r="N214" s="14"/>
      <c r="O214" s="14"/>
      <c r="P214" s="14"/>
    </row>
    <row r="215" spans="5:16" x14ac:dyDescent="0.25">
      <c r="E215" s="272"/>
      <c r="F215" s="13"/>
      <c r="G215" s="13"/>
      <c r="H215" s="13"/>
      <c r="I215" s="13"/>
      <c r="J215" s="13"/>
      <c r="L215" s="14"/>
      <c r="M215" s="14"/>
      <c r="N215" s="14"/>
      <c r="O215" s="14"/>
      <c r="P215" s="14"/>
    </row>
    <row r="216" spans="5:16" x14ac:dyDescent="0.25">
      <c r="E216" s="272"/>
      <c r="F216" s="13"/>
      <c r="G216" s="13"/>
      <c r="H216" s="13"/>
      <c r="I216" s="13"/>
      <c r="J216" s="13"/>
      <c r="L216" s="14"/>
      <c r="M216" s="14"/>
      <c r="N216" s="14"/>
      <c r="O216" s="14"/>
      <c r="P216" s="14"/>
    </row>
    <row r="217" spans="5:16" x14ac:dyDescent="0.25">
      <c r="E217" s="272"/>
      <c r="F217" s="13"/>
      <c r="G217" s="13"/>
      <c r="H217" s="13"/>
      <c r="I217" s="13"/>
      <c r="J217" s="13"/>
      <c r="L217" s="14"/>
      <c r="M217" s="14"/>
      <c r="N217" s="14"/>
      <c r="O217" s="14"/>
      <c r="P217" s="14"/>
    </row>
    <row r="218" spans="5:16" x14ac:dyDescent="0.25">
      <c r="E218" s="272"/>
      <c r="F218" s="13"/>
      <c r="G218" s="13"/>
      <c r="H218" s="13"/>
      <c r="I218" s="13"/>
      <c r="J218" s="13"/>
      <c r="L218" s="14"/>
      <c r="M218" s="14"/>
      <c r="N218" s="14"/>
      <c r="O218" s="14"/>
      <c r="P218" s="14"/>
    </row>
    <row r="219" spans="5:16" x14ac:dyDescent="0.25">
      <c r="E219" s="272"/>
      <c r="F219" s="13"/>
      <c r="G219" s="13"/>
      <c r="H219" s="13"/>
      <c r="I219" s="13"/>
      <c r="J219" s="13"/>
      <c r="L219" s="14"/>
      <c r="M219" s="14"/>
      <c r="N219" s="14"/>
      <c r="O219" s="14"/>
      <c r="P219" s="14"/>
    </row>
    <row r="220" spans="5:16" x14ac:dyDescent="0.25">
      <c r="E220" s="272"/>
      <c r="F220" s="13"/>
      <c r="G220" s="13"/>
      <c r="H220" s="13"/>
      <c r="I220" s="13"/>
      <c r="J220" s="13"/>
      <c r="L220" s="14"/>
      <c r="M220" s="14"/>
      <c r="N220" s="14"/>
      <c r="O220" s="14"/>
      <c r="P220" s="14"/>
    </row>
    <row r="221" spans="5:16" x14ac:dyDescent="0.25">
      <c r="E221" s="272"/>
      <c r="F221" s="13"/>
      <c r="G221" s="13"/>
      <c r="H221" s="13"/>
      <c r="I221" s="13"/>
      <c r="J221" s="13"/>
      <c r="L221" s="14"/>
      <c r="M221" s="14"/>
      <c r="N221" s="14"/>
      <c r="O221" s="14"/>
      <c r="P221" s="14"/>
    </row>
    <row r="222" spans="5:16" x14ac:dyDescent="0.25">
      <c r="E222" s="272"/>
      <c r="F222" s="13"/>
      <c r="G222" s="13"/>
      <c r="H222" s="13"/>
      <c r="I222" s="13"/>
      <c r="J222" s="13"/>
      <c r="L222" s="14"/>
      <c r="M222" s="14"/>
      <c r="N222" s="14"/>
      <c r="O222" s="14"/>
      <c r="P222" s="14"/>
    </row>
    <row r="223" spans="5:16" x14ac:dyDescent="0.25">
      <c r="E223" s="272"/>
      <c r="F223" s="13"/>
      <c r="G223" s="13"/>
      <c r="H223" s="13"/>
      <c r="I223" s="13"/>
      <c r="J223" s="13"/>
      <c r="L223" s="14"/>
      <c r="M223" s="14"/>
      <c r="N223" s="14"/>
      <c r="O223" s="14"/>
      <c r="P223" s="14"/>
    </row>
    <row r="224" spans="5:16" x14ac:dyDescent="0.25">
      <c r="E224" s="272"/>
      <c r="F224" s="13"/>
      <c r="G224" s="13"/>
      <c r="H224" s="13"/>
      <c r="I224" s="13"/>
      <c r="J224" s="13"/>
      <c r="L224" s="14"/>
      <c r="M224" s="14"/>
      <c r="N224" s="14"/>
      <c r="O224" s="14"/>
      <c r="P224" s="14"/>
    </row>
    <row r="225" spans="5:16" x14ac:dyDescent="0.25">
      <c r="E225" s="272"/>
      <c r="F225" s="13"/>
      <c r="G225" s="13"/>
      <c r="H225" s="13"/>
      <c r="I225" s="13"/>
      <c r="J225" s="13"/>
      <c r="L225" s="14"/>
      <c r="M225" s="14"/>
      <c r="N225" s="14"/>
      <c r="O225" s="14"/>
      <c r="P225" s="14"/>
    </row>
    <row r="226" spans="5:16" x14ac:dyDescent="0.25">
      <c r="E226" s="272"/>
      <c r="F226" s="13"/>
      <c r="G226" s="13"/>
      <c r="H226" s="13"/>
      <c r="I226" s="13"/>
      <c r="J226" s="13"/>
      <c r="L226" s="14"/>
      <c r="M226" s="14"/>
      <c r="N226" s="14"/>
      <c r="O226" s="14"/>
      <c r="P226" s="14"/>
    </row>
    <row r="227" spans="5:16" x14ac:dyDescent="0.25">
      <c r="E227" s="272"/>
      <c r="F227" s="13"/>
      <c r="G227" s="13"/>
      <c r="H227" s="13"/>
      <c r="I227" s="13"/>
      <c r="J227" s="13"/>
      <c r="L227" s="14"/>
      <c r="M227" s="14"/>
      <c r="N227" s="14"/>
      <c r="O227" s="14"/>
      <c r="P227" s="14"/>
    </row>
    <row r="228" spans="5:16" x14ac:dyDescent="0.25">
      <c r="E228" s="272"/>
      <c r="F228" s="13"/>
      <c r="G228" s="13"/>
      <c r="H228" s="13"/>
      <c r="I228" s="13"/>
      <c r="J228" s="13"/>
      <c r="L228" s="14"/>
      <c r="M228" s="14"/>
      <c r="N228" s="14"/>
      <c r="O228" s="14"/>
      <c r="P228" s="14"/>
    </row>
    <row r="229" spans="5:16" x14ac:dyDescent="0.25">
      <c r="E229" s="272"/>
      <c r="F229" s="13"/>
      <c r="G229" s="13"/>
      <c r="H229" s="13"/>
      <c r="I229" s="13"/>
      <c r="J229" s="13"/>
      <c r="L229" s="14"/>
      <c r="M229" s="14"/>
      <c r="N229" s="14"/>
      <c r="O229" s="14"/>
      <c r="P229" s="14"/>
    </row>
    <row r="230" spans="5:16" x14ac:dyDescent="0.25">
      <c r="E230" s="272"/>
      <c r="F230" s="13"/>
      <c r="G230" s="13"/>
      <c r="H230" s="13"/>
      <c r="I230" s="13"/>
      <c r="J230" s="13"/>
      <c r="L230" s="14"/>
      <c r="M230" s="14"/>
      <c r="N230" s="14"/>
      <c r="O230" s="14"/>
      <c r="P230" s="14"/>
    </row>
    <row r="231" spans="5:16" x14ac:dyDescent="0.25">
      <c r="E231" s="272"/>
      <c r="F231" s="13"/>
      <c r="G231" s="13"/>
      <c r="H231" s="13"/>
      <c r="I231" s="13"/>
      <c r="J231" s="13"/>
      <c r="L231" s="14"/>
      <c r="M231" s="14"/>
      <c r="N231" s="14"/>
      <c r="O231" s="14"/>
      <c r="P231" s="14"/>
    </row>
    <row r="232" spans="5:16" x14ac:dyDescent="0.25">
      <c r="E232" s="272"/>
      <c r="F232" s="13"/>
      <c r="G232" s="13"/>
      <c r="H232" s="13"/>
      <c r="I232" s="13"/>
      <c r="J232" s="13"/>
      <c r="L232" s="14"/>
      <c r="M232" s="14"/>
      <c r="N232" s="14"/>
      <c r="O232" s="14"/>
      <c r="P232" s="14"/>
    </row>
    <row r="233" spans="5:16" x14ac:dyDescent="0.25">
      <c r="E233" s="272"/>
      <c r="F233" s="13"/>
      <c r="G233" s="13"/>
      <c r="H233" s="13"/>
      <c r="I233" s="13"/>
      <c r="J233" s="13"/>
      <c r="L233" s="14"/>
      <c r="M233" s="14"/>
      <c r="N233" s="14"/>
      <c r="O233" s="14"/>
      <c r="P233" s="14"/>
    </row>
    <row r="234" spans="5:16" x14ac:dyDescent="0.25">
      <c r="E234" s="272"/>
      <c r="F234" s="13"/>
      <c r="G234" s="13"/>
      <c r="H234" s="13"/>
      <c r="I234" s="13"/>
      <c r="J234" s="13"/>
      <c r="L234" s="14"/>
      <c r="M234" s="14"/>
      <c r="N234" s="14"/>
      <c r="O234" s="14"/>
      <c r="P234" s="14"/>
    </row>
    <row r="235" spans="5:16" x14ac:dyDescent="0.25">
      <c r="E235" s="272"/>
      <c r="F235" s="13"/>
      <c r="G235" s="13"/>
      <c r="H235" s="13"/>
      <c r="I235" s="13"/>
      <c r="J235" s="13"/>
      <c r="L235" s="14"/>
      <c r="M235" s="14"/>
      <c r="N235" s="14"/>
      <c r="O235" s="14"/>
      <c r="P235" s="14"/>
    </row>
    <row r="236" spans="5:16" x14ac:dyDescent="0.25">
      <c r="E236" s="272"/>
      <c r="F236" s="13"/>
      <c r="G236" s="13"/>
      <c r="H236" s="13"/>
      <c r="I236" s="13"/>
      <c r="J236" s="13"/>
      <c r="L236" s="14"/>
      <c r="M236" s="14"/>
      <c r="N236" s="14"/>
      <c r="O236" s="14"/>
      <c r="P236" s="14"/>
    </row>
    <row r="237" spans="5:16" x14ac:dyDescent="0.25">
      <c r="E237" s="272"/>
      <c r="F237" s="13"/>
      <c r="G237" s="13"/>
      <c r="H237" s="13"/>
      <c r="I237" s="13"/>
      <c r="J237" s="13"/>
      <c r="L237" s="14"/>
      <c r="M237" s="14"/>
      <c r="N237" s="14"/>
      <c r="O237" s="14"/>
      <c r="P237" s="14"/>
    </row>
    <row r="238" spans="5:16" x14ac:dyDescent="0.25">
      <c r="E238" s="272"/>
      <c r="F238" s="13"/>
      <c r="G238" s="13"/>
      <c r="H238" s="13"/>
      <c r="I238" s="13"/>
      <c r="J238" s="13"/>
      <c r="L238" s="14"/>
      <c r="M238" s="14"/>
      <c r="N238" s="14"/>
      <c r="O238" s="14"/>
      <c r="P238" s="14"/>
    </row>
    <row r="239" spans="5:16" x14ac:dyDescent="0.25">
      <c r="F239" s="13"/>
      <c r="G239" s="13"/>
      <c r="H239" s="13"/>
      <c r="I239" s="13"/>
      <c r="J239" s="13"/>
      <c r="L239" s="14"/>
      <c r="M239" s="14"/>
      <c r="N239" s="14"/>
      <c r="O239" s="14"/>
      <c r="P239" s="14"/>
    </row>
    <row r="240" spans="5:16" x14ac:dyDescent="0.25">
      <c r="E240" s="272"/>
      <c r="F240" s="13"/>
      <c r="G240" s="13"/>
      <c r="H240" s="13"/>
      <c r="I240" s="13"/>
      <c r="J240" s="13"/>
      <c r="L240" s="14"/>
      <c r="M240" s="14"/>
      <c r="N240" s="14"/>
      <c r="O240" s="14"/>
      <c r="P240" s="14"/>
    </row>
    <row r="241" spans="5:16" x14ac:dyDescent="0.25">
      <c r="E241" s="272"/>
      <c r="F241" s="13"/>
      <c r="G241" s="13"/>
      <c r="H241" s="13"/>
      <c r="I241" s="13"/>
      <c r="J241" s="13"/>
      <c r="L241" s="14"/>
      <c r="M241" s="14"/>
      <c r="N241" s="14"/>
      <c r="O241" s="14"/>
      <c r="P241" s="14"/>
    </row>
    <row r="242" spans="5:16" x14ac:dyDescent="0.25">
      <c r="E242" s="272"/>
      <c r="F242" s="13"/>
      <c r="G242" s="13"/>
      <c r="H242" s="13"/>
      <c r="I242" s="13"/>
      <c r="J242" s="13"/>
      <c r="L242" s="14"/>
      <c r="M242" s="14"/>
      <c r="N242" s="14"/>
      <c r="O242" s="14"/>
      <c r="P242" s="14"/>
    </row>
    <row r="243" spans="5:16" x14ac:dyDescent="0.25">
      <c r="E243" s="272"/>
      <c r="F243" s="13"/>
      <c r="G243" s="13"/>
      <c r="H243" s="13"/>
      <c r="I243" s="13"/>
      <c r="J243" s="13"/>
      <c r="L243" s="14"/>
      <c r="M243" s="14"/>
      <c r="N243" s="14"/>
      <c r="O243" s="14"/>
      <c r="P243" s="14"/>
    </row>
    <row r="244" spans="5:16" x14ac:dyDescent="0.25">
      <c r="E244" s="272"/>
      <c r="F244" s="13"/>
      <c r="G244" s="13"/>
      <c r="H244" s="13"/>
      <c r="I244" s="13"/>
      <c r="J244" s="13"/>
      <c r="L244" s="14"/>
      <c r="M244" s="14"/>
      <c r="N244" s="14"/>
      <c r="O244" s="14"/>
      <c r="P244" s="14"/>
    </row>
    <row r="245" spans="5:16" x14ac:dyDescent="0.25">
      <c r="E245" s="272"/>
      <c r="F245" s="13"/>
      <c r="G245" s="13"/>
      <c r="H245" s="13"/>
      <c r="I245" s="13"/>
      <c r="J245" s="13"/>
      <c r="L245" s="14"/>
      <c r="M245" s="14"/>
      <c r="N245" s="14"/>
      <c r="O245" s="14"/>
      <c r="P245" s="14"/>
    </row>
    <row r="246" spans="5:16" x14ac:dyDescent="0.25">
      <c r="E246" s="272"/>
      <c r="F246" s="13"/>
      <c r="G246" s="13"/>
      <c r="H246" s="13"/>
      <c r="I246" s="13"/>
      <c r="J246" s="13"/>
      <c r="L246" s="14"/>
      <c r="M246" s="14"/>
      <c r="N246" s="14"/>
      <c r="O246" s="14"/>
      <c r="P246" s="14"/>
    </row>
    <row r="247" spans="5:16" x14ac:dyDescent="0.25">
      <c r="E247" s="272"/>
      <c r="F247" s="13"/>
      <c r="G247" s="13"/>
      <c r="H247" s="13"/>
      <c r="I247" s="13"/>
      <c r="J247" s="13"/>
      <c r="L247" s="14"/>
      <c r="M247" s="14"/>
      <c r="N247" s="14"/>
      <c r="O247" s="14"/>
      <c r="P247" s="14"/>
    </row>
    <row r="248" spans="5:16" x14ac:dyDescent="0.25">
      <c r="E248" s="272"/>
      <c r="F248" s="13"/>
      <c r="G248" s="13"/>
      <c r="H248" s="13"/>
      <c r="I248" s="13"/>
      <c r="J248" s="13"/>
      <c r="L248" s="14"/>
      <c r="M248" s="14"/>
      <c r="N248" s="14"/>
      <c r="O248" s="14"/>
      <c r="P248" s="14"/>
    </row>
    <row r="249" spans="5:16" x14ac:dyDescent="0.25">
      <c r="E249" s="272"/>
      <c r="F249" s="13"/>
      <c r="G249" s="13"/>
      <c r="H249" s="13"/>
      <c r="I249" s="13"/>
      <c r="J249" s="13"/>
      <c r="L249" s="14"/>
      <c r="M249" s="14"/>
      <c r="N249" s="14"/>
      <c r="O249" s="14"/>
      <c r="P249" s="14"/>
    </row>
    <row r="250" spans="5:16" x14ac:dyDescent="0.25">
      <c r="E250" s="272"/>
      <c r="F250" s="13"/>
      <c r="G250" s="13"/>
      <c r="H250" s="13"/>
      <c r="I250" s="13"/>
      <c r="J250" s="13"/>
      <c r="L250" s="14"/>
      <c r="M250" s="14"/>
      <c r="N250" s="14"/>
      <c r="O250" s="14"/>
      <c r="P250" s="14"/>
    </row>
    <row r="251" spans="5:16" x14ac:dyDescent="0.25">
      <c r="E251" s="272"/>
      <c r="F251" s="13"/>
      <c r="G251" s="13"/>
      <c r="H251" s="13"/>
      <c r="I251" s="13"/>
      <c r="J251" s="13"/>
      <c r="L251" s="14"/>
      <c r="M251" s="14"/>
      <c r="N251" s="14"/>
      <c r="O251" s="14"/>
      <c r="P251" s="14"/>
    </row>
    <row r="252" spans="5:16" x14ac:dyDescent="0.25">
      <c r="E252" s="272"/>
      <c r="F252" s="13"/>
      <c r="G252" s="13"/>
      <c r="H252" s="13"/>
      <c r="I252" s="13"/>
      <c r="J252" s="13"/>
      <c r="L252" s="14"/>
      <c r="M252" s="14"/>
      <c r="N252" s="14"/>
      <c r="O252" s="14"/>
      <c r="P252" s="14"/>
    </row>
    <row r="253" spans="5:16" x14ac:dyDescent="0.25">
      <c r="E253" s="272"/>
      <c r="F253" s="13"/>
      <c r="G253" s="13"/>
      <c r="H253" s="13"/>
      <c r="I253" s="13"/>
      <c r="J253" s="13"/>
      <c r="L253" s="14"/>
      <c r="M253" s="14"/>
      <c r="N253" s="14"/>
      <c r="O253" s="14"/>
      <c r="P253" s="14"/>
    </row>
    <row r="254" spans="5:16" x14ac:dyDescent="0.25">
      <c r="E254" s="272"/>
      <c r="F254" s="13"/>
      <c r="G254" s="13"/>
      <c r="H254" s="13"/>
      <c r="I254" s="13"/>
      <c r="J254" s="13"/>
      <c r="L254" s="14"/>
      <c r="M254" s="14"/>
      <c r="N254" s="14"/>
      <c r="O254" s="14"/>
      <c r="P254" s="14"/>
    </row>
    <row r="255" spans="5:16" x14ac:dyDescent="0.25">
      <c r="E255" s="272"/>
      <c r="F255" s="13"/>
      <c r="G255" s="13"/>
      <c r="H255" s="13"/>
      <c r="I255" s="13"/>
      <c r="J255" s="13"/>
      <c r="L255" s="14"/>
      <c r="M255" s="14"/>
      <c r="N255" s="14"/>
      <c r="O255" s="14"/>
      <c r="P255" s="14"/>
    </row>
    <row r="256" spans="5:16" x14ac:dyDescent="0.25">
      <c r="E256" s="272"/>
      <c r="F256" s="13"/>
      <c r="G256" s="13"/>
      <c r="H256" s="13"/>
      <c r="I256" s="13"/>
      <c r="J256" s="13"/>
      <c r="L256" s="14"/>
      <c r="M256" s="14"/>
      <c r="N256" s="14"/>
      <c r="O256" s="14"/>
      <c r="P256" s="14"/>
    </row>
    <row r="257" spans="5:16" x14ac:dyDescent="0.25">
      <c r="E257" s="272"/>
      <c r="F257" s="13"/>
      <c r="G257" s="13"/>
      <c r="H257" s="13"/>
      <c r="I257" s="13"/>
      <c r="J257" s="13"/>
      <c r="L257" s="14"/>
      <c r="M257" s="14"/>
      <c r="N257" s="14"/>
      <c r="O257" s="14"/>
      <c r="P257" s="14"/>
    </row>
    <row r="258" spans="5:16" x14ac:dyDescent="0.25">
      <c r="E258" s="272"/>
      <c r="F258" s="13"/>
      <c r="G258" s="13"/>
      <c r="H258" s="13"/>
      <c r="I258" s="13"/>
      <c r="J258" s="13"/>
      <c r="L258" s="14"/>
      <c r="M258" s="14"/>
      <c r="N258" s="14"/>
      <c r="O258" s="14"/>
      <c r="P258" s="14"/>
    </row>
    <row r="259" spans="5:16" x14ac:dyDescent="0.25">
      <c r="E259" s="272"/>
      <c r="F259" s="13"/>
      <c r="G259" s="13"/>
      <c r="H259" s="13"/>
      <c r="I259" s="13"/>
      <c r="J259" s="13"/>
      <c r="L259" s="14"/>
      <c r="M259" s="14"/>
      <c r="N259" s="14"/>
      <c r="O259" s="14"/>
      <c r="P259" s="14"/>
    </row>
    <row r="260" spans="5:16" x14ac:dyDescent="0.25">
      <c r="E260" s="272"/>
      <c r="F260" s="13"/>
      <c r="G260" s="13"/>
      <c r="H260" s="13"/>
      <c r="I260" s="13"/>
      <c r="J260" s="13"/>
      <c r="L260" s="14"/>
      <c r="M260" s="14"/>
      <c r="N260" s="14"/>
      <c r="O260" s="14"/>
      <c r="P260" s="14"/>
    </row>
    <row r="261" spans="5:16" x14ac:dyDescent="0.25">
      <c r="E261" s="272"/>
      <c r="F261" s="13"/>
      <c r="G261" s="13"/>
      <c r="H261" s="13"/>
      <c r="I261" s="13"/>
      <c r="J261" s="13"/>
      <c r="L261" s="14"/>
      <c r="M261" s="14"/>
      <c r="N261" s="14"/>
      <c r="O261" s="14"/>
      <c r="P261" s="14"/>
    </row>
    <row r="262" spans="5:16" x14ac:dyDescent="0.25">
      <c r="E262" s="272"/>
      <c r="F262" s="13"/>
      <c r="G262" s="13"/>
      <c r="H262" s="13"/>
      <c r="I262" s="13"/>
      <c r="J262" s="13"/>
      <c r="L262" s="14"/>
      <c r="M262" s="14"/>
      <c r="N262" s="14"/>
      <c r="O262" s="14"/>
      <c r="P262" s="14"/>
    </row>
    <row r="263" spans="5:16" x14ac:dyDescent="0.25">
      <c r="E263" s="272"/>
      <c r="F263" s="13"/>
      <c r="G263" s="13"/>
      <c r="H263" s="13"/>
      <c r="I263" s="13"/>
      <c r="J263" s="13"/>
      <c r="L263" s="14"/>
      <c r="M263" s="14"/>
      <c r="N263" s="14"/>
      <c r="O263" s="14"/>
      <c r="P263" s="14"/>
    </row>
    <row r="264" spans="5:16" x14ac:dyDescent="0.25">
      <c r="E264" s="272"/>
      <c r="F264" s="13"/>
      <c r="G264" s="13"/>
      <c r="H264" s="13"/>
      <c r="I264" s="13"/>
      <c r="J264" s="13"/>
      <c r="L264" s="14"/>
      <c r="M264" s="14"/>
      <c r="N264" s="14"/>
      <c r="O264" s="14"/>
      <c r="P264" s="14"/>
    </row>
    <row r="265" spans="5:16" x14ac:dyDescent="0.25">
      <c r="E265" s="272"/>
      <c r="F265" s="13"/>
      <c r="G265" s="13"/>
      <c r="H265" s="13"/>
      <c r="I265" s="13"/>
      <c r="J265" s="13"/>
      <c r="L265" s="14"/>
      <c r="M265" s="14"/>
      <c r="N265" s="14"/>
      <c r="O265" s="14"/>
      <c r="P265" s="14"/>
    </row>
    <row r="266" spans="5:16" x14ac:dyDescent="0.25">
      <c r="F266" s="13"/>
      <c r="G266" s="13"/>
      <c r="H266" s="13"/>
      <c r="I266" s="13"/>
      <c r="J266" s="13"/>
      <c r="L266" s="14"/>
      <c r="M266" s="14"/>
      <c r="N266" s="14"/>
      <c r="O266" s="14"/>
      <c r="P266" s="14"/>
    </row>
    <row r="267" spans="5:16" x14ac:dyDescent="0.25">
      <c r="E267" s="272"/>
      <c r="F267" s="13"/>
      <c r="G267" s="13"/>
      <c r="H267" s="13"/>
      <c r="I267" s="13"/>
      <c r="J267" s="13"/>
      <c r="L267" s="14"/>
      <c r="M267" s="14"/>
      <c r="N267" s="14"/>
      <c r="O267" s="14"/>
      <c r="P267" s="14"/>
    </row>
    <row r="268" spans="5:16" x14ac:dyDescent="0.25">
      <c r="E268" s="272"/>
      <c r="F268" s="13"/>
      <c r="G268" s="13"/>
      <c r="H268" s="13"/>
      <c r="I268" s="13"/>
      <c r="J268" s="13"/>
      <c r="L268" s="14"/>
      <c r="M268" s="14"/>
      <c r="N268" s="14"/>
      <c r="O268" s="14"/>
      <c r="P268" s="14"/>
    </row>
    <row r="269" spans="5:16" x14ac:dyDescent="0.25">
      <c r="E269" s="272"/>
      <c r="F269" s="13"/>
      <c r="G269" s="13"/>
      <c r="H269" s="13"/>
      <c r="I269" s="13"/>
      <c r="J269" s="13"/>
      <c r="L269" s="14"/>
      <c r="M269" s="14"/>
      <c r="N269" s="14"/>
      <c r="O269" s="14"/>
      <c r="P269" s="14"/>
    </row>
    <row r="270" spans="5:16" x14ac:dyDescent="0.25">
      <c r="F270" s="13"/>
      <c r="G270" s="13"/>
      <c r="H270" s="13"/>
      <c r="I270" s="13"/>
      <c r="J270" s="13"/>
      <c r="L270" s="14"/>
      <c r="M270" s="14"/>
      <c r="N270" s="14"/>
      <c r="O270" s="14"/>
      <c r="P270" s="14"/>
    </row>
    <row r="271" spans="5:16" x14ac:dyDescent="0.25">
      <c r="E271" s="272"/>
      <c r="F271" s="13"/>
      <c r="G271" s="13"/>
      <c r="H271" s="13"/>
      <c r="I271" s="13"/>
      <c r="J271" s="13"/>
      <c r="L271" s="14"/>
      <c r="M271" s="14"/>
      <c r="N271" s="14"/>
      <c r="O271" s="14"/>
      <c r="P271" s="14"/>
    </row>
    <row r="272" spans="5:16" x14ac:dyDescent="0.25">
      <c r="E272" s="272"/>
      <c r="F272" s="13"/>
      <c r="G272" s="13"/>
      <c r="H272" s="13"/>
      <c r="I272" s="13"/>
      <c r="J272" s="13"/>
      <c r="L272" s="14"/>
      <c r="M272" s="14"/>
      <c r="N272" s="14"/>
      <c r="O272" s="14"/>
      <c r="P272" s="14"/>
    </row>
    <row r="273" spans="5:16" x14ac:dyDescent="0.25">
      <c r="E273" s="272"/>
      <c r="F273" s="13"/>
      <c r="G273" s="13"/>
      <c r="H273" s="13"/>
      <c r="I273" s="13"/>
      <c r="J273" s="13"/>
      <c r="L273" s="14"/>
      <c r="M273" s="14"/>
      <c r="N273" s="14"/>
      <c r="O273" s="14"/>
      <c r="P273" s="14"/>
    </row>
    <row r="274" spans="5:16" x14ac:dyDescent="0.25">
      <c r="E274" s="272"/>
      <c r="F274" s="13"/>
      <c r="G274" s="13"/>
      <c r="H274" s="13"/>
      <c r="I274" s="13"/>
      <c r="J274" s="13"/>
      <c r="L274" s="14"/>
      <c r="M274" s="14"/>
      <c r="N274" s="14"/>
      <c r="O274" s="14"/>
      <c r="P274" s="14"/>
    </row>
    <row r="275" spans="5:16" x14ac:dyDescent="0.25">
      <c r="E275" s="272"/>
      <c r="F275" s="13"/>
      <c r="G275" s="13"/>
      <c r="H275" s="13"/>
      <c r="I275" s="13"/>
      <c r="J275" s="13"/>
      <c r="L275" s="14"/>
      <c r="M275" s="14"/>
      <c r="N275" s="14"/>
      <c r="O275" s="14"/>
      <c r="P275" s="14"/>
    </row>
    <row r="276" spans="5:16" x14ac:dyDescent="0.25">
      <c r="E276" s="272"/>
      <c r="F276" s="13"/>
      <c r="G276" s="13"/>
      <c r="H276" s="13"/>
      <c r="I276" s="13"/>
      <c r="J276" s="13"/>
      <c r="L276" s="14"/>
      <c r="M276" s="14"/>
      <c r="N276" s="14"/>
      <c r="O276" s="14"/>
      <c r="P276" s="14"/>
    </row>
    <row r="277" spans="5:16" x14ac:dyDescent="0.25">
      <c r="E277" s="272"/>
      <c r="F277" s="13"/>
      <c r="G277" s="13"/>
      <c r="H277" s="13"/>
      <c r="I277" s="13"/>
      <c r="J277" s="13"/>
      <c r="L277" s="14"/>
      <c r="M277" s="14"/>
      <c r="N277" s="14"/>
      <c r="O277" s="14"/>
      <c r="P277" s="14"/>
    </row>
    <row r="278" spans="5:16" x14ac:dyDescent="0.25">
      <c r="E278" s="272"/>
      <c r="F278" s="13"/>
      <c r="G278" s="13"/>
      <c r="H278" s="13"/>
      <c r="I278" s="13"/>
      <c r="J278" s="13"/>
      <c r="L278" s="14"/>
      <c r="M278" s="14"/>
      <c r="N278" s="14"/>
      <c r="O278" s="14"/>
      <c r="P278" s="14"/>
    </row>
    <row r="279" spans="5:16" x14ac:dyDescent="0.25">
      <c r="E279" s="272"/>
      <c r="F279" s="13"/>
      <c r="G279" s="13"/>
      <c r="H279" s="13"/>
      <c r="I279" s="13"/>
      <c r="J279" s="13"/>
      <c r="L279" s="14"/>
      <c r="M279" s="14"/>
      <c r="N279" s="14"/>
      <c r="O279" s="14"/>
      <c r="P279" s="14"/>
    </row>
    <row r="280" spans="5:16" x14ac:dyDescent="0.25">
      <c r="E280" s="272"/>
      <c r="F280" s="13"/>
      <c r="G280" s="13"/>
      <c r="H280" s="13"/>
      <c r="I280" s="13"/>
      <c r="J280" s="13"/>
      <c r="L280" s="14"/>
      <c r="M280" s="14"/>
      <c r="N280" s="14"/>
      <c r="O280" s="14"/>
      <c r="P280" s="14"/>
    </row>
    <row r="281" spans="5:16" x14ac:dyDescent="0.25">
      <c r="E281" s="272"/>
      <c r="F281" s="13"/>
      <c r="G281" s="13"/>
      <c r="H281" s="13"/>
      <c r="I281" s="13"/>
      <c r="J281" s="13"/>
      <c r="L281" s="14"/>
      <c r="M281" s="14"/>
      <c r="N281" s="14"/>
      <c r="O281" s="14"/>
      <c r="P281" s="14"/>
    </row>
    <row r="282" spans="5:16" x14ac:dyDescent="0.25">
      <c r="E282" s="272"/>
      <c r="F282" s="13"/>
      <c r="G282" s="13"/>
      <c r="H282" s="13"/>
      <c r="I282" s="13"/>
      <c r="J282" s="13"/>
      <c r="L282" s="14"/>
      <c r="M282" s="14"/>
      <c r="N282" s="14"/>
      <c r="O282" s="14"/>
      <c r="P282" s="14"/>
    </row>
    <row r="283" spans="5:16" x14ac:dyDescent="0.25">
      <c r="E283" s="272"/>
      <c r="F283" s="13"/>
      <c r="G283" s="13"/>
      <c r="H283" s="13"/>
      <c r="I283" s="13"/>
      <c r="J283" s="13"/>
      <c r="L283" s="14"/>
      <c r="M283" s="14"/>
      <c r="N283" s="14"/>
      <c r="O283" s="14"/>
      <c r="P283" s="14"/>
    </row>
    <row r="284" spans="5:16" x14ac:dyDescent="0.25">
      <c r="E284" s="272"/>
      <c r="F284" s="13"/>
      <c r="G284" s="13"/>
      <c r="H284" s="13"/>
      <c r="I284" s="13"/>
      <c r="J284" s="13"/>
      <c r="L284" s="14"/>
      <c r="M284" s="14"/>
      <c r="N284" s="14"/>
      <c r="O284" s="14"/>
      <c r="P284" s="14"/>
    </row>
    <row r="285" spans="5:16" x14ac:dyDescent="0.25">
      <c r="E285" s="272"/>
      <c r="F285" s="13"/>
      <c r="G285" s="13"/>
      <c r="H285" s="13"/>
      <c r="I285" s="13"/>
      <c r="J285" s="13"/>
      <c r="L285" s="14"/>
      <c r="M285" s="14"/>
      <c r="N285" s="14"/>
      <c r="O285" s="14"/>
      <c r="P285" s="14"/>
    </row>
    <row r="286" spans="5:16" x14ac:dyDescent="0.25">
      <c r="E286" s="272"/>
      <c r="F286" s="13"/>
      <c r="G286" s="13"/>
      <c r="H286" s="13"/>
      <c r="I286" s="13"/>
      <c r="J286" s="13"/>
      <c r="L286" s="14"/>
      <c r="M286" s="14"/>
      <c r="N286" s="14"/>
      <c r="O286" s="14"/>
      <c r="P286" s="14"/>
    </row>
    <row r="287" spans="5:16" x14ac:dyDescent="0.25">
      <c r="E287" s="272"/>
      <c r="F287" s="13"/>
      <c r="G287" s="13"/>
      <c r="H287" s="13"/>
      <c r="I287" s="13"/>
      <c r="J287" s="13"/>
      <c r="L287" s="14"/>
      <c r="M287" s="14"/>
      <c r="N287" s="14"/>
      <c r="O287" s="14"/>
      <c r="P287" s="14"/>
    </row>
    <row r="288" spans="5:16" x14ac:dyDescent="0.25">
      <c r="E288" s="272"/>
      <c r="F288" s="13"/>
      <c r="G288" s="13"/>
      <c r="H288" s="13"/>
      <c r="I288" s="13"/>
      <c r="J288" s="13"/>
      <c r="L288" s="14"/>
      <c r="M288" s="14"/>
      <c r="N288" s="14"/>
      <c r="O288" s="14"/>
      <c r="P288" s="14"/>
    </row>
    <row r="289" spans="5:16" x14ac:dyDescent="0.25">
      <c r="E289" s="272"/>
      <c r="F289" s="13"/>
      <c r="G289" s="13"/>
      <c r="H289" s="13"/>
      <c r="I289" s="13"/>
      <c r="J289" s="13"/>
      <c r="L289" s="14"/>
      <c r="M289" s="14"/>
      <c r="N289" s="14"/>
      <c r="O289" s="14"/>
      <c r="P289" s="14"/>
    </row>
    <row r="290" spans="5:16" x14ac:dyDescent="0.25">
      <c r="E290" s="272"/>
      <c r="F290" s="13"/>
      <c r="G290" s="13"/>
      <c r="H290" s="13"/>
      <c r="I290" s="13"/>
      <c r="J290" s="13"/>
      <c r="L290" s="14"/>
      <c r="M290" s="14"/>
      <c r="N290" s="14"/>
      <c r="O290" s="14"/>
      <c r="P290" s="14"/>
    </row>
    <row r="291" spans="5:16" x14ac:dyDescent="0.25">
      <c r="E291" s="272"/>
      <c r="F291" s="13"/>
      <c r="G291" s="13"/>
      <c r="H291" s="13"/>
      <c r="I291" s="13"/>
      <c r="J291" s="13"/>
      <c r="L291" s="14"/>
      <c r="M291" s="14"/>
      <c r="N291" s="14"/>
      <c r="O291" s="14"/>
      <c r="P291" s="14"/>
    </row>
    <row r="292" spans="5:16" x14ac:dyDescent="0.25">
      <c r="E292" s="272"/>
      <c r="F292" s="13"/>
      <c r="G292" s="13"/>
      <c r="H292" s="13"/>
      <c r="I292" s="13"/>
      <c r="J292" s="13"/>
      <c r="L292" s="14"/>
      <c r="M292" s="14"/>
      <c r="N292" s="14"/>
      <c r="O292" s="14"/>
      <c r="P292" s="14"/>
    </row>
    <row r="293" spans="5:16" x14ac:dyDescent="0.25">
      <c r="E293" s="272"/>
      <c r="F293" s="13"/>
      <c r="G293" s="13"/>
      <c r="H293" s="13"/>
      <c r="I293" s="13"/>
      <c r="J293" s="13"/>
      <c r="L293" s="14"/>
      <c r="M293" s="14"/>
      <c r="N293" s="14"/>
      <c r="O293" s="14"/>
      <c r="P293" s="14"/>
    </row>
    <row r="294" spans="5:16" x14ac:dyDescent="0.25">
      <c r="F294" s="13"/>
      <c r="G294" s="13"/>
      <c r="H294" s="13"/>
      <c r="I294" s="13"/>
      <c r="J294" s="13"/>
      <c r="L294" s="14"/>
      <c r="M294" s="14"/>
      <c r="N294" s="14"/>
      <c r="O294" s="14"/>
      <c r="P294" s="14"/>
    </row>
    <row r="295" spans="5:16" x14ac:dyDescent="0.25">
      <c r="E295" s="272"/>
      <c r="F295" s="13"/>
      <c r="G295" s="13"/>
      <c r="H295" s="13"/>
      <c r="I295" s="13"/>
      <c r="J295" s="13"/>
      <c r="L295" s="14"/>
      <c r="M295" s="14"/>
      <c r="N295" s="14"/>
      <c r="O295" s="14"/>
      <c r="P295" s="14"/>
    </row>
    <row r="296" spans="5:16" x14ac:dyDescent="0.25">
      <c r="E296" s="272"/>
      <c r="F296" s="13"/>
      <c r="G296" s="13"/>
      <c r="H296" s="13"/>
      <c r="I296" s="13"/>
      <c r="J296" s="13"/>
      <c r="L296" s="14"/>
      <c r="M296" s="14"/>
      <c r="N296" s="14"/>
      <c r="O296" s="14"/>
      <c r="P296" s="14"/>
    </row>
    <row r="297" spans="5:16" x14ac:dyDescent="0.25">
      <c r="E297" s="272"/>
      <c r="F297" s="13"/>
      <c r="G297" s="13"/>
      <c r="H297" s="13"/>
      <c r="I297" s="13"/>
      <c r="J297" s="13"/>
      <c r="L297" s="14"/>
      <c r="M297" s="14"/>
      <c r="N297" s="14"/>
      <c r="O297" s="14"/>
      <c r="P297" s="14"/>
    </row>
    <row r="298" spans="5:16" x14ac:dyDescent="0.25">
      <c r="E298" s="272"/>
      <c r="F298" s="13"/>
      <c r="G298" s="13"/>
      <c r="H298" s="13"/>
      <c r="I298" s="13"/>
      <c r="J298" s="13"/>
      <c r="L298" s="14"/>
      <c r="M298" s="14"/>
      <c r="N298" s="14"/>
      <c r="O298" s="14"/>
      <c r="P298" s="14"/>
    </row>
    <row r="299" spans="5:16" x14ac:dyDescent="0.25">
      <c r="E299" s="272"/>
      <c r="F299" s="13"/>
      <c r="G299" s="13"/>
      <c r="H299" s="13"/>
      <c r="I299" s="13"/>
      <c r="J299" s="13"/>
      <c r="L299" s="14"/>
      <c r="M299" s="14"/>
      <c r="N299" s="14"/>
      <c r="O299" s="14"/>
      <c r="P299" s="14"/>
    </row>
    <row r="300" spans="5:16" x14ac:dyDescent="0.25">
      <c r="E300" s="272"/>
      <c r="F300" s="13"/>
      <c r="G300" s="13"/>
      <c r="H300" s="13"/>
      <c r="I300" s="13"/>
      <c r="J300" s="13"/>
      <c r="L300" s="14"/>
      <c r="M300" s="14"/>
      <c r="N300" s="14"/>
      <c r="O300" s="14"/>
      <c r="P300" s="14"/>
    </row>
    <row r="301" spans="5:16" x14ac:dyDescent="0.25">
      <c r="E301" s="272"/>
      <c r="F301" s="13"/>
      <c r="G301" s="13"/>
      <c r="H301" s="13"/>
      <c r="I301" s="13"/>
      <c r="J301" s="13"/>
      <c r="L301" s="14"/>
      <c r="M301" s="14"/>
      <c r="N301" s="14"/>
      <c r="O301" s="14"/>
      <c r="P301" s="14"/>
    </row>
    <row r="302" spans="5:16" x14ac:dyDescent="0.25">
      <c r="E302" s="272"/>
      <c r="F302" s="13"/>
      <c r="G302" s="13"/>
      <c r="H302" s="13"/>
      <c r="I302" s="13"/>
      <c r="J302" s="13"/>
      <c r="L302" s="14"/>
      <c r="M302" s="14"/>
      <c r="N302" s="14"/>
      <c r="O302" s="14"/>
      <c r="P302" s="14"/>
    </row>
    <row r="303" spans="5:16" x14ac:dyDescent="0.25">
      <c r="E303" s="272"/>
      <c r="F303" s="13"/>
      <c r="G303" s="13"/>
      <c r="H303" s="13"/>
      <c r="I303" s="13"/>
      <c r="J303" s="13"/>
      <c r="L303" s="14"/>
      <c r="M303" s="14"/>
      <c r="N303" s="14"/>
      <c r="O303" s="14"/>
      <c r="P303" s="14"/>
    </row>
    <row r="304" spans="5:16" x14ac:dyDescent="0.25">
      <c r="E304" s="272"/>
      <c r="F304" s="13"/>
      <c r="G304" s="13"/>
      <c r="H304" s="13"/>
      <c r="I304" s="13"/>
      <c r="J304" s="13"/>
      <c r="L304" s="14"/>
      <c r="M304" s="14"/>
      <c r="N304" s="14"/>
      <c r="O304" s="14"/>
      <c r="P304" s="14"/>
    </row>
    <row r="305" spans="5:16" x14ac:dyDescent="0.25">
      <c r="E305" s="272"/>
      <c r="F305" s="13"/>
      <c r="G305" s="13"/>
      <c r="H305" s="13"/>
      <c r="I305" s="13"/>
      <c r="J305" s="13"/>
      <c r="L305" s="14"/>
      <c r="M305" s="14"/>
      <c r="N305" s="14"/>
      <c r="O305" s="14"/>
      <c r="P305" s="14"/>
    </row>
    <row r="306" spans="5:16" x14ac:dyDescent="0.25">
      <c r="E306" s="272"/>
      <c r="F306" s="13"/>
      <c r="G306" s="13"/>
      <c r="H306" s="13"/>
      <c r="I306" s="13"/>
      <c r="J306" s="13"/>
      <c r="L306" s="14"/>
      <c r="M306" s="14"/>
      <c r="N306" s="14"/>
      <c r="O306" s="14"/>
      <c r="P306" s="14"/>
    </row>
    <row r="307" spans="5:16" x14ac:dyDescent="0.25">
      <c r="E307" s="272"/>
      <c r="F307" s="13"/>
      <c r="G307" s="13"/>
      <c r="H307" s="13"/>
      <c r="I307" s="13"/>
      <c r="J307" s="13"/>
      <c r="L307" s="14"/>
      <c r="M307" s="14"/>
      <c r="N307" s="14"/>
      <c r="O307" s="14"/>
      <c r="P307" s="14"/>
    </row>
    <row r="308" spans="5:16" x14ac:dyDescent="0.25">
      <c r="E308" s="272"/>
      <c r="F308" s="13"/>
      <c r="G308" s="13"/>
      <c r="H308" s="13"/>
      <c r="I308" s="13"/>
      <c r="J308" s="13"/>
      <c r="L308" s="14"/>
      <c r="M308" s="14"/>
      <c r="N308" s="14"/>
      <c r="O308" s="14"/>
      <c r="P308" s="14"/>
    </row>
    <row r="309" spans="5:16" x14ac:dyDescent="0.25">
      <c r="E309" s="272"/>
      <c r="F309" s="13"/>
      <c r="G309" s="13"/>
      <c r="H309" s="13"/>
      <c r="I309" s="13"/>
      <c r="J309" s="13"/>
      <c r="L309" s="14"/>
      <c r="M309" s="14"/>
      <c r="N309" s="14"/>
      <c r="O309" s="14"/>
      <c r="P309" s="14"/>
    </row>
    <row r="310" spans="5:16" x14ac:dyDescent="0.25">
      <c r="E310" s="272"/>
      <c r="F310" s="13"/>
      <c r="G310" s="13"/>
      <c r="H310" s="13"/>
      <c r="I310" s="13"/>
      <c r="J310" s="13"/>
      <c r="L310" s="14"/>
      <c r="M310" s="14"/>
      <c r="N310" s="14"/>
      <c r="O310" s="14"/>
      <c r="P310" s="14"/>
    </row>
    <row r="311" spans="5:16" x14ac:dyDescent="0.25">
      <c r="E311" s="272"/>
      <c r="F311" s="13"/>
      <c r="G311" s="13"/>
      <c r="H311" s="13"/>
      <c r="I311" s="13"/>
      <c r="J311" s="13"/>
      <c r="L311" s="14"/>
      <c r="M311" s="14"/>
      <c r="N311" s="14"/>
      <c r="O311" s="14"/>
      <c r="P311" s="14"/>
    </row>
    <row r="312" spans="5:16" x14ac:dyDescent="0.25">
      <c r="E312" s="272"/>
      <c r="F312" s="13"/>
      <c r="G312" s="13"/>
      <c r="H312" s="13"/>
      <c r="I312" s="13"/>
      <c r="J312" s="13"/>
      <c r="L312" s="14"/>
      <c r="M312" s="14"/>
      <c r="N312" s="14"/>
      <c r="O312" s="14"/>
      <c r="P312" s="14"/>
    </row>
    <row r="313" spans="5:16" x14ac:dyDescent="0.25">
      <c r="E313" s="272"/>
      <c r="F313" s="13"/>
      <c r="G313" s="13"/>
      <c r="H313" s="13"/>
      <c r="I313" s="13"/>
      <c r="J313" s="13"/>
      <c r="L313" s="14"/>
      <c r="M313" s="14"/>
      <c r="N313" s="14"/>
      <c r="O313" s="14"/>
      <c r="P313" s="14"/>
    </row>
    <row r="314" spans="5:16" x14ac:dyDescent="0.25">
      <c r="E314" s="272"/>
      <c r="F314" s="13"/>
      <c r="G314" s="13"/>
      <c r="H314" s="13"/>
      <c r="I314" s="13"/>
      <c r="J314" s="13"/>
      <c r="L314" s="14"/>
      <c r="M314" s="14"/>
      <c r="N314" s="14"/>
      <c r="O314" s="14"/>
      <c r="P314" s="14"/>
    </row>
    <row r="315" spans="5:16" x14ac:dyDescent="0.25">
      <c r="E315" s="272"/>
      <c r="F315" s="13"/>
      <c r="G315" s="13"/>
      <c r="H315" s="13"/>
      <c r="I315" s="13"/>
      <c r="J315" s="13"/>
      <c r="L315" s="14"/>
      <c r="M315" s="14"/>
      <c r="N315" s="14"/>
      <c r="O315" s="14"/>
      <c r="P315" s="14"/>
    </row>
    <row r="316" spans="5:16" x14ac:dyDescent="0.25">
      <c r="E316" s="272"/>
      <c r="F316" s="13"/>
      <c r="G316" s="13"/>
      <c r="H316" s="13"/>
      <c r="I316" s="13"/>
      <c r="J316" s="13"/>
      <c r="L316" s="14"/>
      <c r="M316" s="14"/>
      <c r="N316" s="14"/>
      <c r="O316" s="14"/>
      <c r="P316" s="14"/>
    </row>
    <row r="317" spans="5:16" x14ac:dyDescent="0.25">
      <c r="E317" s="272"/>
      <c r="F317" s="13"/>
      <c r="G317" s="13"/>
      <c r="H317" s="13"/>
      <c r="I317" s="13"/>
      <c r="J317" s="13"/>
      <c r="L317" s="14"/>
      <c r="M317" s="14"/>
      <c r="N317" s="14"/>
      <c r="O317" s="14"/>
      <c r="P317" s="14"/>
    </row>
    <row r="318" spans="5:16" x14ac:dyDescent="0.25">
      <c r="E318" s="272"/>
      <c r="F318" s="13"/>
      <c r="G318" s="13"/>
      <c r="H318" s="13"/>
      <c r="I318" s="13"/>
      <c r="J318" s="13"/>
      <c r="L318" s="14"/>
      <c r="M318" s="14"/>
      <c r="N318" s="14"/>
      <c r="O318" s="14"/>
      <c r="P318" s="14"/>
    </row>
    <row r="319" spans="5:16" x14ac:dyDescent="0.25">
      <c r="E319" s="272"/>
      <c r="F319" s="13"/>
      <c r="G319" s="13"/>
      <c r="H319" s="13"/>
      <c r="I319" s="13"/>
      <c r="J319" s="13"/>
      <c r="L319" s="14"/>
      <c r="M319" s="14"/>
      <c r="N319" s="14"/>
      <c r="O319" s="14"/>
      <c r="P319" s="14"/>
    </row>
    <row r="320" spans="5:16" x14ac:dyDescent="0.25">
      <c r="E320" s="272"/>
      <c r="F320" s="13"/>
      <c r="G320" s="13"/>
      <c r="H320" s="13"/>
      <c r="I320" s="13"/>
      <c r="J320" s="13"/>
      <c r="L320" s="14"/>
      <c r="M320" s="14"/>
      <c r="N320" s="14"/>
      <c r="O320" s="14"/>
      <c r="P320" s="14"/>
    </row>
    <row r="321" spans="5:16" x14ac:dyDescent="0.25">
      <c r="E321" s="272"/>
      <c r="F321" s="13"/>
      <c r="G321" s="13"/>
      <c r="H321" s="13"/>
      <c r="I321" s="13"/>
      <c r="J321" s="13"/>
      <c r="L321" s="14"/>
      <c r="M321" s="14"/>
      <c r="N321" s="14"/>
      <c r="O321" s="14"/>
      <c r="P321" s="14"/>
    </row>
    <row r="322" spans="5:16" x14ac:dyDescent="0.25">
      <c r="E322" s="272"/>
      <c r="F322" s="13"/>
      <c r="G322" s="13"/>
      <c r="H322" s="13"/>
      <c r="I322" s="13"/>
      <c r="J322" s="13"/>
      <c r="L322" s="14"/>
      <c r="M322" s="14"/>
      <c r="N322" s="14"/>
      <c r="O322" s="14"/>
      <c r="P322" s="14"/>
    </row>
    <row r="323" spans="5:16" x14ac:dyDescent="0.25">
      <c r="F323" s="13"/>
      <c r="G323" s="13"/>
      <c r="H323" s="13"/>
      <c r="I323" s="13"/>
      <c r="J323" s="13"/>
      <c r="L323" s="14"/>
      <c r="M323" s="14"/>
      <c r="N323" s="14"/>
      <c r="O323" s="14"/>
      <c r="P323" s="14"/>
    </row>
    <row r="324" spans="5:16" x14ac:dyDescent="0.25">
      <c r="E324" s="272"/>
      <c r="F324" s="13"/>
      <c r="G324" s="13"/>
      <c r="H324" s="13"/>
      <c r="I324" s="13"/>
      <c r="J324" s="13"/>
      <c r="L324" s="14"/>
      <c r="M324" s="14"/>
      <c r="N324" s="14"/>
      <c r="O324" s="14"/>
      <c r="P324" s="14"/>
    </row>
    <row r="325" spans="5:16" x14ac:dyDescent="0.25">
      <c r="E325" s="272"/>
      <c r="F325" s="13"/>
      <c r="G325" s="13"/>
      <c r="H325" s="13"/>
      <c r="I325" s="13"/>
      <c r="J325" s="13"/>
      <c r="L325" s="14"/>
      <c r="M325" s="14"/>
      <c r="N325" s="14"/>
      <c r="O325" s="14"/>
      <c r="P325" s="14"/>
    </row>
    <row r="326" spans="5:16" x14ac:dyDescent="0.25">
      <c r="E326" s="272"/>
      <c r="F326" s="13"/>
      <c r="G326" s="13"/>
      <c r="H326" s="13"/>
      <c r="I326" s="13"/>
      <c r="J326" s="13"/>
      <c r="L326" s="14"/>
      <c r="M326" s="14"/>
      <c r="N326" s="14"/>
      <c r="O326" s="14"/>
      <c r="P326" s="14"/>
    </row>
    <row r="327" spans="5:16" x14ac:dyDescent="0.25">
      <c r="E327" s="272"/>
      <c r="F327" s="13"/>
      <c r="G327" s="13"/>
      <c r="H327" s="13"/>
      <c r="I327" s="13"/>
      <c r="J327" s="13"/>
      <c r="L327" s="14"/>
      <c r="M327" s="14"/>
      <c r="N327" s="14"/>
      <c r="O327" s="14"/>
      <c r="P327" s="14"/>
    </row>
    <row r="328" spans="5:16" x14ac:dyDescent="0.25">
      <c r="E328" s="272"/>
      <c r="F328" s="13"/>
      <c r="G328" s="13"/>
      <c r="H328" s="13"/>
      <c r="I328" s="13"/>
      <c r="J328" s="13"/>
      <c r="L328" s="14"/>
      <c r="M328" s="14"/>
      <c r="N328" s="14"/>
      <c r="O328" s="14"/>
      <c r="P328" s="14"/>
    </row>
    <row r="329" spans="5:16" x14ac:dyDescent="0.25">
      <c r="E329" s="272"/>
      <c r="F329" s="13"/>
      <c r="G329" s="13"/>
      <c r="H329" s="13"/>
      <c r="I329" s="13"/>
      <c r="J329" s="13"/>
      <c r="L329" s="14"/>
      <c r="M329" s="14"/>
      <c r="N329" s="14"/>
      <c r="O329" s="14"/>
      <c r="P329" s="14"/>
    </row>
    <row r="330" spans="5:16" x14ac:dyDescent="0.25">
      <c r="E330" s="272"/>
      <c r="F330" s="13"/>
      <c r="G330" s="13"/>
      <c r="H330" s="13"/>
      <c r="I330" s="13"/>
      <c r="J330" s="13"/>
      <c r="L330" s="14"/>
      <c r="M330" s="14"/>
      <c r="N330" s="14"/>
      <c r="O330" s="14"/>
      <c r="P330" s="14"/>
    </row>
    <row r="331" spans="5:16" x14ac:dyDescent="0.25">
      <c r="E331" s="272"/>
      <c r="F331" s="13"/>
      <c r="G331" s="13"/>
      <c r="H331" s="13"/>
      <c r="I331" s="13"/>
      <c r="J331" s="13"/>
      <c r="L331" s="14"/>
      <c r="M331" s="14"/>
      <c r="N331" s="14"/>
      <c r="O331" s="14"/>
      <c r="P331" s="14"/>
    </row>
    <row r="332" spans="5:16" x14ac:dyDescent="0.25">
      <c r="E332" s="272"/>
      <c r="F332" s="13"/>
      <c r="G332" s="13"/>
      <c r="H332" s="13"/>
      <c r="I332" s="13"/>
      <c r="J332" s="13"/>
      <c r="L332" s="14"/>
      <c r="M332" s="14"/>
      <c r="N332" s="14"/>
      <c r="O332" s="14"/>
      <c r="P332" s="14"/>
    </row>
    <row r="333" spans="5:16" x14ac:dyDescent="0.25">
      <c r="E333" s="272"/>
      <c r="F333" s="13"/>
      <c r="G333" s="13"/>
      <c r="H333" s="13"/>
      <c r="I333" s="13"/>
      <c r="J333" s="13"/>
      <c r="L333" s="14"/>
      <c r="M333" s="14"/>
      <c r="N333" s="14"/>
      <c r="O333" s="14"/>
      <c r="P333" s="14"/>
    </row>
    <row r="334" spans="5:16" x14ac:dyDescent="0.25">
      <c r="E334" s="272"/>
      <c r="F334" s="13"/>
      <c r="G334" s="13"/>
      <c r="H334" s="13"/>
      <c r="I334" s="13"/>
      <c r="J334" s="13"/>
      <c r="L334" s="14"/>
      <c r="M334" s="14"/>
      <c r="N334" s="14"/>
      <c r="O334" s="14"/>
      <c r="P334" s="14"/>
    </row>
    <row r="335" spans="5:16" x14ac:dyDescent="0.25">
      <c r="E335" s="272"/>
      <c r="F335" s="13"/>
      <c r="G335" s="13"/>
      <c r="H335" s="13"/>
      <c r="I335" s="13"/>
      <c r="J335" s="13"/>
      <c r="L335" s="14"/>
      <c r="M335" s="14"/>
      <c r="N335" s="14"/>
      <c r="O335" s="14"/>
      <c r="P335" s="14"/>
    </row>
    <row r="336" spans="5:16" x14ac:dyDescent="0.25">
      <c r="E336" s="272"/>
      <c r="F336" s="13"/>
      <c r="G336" s="13"/>
      <c r="H336" s="13"/>
      <c r="I336" s="13"/>
      <c r="J336" s="13"/>
      <c r="L336" s="14"/>
      <c r="M336" s="14"/>
      <c r="N336" s="14"/>
      <c r="O336" s="14"/>
      <c r="P336" s="14"/>
    </row>
    <row r="337" spans="5:16" x14ac:dyDescent="0.25">
      <c r="E337" s="272"/>
      <c r="F337" s="13"/>
      <c r="G337" s="13"/>
      <c r="H337" s="13"/>
      <c r="I337" s="13"/>
      <c r="J337" s="13"/>
      <c r="L337" s="14"/>
      <c r="M337" s="14"/>
      <c r="N337" s="14"/>
      <c r="O337" s="14"/>
      <c r="P337" s="14"/>
    </row>
    <row r="338" spans="5:16" x14ac:dyDescent="0.25">
      <c r="E338" s="272"/>
      <c r="F338" s="13"/>
      <c r="G338" s="13"/>
      <c r="H338" s="13"/>
      <c r="I338" s="13"/>
      <c r="J338" s="13"/>
      <c r="L338" s="14"/>
      <c r="M338" s="14"/>
      <c r="N338" s="14"/>
      <c r="O338" s="14"/>
      <c r="P338" s="14"/>
    </row>
    <row r="339" spans="5:16" x14ac:dyDescent="0.25">
      <c r="E339" s="272"/>
      <c r="F339" s="13"/>
      <c r="G339" s="13"/>
      <c r="H339" s="13"/>
      <c r="I339" s="13"/>
      <c r="J339" s="13"/>
      <c r="L339" s="14"/>
      <c r="M339" s="14"/>
      <c r="N339" s="14"/>
      <c r="O339" s="14"/>
      <c r="P339" s="14"/>
    </row>
    <row r="340" spans="5:16" x14ac:dyDescent="0.25">
      <c r="E340" s="272"/>
      <c r="F340" s="13"/>
      <c r="G340" s="13"/>
      <c r="H340" s="13"/>
      <c r="I340" s="13"/>
      <c r="J340" s="13"/>
      <c r="L340" s="14"/>
      <c r="M340" s="14"/>
      <c r="N340" s="14"/>
      <c r="O340" s="14"/>
      <c r="P340" s="14"/>
    </row>
    <row r="341" spans="5:16" x14ac:dyDescent="0.25">
      <c r="E341" s="272"/>
      <c r="F341" s="13"/>
      <c r="G341" s="13"/>
      <c r="H341" s="13"/>
      <c r="I341" s="13"/>
      <c r="J341" s="13"/>
      <c r="L341" s="14"/>
      <c r="M341" s="14"/>
      <c r="N341" s="14"/>
      <c r="O341" s="14"/>
      <c r="P341" s="14"/>
    </row>
    <row r="342" spans="5:16" x14ac:dyDescent="0.25">
      <c r="E342" s="272"/>
      <c r="F342" s="13"/>
      <c r="G342" s="13"/>
      <c r="H342" s="13"/>
      <c r="I342" s="13"/>
      <c r="J342" s="13"/>
      <c r="L342" s="14"/>
      <c r="M342" s="14"/>
      <c r="N342" s="14"/>
      <c r="O342" s="14"/>
      <c r="P342" s="14"/>
    </row>
    <row r="343" spans="5:16" x14ac:dyDescent="0.25">
      <c r="E343" s="272"/>
      <c r="F343" s="13"/>
      <c r="G343" s="13"/>
      <c r="H343" s="13"/>
      <c r="I343" s="13"/>
      <c r="J343" s="13"/>
      <c r="L343" s="14"/>
      <c r="M343" s="14"/>
      <c r="N343" s="14"/>
      <c r="O343" s="14"/>
      <c r="P343" s="14"/>
    </row>
    <row r="344" spans="5:16" x14ac:dyDescent="0.25">
      <c r="E344" s="272"/>
      <c r="F344" s="13"/>
      <c r="G344" s="13"/>
      <c r="H344" s="13"/>
      <c r="I344" s="13"/>
      <c r="J344" s="13"/>
      <c r="L344" s="14"/>
      <c r="M344" s="14"/>
      <c r="N344" s="14"/>
      <c r="O344" s="14"/>
      <c r="P344" s="14"/>
    </row>
    <row r="345" spans="5:16" x14ac:dyDescent="0.25">
      <c r="E345" s="272"/>
      <c r="F345" s="13"/>
      <c r="G345" s="13"/>
      <c r="H345" s="13"/>
      <c r="I345" s="13"/>
      <c r="J345" s="13"/>
      <c r="L345" s="14"/>
      <c r="M345" s="14"/>
      <c r="N345" s="14"/>
      <c r="O345" s="14"/>
      <c r="P345" s="14"/>
    </row>
    <row r="346" spans="5:16" x14ac:dyDescent="0.25">
      <c r="E346" s="272"/>
      <c r="F346" s="13"/>
      <c r="G346" s="13"/>
      <c r="H346" s="13"/>
      <c r="I346" s="13"/>
      <c r="J346" s="13"/>
      <c r="L346" s="14"/>
      <c r="M346" s="14"/>
      <c r="N346" s="14"/>
      <c r="O346" s="14"/>
      <c r="P346" s="14"/>
    </row>
    <row r="347" spans="5:16" x14ac:dyDescent="0.25">
      <c r="E347" s="272"/>
      <c r="F347" s="13"/>
      <c r="G347" s="13"/>
      <c r="H347" s="13"/>
      <c r="I347" s="13"/>
      <c r="J347" s="13"/>
      <c r="L347" s="14"/>
      <c r="M347" s="14"/>
      <c r="N347" s="14"/>
      <c r="O347" s="14"/>
      <c r="P347" s="14"/>
    </row>
    <row r="348" spans="5:16" x14ac:dyDescent="0.25">
      <c r="E348" s="272"/>
      <c r="F348" s="13"/>
      <c r="G348" s="13"/>
      <c r="H348" s="13"/>
      <c r="I348" s="13"/>
      <c r="J348" s="13"/>
      <c r="L348" s="14"/>
      <c r="M348" s="14"/>
      <c r="N348" s="14"/>
      <c r="O348" s="14"/>
      <c r="P348" s="14"/>
    </row>
    <row r="349" spans="5:16" x14ac:dyDescent="0.25">
      <c r="E349" s="272"/>
      <c r="F349" s="13"/>
      <c r="G349" s="13"/>
      <c r="H349" s="13"/>
      <c r="I349" s="13"/>
      <c r="J349" s="13"/>
      <c r="L349" s="14"/>
      <c r="M349" s="14"/>
      <c r="N349" s="14"/>
      <c r="O349" s="14"/>
      <c r="P349" s="14"/>
    </row>
    <row r="350" spans="5:16" x14ac:dyDescent="0.25">
      <c r="F350" s="13"/>
      <c r="G350" s="13"/>
      <c r="H350" s="13"/>
      <c r="I350" s="13"/>
      <c r="J350" s="13"/>
      <c r="L350" s="14"/>
      <c r="M350" s="14"/>
      <c r="N350" s="14"/>
      <c r="O350" s="14"/>
      <c r="P350" s="14"/>
    </row>
    <row r="351" spans="5:16" x14ac:dyDescent="0.25">
      <c r="E351" s="272"/>
      <c r="F351" s="13"/>
      <c r="G351" s="13"/>
      <c r="H351" s="13"/>
      <c r="I351" s="13"/>
      <c r="J351" s="13"/>
      <c r="L351" s="14"/>
      <c r="M351" s="14"/>
      <c r="N351" s="14"/>
      <c r="O351" s="14"/>
      <c r="P351" s="14"/>
    </row>
    <row r="352" spans="5:16" x14ac:dyDescent="0.25">
      <c r="E352" s="272"/>
      <c r="F352" s="13"/>
      <c r="G352" s="13"/>
      <c r="H352" s="13"/>
      <c r="I352" s="13"/>
      <c r="J352" s="13"/>
      <c r="L352" s="14"/>
      <c r="M352" s="14"/>
      <c r="N352" s="14"/>
      <c r="O352" s="14"/>
      <c r="P352" s="14"/>
    </row>
    <row r="353" spans="5:16" x14ac:dyDescent="0.25">
      <c r="E353" s="272"/>
      <c r="F353" s="13"/>
      <c r="G353" s="13"/>
      <c r="H353" s="13"/>
      <c r="I353" s="13"/>
      <c r="J353" s="13"/>
      <c r="L353" s="14"/>
      <c r="M353" s="14"/>
      <c r="N353" s="14"/>
      <c r="O353" s="14"/>
      <c r="P353" s="14"/>
    </row>
    <row r="354" spans="5:16" x14ac:dyDescent="0.25">
      <c r="F354" s="13"/>
      <c r="G354" s="13"/>
      <c r="H354" s="13"/>
      <c r="I354" s="13"/>
      <c r="J354" s="13"/>
      <c r="L354" s="14"/>
      <c r="M354" s="14"/>
      <c r="N354" s="14"/>
      <c r="O354" s="14"/>
      <c r="P354" s="14"/>
    </row>
    <row r="355" spans="5:16" x14ac:dyDescent="0.25">
      <c r="E355" s="272"/>
      <c r="F355" s="13"/>
      <c r="G355" s="13"/>
      <c r="H355" s="13"/>
      <c r="I355" s="13"/>
      <c r="J355" s="13"/>
      <c r="L355" s="14"/>
      <c r="M355" s="14"/>
      <c r="N355" s="14"/>
      <c r="O355" s="14"/>
      <c r="P355" s="14"/>
    </row>
    <row r="356" spans="5:16" x14ac:dyDescent="0.25">
      <c r="E356" s="272"/>
      <c r="F356" s="13"/>
      <c r="G356" s="13"/>
      <c r="H356" s="13"/>
      <c r="I356" s="13"/>
      <c r="J356" s="13"/>
      <c r="L356" s="14"/>
      <c r="M356" s="14"/>
      <c r="N356" s="14"/>
      <c r="O356" s="14"/>
      <c r="P356" s="14"/>
    </row>
    <row r="357" spans="5:16" x14ac:dyDescent="0.25">
      <c r="E357" s="272"/>
      <c r="F357" s="13"/>
      <c r="G357" s="13"/>
      <c r="H357" s="13"/>
      <c r="I357" s="13"/>
      <c r="J357" s="13"/>
      <c r="L357" s="14"/>
      <c r="M357" s="14"/>
      <c r="N357" s="14"/>
      <c r="O357" s="14"/>
      <c r="P357" s="14"/>
    </row>
    <row r="358" spans="5:16" x14ac:dyDescent="0.25">
      <c r="E358" s="272"/>
      <c r="F358" s="13"/>
      <c r="G358" s="13"/>
      <c r="H358" s="13"/>
      <c r="I358" s="13"/>
      <c r="J358" s="13"/>
      <c r="L358" s="14"/>
      <c r="M358" s="14"/>
      <c r="N358" s="14"/>
      <c r="O358" s="14"/>
      <c r="P358" s="14"/>
    </row>
    <row r="359" spans="5:16" x14ac:dyDescent="0.25">
      <c r="E359" s="272"/>
      <c r="F359" s="13"/>
      <c r="G359" s="13"/>
      <c r="H359" s="13"/>
      <c r="I359" s="13"/>
      <c r="J359" s="13"/>
      <c r="L359" s="14"/>
      <c r="M359" s="14"/>
      <c r="N359" s="14"/>
      <c r="O359" s="14"/>
      <c r="P359" s="14"/>
    </row>
    <row r="360" spans="5:16" x14ac:dyDescent="0.25">
      <c r="E360" s="272"/>
      <c r="F360" s="13"/>
      <c r="G360" s="13"/>
      <c r="H360" s="13"/>
      <c r="I360" s="13"/>
      <c r="J360" s="13"/>
      <c r="L360" s="14"/>
      <c r="M360" s="14"/>
      <c r="N360" s="14"/>
      <c r="O360" s="14"/>
      <c r="P360" s="14"/>
    </row>
    <row r="361" spans="5:16" x14ac:dyDescent="0.25">
      <c r="E361" s="272"/>
      <c r="F361" s="13"/>
      <c r="G361" s="13"/>
      <c r="H361" s="13"/>
      <c r="I361" s="13"/>
      <c r="J361" s="13"/>
      <c r="L361" s="14"/>
      <c r="M361" s="14"/>
      <c r="N361" s="14"/>
      <c r="O361" s="14"/>
      <c r="P361" s="14"/>
    </row>
    <row r="362" spans="5:16" x14ac:dyDescent="0.25">
      <c r="E362" s="272"/>
      <c r="F362" s="13"/>
      <c r="G362" s="13"/>
      <c r="H362" s="13"/>
      <c r="I362" s="13"/>
      <c r="J362" s="13"/>
      <c r="L362" s="14"/>
      <c r="M362" s="14"/>
      <c r="N362" s="14"/>
      <c r="O362" s="14"/>
      <c r="P362" s="14"/>
    </row>
    <row r="363" spans="5:16" x14ac:dyDescent="0.25">
      <c r="E363" s="272"/>
      <c r="F363" s="13"/>
      <c r="G363" s="13"/>
      <c r="H363" s="13"/>
      <c r="I363" s="13"/>
      <c r="J363" s="13"/>
      <c r="L363" s="14"/>
      <c r="M363" s="14"/>
      <c r="N363" s="14"/>
      <c r="O363" s="14"/>
      <c r="P363" s="14"/>
    </row>
    <row r="364" spans="5:16" x14ac:dyDescent="0.25">
      <c r="E364" s="272"/>
      <c r="F364" s="13"/>
      <c r="G364" s="13"/>
      <c r="H364" s="13"/>
      <c r="I364" s="13"/>
      <c r="J364" s="13"/>
      <c r="L364" s="14"/>
      <c r="M364" s="14"/>
      <c r="N364" s="14"/>
      <c r="O364" s="14"/>
      <c r="P364" s="14"/>
    </row>
    <row r="365" spans="5:16" x14ac:dyDescent="0.25">
      <c r="E365" s="272"/>
      <c r="F365" s="13"/>
      <c r="G365" s="13"/>
      <c r="H365" s="13"/>
      <c r="I365" s="13"/>
      <c r="J365" s="13"/>
      <c r="L365" s="14"/>
      <c r="M365" s="14"/>
      <c r="N365" s="14"/>
      <c r="O365" s="14"/>
      <c r="P365" s="14"/>
    </row>
    <row r="366" spans="5:16" x14ac:dyDescent="0.25">
      <c r="E366" s="272"/>
      <c r="F366" s="13"/>
      <c r="G366" s="13"/>
      <c r="H366" s="13"/>
      <c r="I366" s="13"/>
      <c r="J366" s="13"/>
      <c r="L366" s="14"/>
      <c r="M366" s="14"/>
      <c r="N366" s="14"/>
      <c r="O366" s="14"/>
      <c r="P366" s="14"/>
    </row>
    <row r="367" spans="5:16" x14ac:dyDescent="0.25">
      <c r="E367" s="272"/>
      <c r="F367" s="13"/>
      <c r="G367" s="13"/>
      <c r="H367" s="13"/>
      <c r="I367" s="13"/>
      <c r="J367" s="13"/>
      <c r="L367" s="14"/>
      <c r="M367" s="14"/>
      <c r="N367" s="14"/>
      <c r="O367" s="14"/>
      <c r="P367" s="14"/>
    </row>
    <row r="368" spans="5:16" x14ac:dyDescent="0.25">
      <c r="E368" s="272"/>
      <c r="F368" s="13"/>
      <c r="G368" s="13"/>
      <c r="H368" s="13"/>
      <c r="I368" s="13"/>
      <c r="J368" s="13"/>
      <c r="L368" s="14"/>
      <c r="M368" s="14"/>
      <c r="N368" s="14"/>
      <c r="O368" s="14"/>
      <c r="P368" s="14"/>
    </row>
    <row r="369" spans="5:16" x14ac:dyDescent="0.25">
      <c r="E369" s="272"/>
      <c r="F369" s="13"/>
      <c r="G369" s="13"/>
      <c r="H369" s="13"/>
      <c r="I369" s="13"/>
      <c r="J369" s="13"/>
      <c r="L369" s="14"/>
      <c r="M369" s="14"/>
      <c r="N369" s="14"/>
      <c r="O369" s="14"/>
      <c r="P369" s="14"/>
    </row>
    <row r="370" spans="5:16" x14ac:dyDescent="0.25">
      <c r="E370" s="272"/>
      <c r="F370" s="13"/>
      <c r="G370" s="13"/>
      <c r="H370" s="13"/>
      <c r="I370" s="13"/>
      <c r="J370" s="13"/>
      <c r="L370" s="14"/>
      <c r="M370" s="14"/>
      <c r="N370" s="14"/>
      <c r="O370" s="14"/>
      <c r="P370" s="14"/>
    </row>
    <row r="371" spans="5:16" x14ac:dyDescent="0.25">
      <c r="E371" s="272"/>
      <c r="F371" s="13"/>
      <c r="G371" s="13"/>
      <c r="H371" s="13"/>
      <c r="I371" s="13"/>
      <c r="J371" s="13"/>
      <c r="L371" s="14"/>
      <c r="M371" s="14"/>
      <c r="N371" s="14"/>
      <c r="O371" s="14"/>
      <c r="P371" s="14"/>
    </row>
    <row r="372" spans="5:16" x14ac:dyDescent="0.25">
      <c r="E372" s="272"/>
      <c r="F372" s="13"/>
      <c r="G372" s="13"/>
      <c r="H372" s="13"/>
      <c r="I372" s="13"/>
      <c r="J372" s="13"/>
      <c r="L372" s="14"/>
      <c r="M372" s="14"/>
      <c r="N372" s="14"/>
      <c r="O372" s="14"/>
      <c r="P372" s="14"/>
    </row>
    <row r="373" spans="5:16" x14ac:dyDescent="0.25">
      <c r="E373" s="272"/>
      <c r="F373" s="13"/>
      <c r="G373" s="13"/>
      <c r="H373" s="13"/>
      <c r="I373" s="13"/>
      <c r="J373" s="13"/>
      <c r="L373" s="14"/>
      <c r="M373" s="14"/>
      <c r="N373" s="14"/>
      <c r="O373" s="14"/>
      <c r="P373" s="14"/>
    </row>
    <row r="374" spans="5:16" x14ac:dyDescent="0.25">
      <c r="E374" s="272"/>
      <c r="F374" s="13"/>
      <c r="G374" s="13"/>
      <c r="H374" s="13"/>
      <c r="I374" s="13"/>
      <c r="J374" s="13"/>
      <c r="L374" s="14"/>
      <c r="M374" s="14"/>
      <c r="N374" s="14"/>
      <c r="O374" s="14"/>
      <c r="P374" s="14"/>
    </row>
    <row r="375" spans="5:16" x14ac:dyDescent="0.25">
      <c r="E375" s="272"/>
      <c r="F375" s="13"/>
      <c r="G375" s="13"/>
      <c r="H375" s="13"/>
      <c r="I375" s="13"/>
      <c r="J375" s="13"/>
      <c r="L375" s="14"/>
      <c r="M375" s="14"/>
      <c r="N375" s="14"/>
      <c r="O375" s="14"/>
      <c r="P375" s="14"/>
    </row>
    <row r="376" spans="5:16" x14ac:dyDescent="0.25">
      <c r="E376" s="272"/>
      <c r="F376" s="13"/>
      <c r="G376" s="13"/>
      <c r="H376" s="13"/>
      <c r="I376" s="13"/>
      <c r="J376" s="13"/>
      <c r="L376" s="14"/>
      <c r="M376" s="14"/>
      <c r="N376" s="14"/>
      <c r="O376" s="14"/>
      <c r="P376" s="14"/>
    </row>
    <row r="377" spans="5:16" x14ac:dyDescent="0.25">
      <c r="E377" s="272"/>
      <c r="F377" s="13"/>
      <c r="G377" s="13"/>
      <c r="H377" s="13"/>
      <c r="I377" s="13"/>
      <c r="J377" s="13"/>
      <c r="L377" s="14"/>
      <c r="M377" s="14"/>
      <c r="N377" s="14"/>
      <c r="O377" s="14"/>
      <c r="P377" s="14"/>
    </row>
    <row r="378" spans="5:16" x14ac:dyDescent="0.25">
      <c r="F378" s="13"/>
      <c r="G378" s="13"/>
      <c r="H378" s="13"/>
      <c r="I378" s="13"/>
      <c r="J378" s="13"/>
      <c r="L378" s="14"/>
      <c r="M378" s="14"/>
      <c r="N378" s="14"/>
      <c r="O378" s="14"/>
      <c r="P378" s="14"/>
    </row>
    <row r="379" spans="5:16" x14ac:dyDescent="0.25">
      <c r="E379" s="272"/>
      <c r="F379" s="13"/>
      <c r="G379" s="13"/>
      <c r="H379" s="13"/>
      <c r="I379" s="13"/>
      <c r="J379" s="13"/>
      <c r="L379" s="14"/>
      <c r="M379" s="14"/>
      <c r="N379" s="14"/>
      <c r="O379" s="14"/>
      <c r="P379" s="14"/>
    </row>
    <row r="380" spans="5:16" x14ac:dyDescent="0.25">
      <c r="E380" s="272"/>
      <c r="F380" s="13"/>
      <c r="G380" s="13"/>
      <c r="H380" s="13"/>
      <c r="I380" s="13"/>
      <c r="J380" s="13"/>
      <c r="L380" s="14"/>
      <c r="M380" s="14"/>
      <c r="N380" s="14"/>
      <c r="O380" s="14"/>
      <c r="P380" s="14"/>
    </row>
    <row r="381" spans="5:16" x14ac:dyDescent="0.25">
      <c r="E381" s="272"/>
      <c r="F381" s="13"/>
      <c r="G381" s="13"/>
      <c r="H381" s="13"/>
      <c r="I381" s="13"/>
      <c r="J381" s="13"/>
      <c r="L381" s="14"/>
      <c r="M381" s="14"/>
      <c r="N381" s="14"/>
      <c r="O381" s="14"/>
      <c r="P381" s="14"/>
    </row>
    <row r="382" spans="5:16" x14ac:dyDescent="0.25">
      <c r="E382" s="272"/>
      <c r="F382" s="13"/>
      <c r="G382" s="13"/>
      <c r="H382" s="13"/>
      <c r="I382" s="13"/>
      <c r="J382" s="13"/>
      <c r="L382" s="14"/>
      <c r="M382" s="14"/>
      <c r="N382" s="14"/>
      <c r="O382" s="14"/>
      <c r="P382" s="14"/>
    </row>
    <row r="383" spans="5:16" x14ac:dyDescent="0.25">
      <c r="E383" s="272"/>
      <c r="F383" s="13"/>
      <c r="G383" s="13"/>
      <c r="H383" s="13"/>
      <c r="I383" s="13"/>
      <c r="J383" s="13"/>
      <c r="L383" s="14"/>
      <c r="M383" s="14"/>
      <c r="N383" s="14"/>
      <c r="O383" s="14"/>
      <c r="P383" s="14"/>
    </row>
    <row r="384" spans="5:16" x14ac:dyDescent="0.25">
      <c r="E384" s="272"/>
      <c r="F384" s="13"/>
      <c r="G384" s="13"/>
      <c r="H384" s="13"/>
      <c r="I384" s="13"/>
      <c r="J384" s="13"/>
      <c r="L384" s="14"/>
      <c r="M384" s="14"/>
      <c r="N384" s="14"/>
      <c r="O384" s="14"/>
      <c r="P384" s="14"/>
    </row>
    <row r="385" spans="5:16" x14ac:dyDescent="0.25">
      <c r="E385" s="272"/>
      <c r="F385" s="13"/>
      <c r="G385" s="13"/>
      <c r="H385" s="13"/>
      <c r="I385" s="13"/>
      <c r="J385" s="13"/>
      <c r="L385" s="14"/>
      <c r="M385" s="14"/>
      <c r="N385" s="14"/>
      <c r="O385" s="14"/>
      <c r="P385" s="14"/>
    </row>
    <row r="386" spans="5:16" x14ac:dyDescent="0.25">
      <c r="E386" s="272"/>
      <c r="F386" s="13"/>
      <c r="G386" s="13"/>
      <c r="H386" s="13"/>
      <c r="I386" s="13"/>
      <c r="J386" s="13"/>
      <c r="L386" s="14"/>
      <c r="M386" s="14"/>
      <c r="N386" s="14"/>
      <c r="O386" s="14"/>
      <c r="P386" s="14"/>
    </row>
    <row r="387" spans="5:16" x14ac:dyDescent="0.25">
      <c r="E387" s="272"/>
      <c r="F387" s="13"/>
      <c r="G387" s="13"/>
      <c r="H387" s="13"/>
      <c r="I387" s="13"/>
      <c r="J387" s="13"/>
      <c r="L387" s="14"/>
      <c r="M387" s="14"/>
      <c r="N387" s="14"/>
      <c r="O387" s="14"/>
      <c r="P387" s="14"/>
    </row>
    <row r="388" spans="5:16" x14ac:dyDescent="0.25">
      <c r="E388" s="272"/>
      <c r="F388" s="13"/>
      <c r="G388" s="13"/>
      <c r="H388" s="13"/>
      <c r="I388" s="13"/>
      <c r="J388" s="13"/>
      <c r="L388" s="14"/>
      <c r="M388" s="14"/>
      <c r="N388" s="14"/>
      <c r="O388" s="14"/>
      <c r="P388" s="14"/>
    </row>
    <row r="389" spans="5:16" x14ac:dyDescent="0.25">
      <c r="E389" s="272"/>
      <c r="F389" s="13"/>
      <c r="G389" s="13"/>
      <c r="H389" s="13"/>
      <c r="I389" s="13"/>
      <c r="J389" s="13"/>
      <c r="L389" s="14"/>
      <c r="M389" s="14"/>
      <c r="N389" s="14"/>
      <c r="O389" s="14"/>
      <c r="P389" s="14"/>
    </row>
    <row r="390" spans="5:16" x14ac:dyDescent="0.25">
      <c r="E390" s="272"/>
      <c r="F390" s="13"/>
      <c r="G390" s="13"/>
      <c r="H390" s="13"/>
      <c r="I390" s="13"/>
      <c r="J390" s="13"/>
      <c r="L390" s="14"/>
      <c r="M390" s="14"/>
      <c r="N390" s="14"/>
      <c r="O390" s="14"/>
      <c r="P390" s="14"/>
    </row>
    <row r="391" spans="5:16" x14ac:dyDescent="0.25">
      <c r="E391" s="272"/>
      <c r="F391" s="13"/>
      <c r="G391" s="13"/>
      <c r="H391" s="13"/>
      <c r="I391" s="13"/>
      <c r="J391" s="13"/>
      <c r="L391" s="14"/>
      <c r="M391" s="14"/>
      <c r="N391" s="14"/>
      <c r="O391" s="14"/>
      <c r="P391" s="14"/>
    </row>
    <row r="392" spans="5:16" x14ac:dyDescent="0.25">
      <c r="E392" s="272"/>
      <c r="F392" s="13"/>
      <c r="G392" s="13"/>
      <c r="H392" s="13"/>
      <c r="I392" s="13"/>
      <c r="J392" s="13"/>
      <c r="L392" s="14"/>
      <c r="M392" s="14"/>
      <c r="N392" s="14"/>
      <c r="O392" s="14"/>
      <c r="P392" s="14"/>
    </row>
    <row r="393" spans="5:16" x14ac:dyDescent="0.25">
      <c r="E393" s="272"/>
      <c r="F393" s="13"/>
      <c r="G393" s="13"/>
      <c r="H393" s="13"/>
      <c r="I393" s="13"/>
      <c r="J393" s="13"/>
      <c r="L393" s="14"/>
      <c r="M393" s="14"/>
      <c r="N393" s="14"/>
      <c r="O393" s="14"/>
      <c r="P393" s="14"/>
    </row>
    <row r="394" spans="5:16" x14ac:dyDescent="0.25">
      <c r="E394" s="272"/>
      <c r="F394" s="13"/>
      <c r="G394" s="13"/>
      <c r="H394" s="13"/>
      <c r="I394" s="13"/>
      <c r="J394" s="13"/>
      <c r="L394" s="14"/>
      <c r="M394" s="14"/>
      <c r="N394" s="14"/>
      <c r="O394" s="14"/>
      <c r="P394" s="14"/>
    </row>
    <row r="395" spans="5:16" x14ac:dyDescent="0.25">
      <c r="E395" s="272"/>
      <c r="F395" s="13"/>
      <c r="G395" s="13"/>
      <c r="H395" s="13"/>
      <c r="I395" s="13"/>
      <c r="J395" s="13"/>
      <c r="L395" s="14"/>
      <c r="M395" s="14"/>
      <c r="N395" s="14"/>
      <c r="O395" s="14"/>
      <c r="P395" s="14"/>
    </row>
    <row r="396" spans="5:16" x14ac:dyDescent="0.25">
      <c r="E396" s="272"/>
      <c r="F396" s="13"/>
      <c r="G396" s="13"/>
      <c r="H396" s="13"/>
      <c r="I396" s="13"/>
      <c r="J396" s="13"/>
      <c r="L396" s="14"/>
      <c r="M396" s="14"/>
      <c r="N396" s="14"/>
      <c r="O396" s="14"/>
      <c r="P396" s="14"/>
    </row>
    <row r="397" spans="5:16" x14ac:dyDescent="0.25">
      <c r="E397" s="272"/>
      <c r="F397" s="13"/>
      <c r="G397" s="13"/>
      <c r="H397" s="13"/>
      <c r="I397" s="13"/>
      <c r="J397" s="13"/>
      <c r="L397" s="14"/>
      <c r="M397" s="14"/>
      <c r="N397" s="14"/>
      <c r="O397" s="14"/>
      <c r="P397" s="14"/>
    </row>
    <row r="398" spans="5:16" x14ac:dyDescent="0.25">
      <c r="E398" s="272"/>
      <c r="F398" s="13"/>
      <c r="G398" s="13"/>
      <c r="H398" s="13"/>
      <c r="I398" s="13"/>
      <c r="J398" s="13"/>
      <c r="L398" s="14"/>
      <c r="M398" s="14"/>
      <c r="N398" s="14"/>
      <c r="O398" s="14"/>
      <c r="P398" s="14"/>
    </row>
    <row r="399" spans="5:16" x14ac:dyDescent="0.25">
      <c r="E399" s="272"/>
      <c r="F399" s="13"/>
      <c r="G399" s="13"/>
      <c r="H399" s="13"/>
      <c r="I399" s="13"/>
      <c r="J399" s="13"/>
      <c r="L399" s="14"/>
      <c r="M399" s="14"/>
      <c r="N399" s="14"/>
      <c r="O399" s="14"/>
      <c r="P399" s="14"/>
    </row>
    <row r="400" spans="5:16" x14ac:dyDescent="0.25">
      <c r="E400" s="272"/>
      <c r="F400" s="13"/>
      <c r="G400" s="13"/>
      <c r="H400" s="13"/>
      <c r="I400" s="13"/>
      <c r="J400" s="13"/>
      <c r="L400" s="14"/>
      <c r="M400" s="14"/>
      <c r="N400" s="14"/>
      <c r="O400" s="14"/>
      <c r="P400" s="14"/>
    </row>
    <row r="401" spans="5:16" x14ac:dyDescent="0.25">
      <c r="E401" s="272"/>
      <c r="F401" s="13"/>
      <c r="G401" s="13"/>
      <c r="H401" s="13"/>
      <c r="I401" s="13"/>
      <c r="J401" s="13"/>
      <c r="L401" s="14"/>
      <c r="M401" s="14"/>
      <c r="N401" s="14"/>
      <c r="O401" s="14"/>
      <c r="P401" s="14"/>
    </row>
    <row r="402" spans="5:16" x14ac:dyDescent="0.25">
      <c r="E402" s="272"/>
      <c r="F402" s="13"/>
      <c r="G402" s="13"/>
      <c r="H402" s="13"/>
      <c r="I402" s="13"/>
      <c r="J402" s="13"/>
      <c r="L402" s="14"/>
      <c r="M402" s="14"/>
      <c r="N402" s="14"/>
      <c r="O402" s="14"/>
      <c r="P402" s="14"/>
    </row>
    <row r="403" spans="5:16" x14ac:dyDescent="0.25">
      <c r="E403" s="272"/>
      <c r="F403" s="13"/>
      <c r="G403" s="13"/>
      <c r="H403" s="13"/>
      <c r="I403" s="13"/>
      <c r="J403" s="13"/>
      <c r="L403" s="14"/>
      <c r="M403" s="14"/>
      <c r="N403" s="14"/>
      <c r="O403" s="14"/>
      <c r="P403" s="14"/>
    </row>
    <row r="404" spans="5:16" x14ac:dyDescent="0.25">
      <c r="E404" s="272"/>
      <c r="F404" s="13"/>
      <c r="G404" s="13"/>
      <c r="H404" s="13"/>
      <c r="I404" s="13"/>
      <c r="J404" s="13"/>
      <c r="L404" s="14"/>
      <c r="M404" s="14"/>
      <c r="N404" s="14"/>
      <c r="O404" s="14"/>
      <c r="P404" s="14"/>
    </row>
    <row r="405" spans="5:16" x14ac:dyDescent="0.25">
      <c r="E405" s="272"/>
      <c r="F405" s="13"/>
      <c r="G405" s="13"/>
      <c r="H405" s="13"/>
      <c r="I405" s="13"/>
      <c r="J405" s="13"/>
      <c r="L405" s="14"/>
      <c r="M405" s="14"/>
      <c r="N405" s="14"/>
      <c r="O405" s="14"/>
      <c r="P405" s="14"/>
    </row>
    <row r="406" spans="5:16" x14ac:dyDescent="0.25">
      <c r="E406" s="272"/>
      <c r="F406" s="13"/>
      <c r="G406" s="13"/>
      <c r="H406" s="13"/>
      <c r="I406" s="13"/>
      <c r="J406" s="13"/>
      <c r="L406" s="14"/>
      <c r="M406" s="14"/>
      <c r="N406" s="14"/>
      <c r="O406" s="14"/>
      <c r="P406" s="14"/>
    </row>
    <row r="407" spans="5:16" x14ac:dyDescent="0.25">
      <c r="F407" s="13"/>
      <c r="G407" s="13"/>
      <c r="H407" s="13"/>
      <c r="I407" s="13"/>
      <c r="J407" s="13"/>
      <c r="L407" s="14"/>
      <c r="M407" s="14"/>
      <c r="N407" s="14"/>
      <c r="O407" s="14"/>
      <c r="P407" s="14"/>
    </row>
    <row r="408" spans="5:16" x14ac:dyDescent="0.25">
      <c r="E408" s="272"/>
      <c r="F408" s="13"/>
      <c r="G408" s="13"/>
      <c r="H408" s="13"/>
      <c r="I408" s="13"/>
      <c r="J408" s="13"/>
      <c r="L408" s="14"/>
      <c r="M408" s="14"/>
      <c r="N408" s="14"/>
      <c r="O408" s="14"/>
      <c r="P408" s="14"/>
    </row>
    <row r="409" spans="5:16" x14ac:dyDescent="0.25">
      <c r="E409" s="272"/>
      <c r="F409" s="13"/>
      <c r="G409" s="13"/>
      <c r="H409" s="13"/>
      <c r="I409" s="13"/>
      <c r="J409" s="13"/>
      <c r="L409" s="14"/>
      <c r="M409" s="14"/>
      <c r="N409" s="14"/>
      <c r="O409" s="14"/>
      <c r="P409" s="14"/>
    </row>
    <row r="410" spans="5:16" x14ac:dyDescent="0.25">
      <c r="E410" s="272"/>
      <c r="F410" s="13"/>
      <c r="G410" s="13"/>
      <c r="H410" s="13"/>
      <c r="I410" s="13"/>
      <c r="J410" s="13"/>
      <c r="L410" s="14"/>
      <c r="M410" s="14"/>
      <c r="N410" s="14"/>
      <c r="O410" s="14"/>
      <c r="P410" s="14"/>
    </row>
    <row r="411" spans="5:16" x14ac:dyDescent="0.25">
      <c r="E411" s="272"/>
      <c r="F411" s="13"/>
      <c r="G411" s="13"/>
      <c r="H411" s="13"/>
      <c r="I411" s="13"/>
      <c r="J411" s="13"/>
      <c r="L411" s="14"/>
      <c r="M411" s="14"/>
      <c r="N411" s="14"/>
      <c r="O411" s="14"/>
      <c r="P411" s="14"/>
    </row>
    <row r="412" spans="5:16" x14ac:dyDescent="0.25">
      <c r="E412" s="272"/>
      <c r="F412" s="13"/>
      <c r="G412" s="13"/>
      <c r="H412" s="13"/>
      <c r="I412" s="13"/>
      <c r="J412" s="13"/>
      <c r="L412" s="14"/>
      <c r="M412" s="14"/>
      <c r="N412" s="14"/>
      <c r="O412" s="14"/>
      <c r="P412" s="14"/>
    </row>
    <row r="413" spans="5:16" x14ac:dyDescent="0.25">
      <c r="E413" s="272"/>
      <c r="F413" s="13"/>
      <c r="G413" s="13"/>
      <c r="H413" s="13"/>
      <c r="I413" s="13"/>
      <c r="J413" s="13"/>
      <c r="L413" s="14"/>
      <c r="M413" s="14"/>
      <c r="N413" s="14"/>
      <c r="O413" s="14"/>
      <c r="P413" s="14"/>
    </row>
    <row r="414" spans="5:16" x14ac:dyDescent="0.25">
      <c r="E414" s="272"/>
      <c r="F414" s="13"/>
      <c r="G414" s="13"/>
      <c r="H414" s="13"/>
      <c r="I414" s="13"/>
      <c r="J414" s="13"/>
      <c r="L414" s="14"/>
      <c r="M414" s="14"/>
      <c r="N414" s="14"/>
      <c r="O414" s="14"/>
      <c r="P414" s="14"/>
    </row>
    <row r="415" spans="5:16" x14ac:dyDescent="0.25">
      <c r="E415" s="272"/>
      <c r="F415" s="13"/>
      <c r="G415" s="13"/>
      <c r="H415" s="13"/>
      <c r="I415" s="13"/>
      <c r="J415" s="13"/>
      <c r="L415" s="14"/>
      <c r="M415" s="14"/>
      <c r="N415" s="14"/>
      <c r="O415" s="14"/>
      <c r="P415" s="14"/>
    </row>
    <row r="416" spans="5:16" x14ac:dyDescent="0.25">
      <c r="E416" s="272"/>
      <c r="F416" s="13"/>
      <c r="G416" s="13"/>
      <c r="H416" s="13"/>
      <c r="I416" s="13"/>
      <c r="J416" s="13"/>
      <c r="L416" s="14"/>
      <c r="M416" s="14"/>
      <c r="N416" s="14"/>
      <c r="O416" s="14"/>
      <c r="P416" s="14"/>
    </row>
    <row r="417" spans="5:16" x14ac:dyDescent="0.25">
      <c r="E417" s="272"/>
      <c r="F417" s="13"/>
      <c r="G417" s="13"/>
      <c r="H417" s="13"/>
      <c r="I417" s="13"/>
      <c r="J417" s="13"/>
      <c r="L417" s="14"/>
      <c r="M417" s="14"/>
      <c r="N417" s="14"/>
      <c r="O417" s="14"/>
      <c r="P417" s="14"/>
    </row>
    <row r="418" spans="5:16" x14ac:dyDescent="0.25">
      <c r="E418" s="272"/>
      <c r="F418" s="13"/>
      <c r="G418" s="13"/>
      <c r="H418" s="13"/>
      <c r="I418" s="13"/>
      <c r="J418" s="13"/>
      <c r="L418" s="14"/>
      <c r="M418" s="14"/>
      <c r="N418" s="14"/>
      <c r="O418" s="14"/>
      <c r="P418" s="14"/>
    </row>
    <row r="419" spans="5:16" x14ac:dyDescent="0.25">
      <c r="E419" s="272"/>
      <c r="F419" s="13"/>
      <c r="G419" s="13"/>
      <c r="H419" s="13"/>
      <c r="I419" s="13"/>
      <c r="J419" s="13"/>
      <c r="L419" s="14"/>
      <c r="M419" s="14"/>
      <c r="N419" s="14"/>
      <c r="O419" s="14"/>
      <c r="P419" s="14"/>
    </row>
    <row r="420" spans="5:16" x14ac:dyDescent="0.25">
      <c r="E420" s="272"/>
      <c r="F420" s="13"/>
      <c r="G420" s="13"/>
      <c r="H420" s="13"/>
      <c r="I420" s="13"/>
      <c r="J420" s="13"/>
      <c r="L420" s="14"/>
      <c r="M420" s="14"/>
      <c r="N420" s="14"/>
      <c r="O420" s="14"/>
      <c r="P420" s="14"/>
    </row>
    <row r="421" spans="5:16" x14ac:dyDescent="0.25">
      <c r="E421" s="272"/>
      <c r="F421" s="13"/>
      <c r="G421" s="13"/>
      <c r="H421" s="13"/>
      <c r="I421" s="13"/>
      <c r="J421" s="13"/>
      <c r="L421" s="14"/>
      <c r="M421" s="14"/>
      <c r="N421" s="14"/>
      <c r="O421" s="14"/>
      <c r="P421" s="14"/>
    </row>
    <row r="422" spans="5:16" x14ac:dyDescent="0.25">
      <c r="E422" s="272"/>
      <c r="F422" s="13"/>
      <c r="G422" s="13"/>
      <c r="H422" s="13"/>
      <c r="I422" s="13"/>
      <c r="J422" s="13"/>
      <c r="L422" s="14"/>
      <c r="M422" s="14"/>
      <c r="N422" s="14"/>
      <c r="O422" s="14"/>
      <c r="P422" s="14"/>
    </row>
    <row r="423" spans="5:16" x14ac:dyDescent="0.25">
      <c r="E423" s="272"/>
      <c r="F423" s="13"/>
      <c r="G423" s="13"/>
      <c r="H423" s="13"/>
      <c r="I423" s="13"/>
      <c r="J423" s="13"/>
      <c r="L423" s="14"/>
      <c r="M423" s="14"/>
      <c r="N423" s="14"/>
      <c r="O423" s="14"/>
      <c r="P423" s="14"/>
    </row>
    <row r="424" spans="5:16" x14ac:dyDescent="0.25">
      <c r="E424" s="272"/>
      <c r="F424" s="13"/>
      <c r="G424" s="13"/>
      <c r="H424" s="13"/>
      <c r="I424" s="13"/>
      <c r="J424" s="13"/>
      <c r="L424" s="14"/>
      <c r="M424" s="14"/>
      <c r="N424" s="14"/>
      <c r="O424" s="14"/>
      <c r="P424" s="14"/>
    </row>
    <row r="425" spans="5:16" x14ac:dyDescent="0.25">
      <c r="E425" s="272"/>
      <c r="F425" s="13"/>
      <c r="G425" s="13"/>
      <c r="H425" s="13"/>
      <c r="I425" s="13"/>
      <c r="J425" s="13"/>
      <c r="L425" s="14"/>
      <c r="M425" s="14"/>
      <c r="N425" s="14"/>
      <c r="O425" s="14"/>
      <c r="P425" s="14"/>
    </row>
    <row r="426" spans="5:16" x14ac:dyDescent="0.25">
      <c r="E426" s="272"/>
      <c r="F426" s="13"/>
      <c r="G426" s="13"/>
      <c r="H426" s="13"/>
      <c r="I426" s="13"/>
      <c r="J426" s="13"/>
      <c r="L426" s="14"/>
      <c r="M426" s="14"/>
      <c r="N426" s="14"/>
      <c r="O426" s="14"/>
      <c r="P426" s="14"/>
    </row>
    <row r="427" spans="5:16" x14ac:dyDescent="0.25">
      <c r="E427" s="272"/>
      <c r="F427" s="13"/>
      <c r="G427" s="13"/>
      <c r="H427" s="13"/>
      <c r="I427" s="13"/>
      <c r="J427" s="13"/>
      <c r="L427" s="14"/>
      <c r="M427" s="14"/>
      <c r="N427" s="14"/>
      <c r="O427" s="14"/>
      <c r="P427" s="14"/>
    </row>
    <row r="428" spans="5:16" x14ac:dyDescent="0.25">
      <c r="E428" s="272"/>
      <c r="F428" s="13"/>
      <c r="G428" s="13"/>
      <c r="H428" s="13"/>
      <c r="I428" s="13"/>
      <c r="J428" s="13"/>
      <c r="L428" s="14"/>
      <c r="M428" s="14"/>
      <c r="N428" s="14"/>
      <c r="O428" s="14"/>
      <c r="P428" s="14"/>
    </row>
    <row r="429" spans="5:16" x14ac:dyDescent="0.25">
      <c r="E429" s="272"/>
      <c r="F429" s="13"/>
      <c r="G429" s="13"/>
      <c r="H429" s="13"/>
      <c r="I429" s="13"/>
      <c r="J429" s="13"/>
      <c r="L429" s="14"/>
      <c r="M429" s="14"/>
      <c r="N429" s="14"/>
      <c r="O429" s="14"/>
      <c r="P429" s="14"/>
    </row>
    <row r="430" spans="5:16" x14ac:dyDescent="0.25">
      <c r="E430" s="272"/>
      <c r="F430" s="13"/>
      <c r="G430" s="13"/>
      <c r="H430" s="13"/>
      <c r="I430" s="13"/>
      <c r="J430" s="13"/>
      <c r="L430" s="14"/>
      <c r="M430" s="14"/>
      <c r="N430" s="14"/>
      <c r="O430" s="14"/>
      <c r="P430" s="14"/>
    </row>
    <row r="431" spans="5:16" x14ac:dyDescent="0.25">
      <c r="E431" s="272"/>
      <c r="F431" s="13"/>
      <c r="G431" s="13"/>
      <c r="H431" s="13"/>
      <c r="I431" s="13"/>
      <c r="J431" s="13"/>
      <c r="L431" s="14"/>
      <c r="M431" s="14"/>
      <c r="N431" s="14"/>
      <c r="O431" s="14"/>
      <c r="P431" s="14"/>
    </row>
    <row r="432" spans="5:16" x14ac:dyDescent="0.25">
      <c r="E432" s="272"/>
      <c r="F432" s="13"/>
      <c r="G432" s="13"/>
      <c r="H432" s="13"/>
      <c r="I432" s="13"/>
      <c r="J432" s="13"/>
      <c r="L432" s="14"/>
      <c r="M432" s="14"/>
      <c r="N432" s="14"/>
      <c r="O432" s="14"/>
      <c r="P432" s="14"/>
    </row>
    <row r="433" spans="5:16" x14ac:dyDescent="0.25">
      <c r="E433" s="272"/>
      <c r="F433" s="13"/>
      <c r="G433" s="13"/>
      <c r="H433" s="13"/>
      <c r="I433" s="13"/>
      <c r="J433" s="13"/>
      <c r="L433" s="14"/>
      <c r="M433" s="14"/>
      <c r="N433" s="14"/>
      <c r="O433" s="14"/>
      <c r="P433" s="14"/>
    </row>
    <row r="434" spans="5:16" x14ac:dyDescent="0.25">
      <c r="F434" s="13"/>
      <c r="G434" s="13"/>
      <c r="H434" s="13"/>
      <c r="I434" s="13"/>
      <c r="J434" s="13"/>
      <c r="L434" s="14"/>
      <c r="M434" s="14"/>
      <c r="N434" s="14"/>
      <c r="O434" s="14"/>
      <c r="P434" s="14"/>
    </row>
    <row r="435" spans="5:16" x14ac:dyDescent="0.25">
      <c r="E435" s="272"/>
      <c r="F435" s="13"/>
      <c r="G435" s="13"/>
      <c r="H435" s="13"/>
      <c r="I435" s="13"/>
      <c r="J435" s="13"/>
      <c r="L435" s="14"/>
      <c r="M435" s="14"/>
      <c r="N435" s="14"/>
      <c r="O435" s="14"/>
      <c r="P435" s="14"/>
    </row>
    <row r="436" spans="5:16" x14ac:dyDescent="0.25">
      <c r="E436" s="272"/>
      <c r="F436" s="13"/>
      <c r="G436" s="13"/>
      <c r="H436" s="13"/>
      <c r="I436" s="13"/>
      <c r="J436" s="13"/>
      <c r="L436" s="14"/>
      <c r="M436" s="14"/>
      <c r="N436" s="14"/>
      <c r="O436" s="14"/>
      <c r="P436" s="14"/>
    </row>
    <row r="437" spans="5:16" x14ac:dyDescent="0.25">
      <c r="E437" s="272"/>
      <c r="F437" s="13"/>
      <c r="G437" s="13"/>
      <c r="H437" s="13"/>
      <c r="I437" s="13"/>
      <c r="J437" s="13"/>
      <c r="L437" s="14"/>
      <c r="M437" s="14"/>
      <c r="N437" s="14"/>
      <c r="O437" s="14"/>
      <c r="P437" s="14"/>
    </row>
    <row r="438" spans="5:16" x14ac:dyDescent="0.25">
      <c r="F438" s="13"/>
      <c r="G438" s="13"/>
      <c r="H438" s="13"/>
      <c r="I438" s="13"/>
      <c r="J438" s="13"/>
      <c r="L438" s="14"/>
      <c r="M438" s="14"/>
      <c r="N438" s="14"/>
      <c r="O438" s="14"/>
      <c r="P438" s="14"/>
    </row>
    <row r="439" spans="5:16" x14ac:dyDescent="0.25">
      <c r="E439" s="272"/>
      <c r="F439" s="13"/>
      <c r="G439" s="13"/>
      <c r="H439" s="13"/>
      <c r="I439" s="13"/>
      <c r="J439" s="13"/>
      <c r="L439" s="14"/>
      <c r="M439" s="14"/>
      <c r="N439" s="14"/>
      <c r="O439" s="14"/>
      <c r="P439" s="14"/>
    </row>
    <row r="440" spans="5:16" x14ac:dyDescent="0.25">
      <c r="E440" s="272"/>
      <c r="F440" s="13"/>
      <c r="G440" s="13"/>
      <c r="H440" s="13"/>
      <c r="I440" s="13"/>
      <c r="J440" s="13"/>
      <c r="L440" s="14"/>
      <c r="M440" s="14"/>
      <c r="N440" s="14"/>
      <c r="O440" s="14"/>
      <c r="P440" s="14"/>
    </row>
    <row r="441" spans="5:16" x14ac:dyDescent="0.25">
      <c r="E441" s="272"/>
      <c r="F441" s="13"/>
      <c r="G441" s="13"/>
      <c r="H441" s="13"/>
      <c r="I441" s="13"/>
      <c r="J441" s="13"/>
      <c r="L441" s="14"/>
      <c r="M441" s="14"/>
      <c r="N441" s="14"/>
      <c r="O441" s="14"/>
      <c r="P441" s="14"/>
    </row>
    <row r="442" spans="5:16" x14ac:dyDescent="0.25">
      <c r="E442" s="272"/>
      <c r="F442" s="13"/>
      <c r="G442" s="13"/>
      <c r="H442" s="13"/>
      <c r="I442" s="13"/>
      <c r="J442" s="13"/>
      <c r="L442" s="14"/>
      <c r="M442" s="14"/>
      <c r="N442" s="14"/>
      <c r="O442" s="14"/>
      <c r="P442" s="14"/>
    </row>
    <row r="443" spans="5:16" x14ac:dyDescent="0.25">
      <c r="E443" s="272"/>
      <c r="F443" s="13"/>
      <c r="G443" s="13"/>
      <c r="H443" s="13"/>
      <c r="I443" s="13"/>
      <c r="J443" s="13"/>
      <c r="L443" s="14"/>
      <c r="M443" s="14"/>
      <c r="N443" s="14"/>
      <c r="O443" s="14"/>
      <c r="P443" s="14"/>
    </row>
    <row r="444" spans="5:16" x14ac:dyDescent="0.25">
      <c r="E444" s="272"/>
      <c r="F444" s="13"/>
      <c r="G444" s="13"/>
      <c r="H444" s="13"/>
      <c r="I444" s="13"/>
      <c r="J444" s="13"/>
      <c r="L444" s="14"/>
      <c r="M444" s="14"/>
      <c r="N444" s="14"/>
      <c r="O444" s="14"/>
      <c r="P444" s="14"/>
    </row>
    <row r="445" spans="5:16" x14ac:dyDescent="0.25">
      <c r="E445" s="272"/>
      <c r="F445" s="13"/>
      <c r="G445" s="13"/>
      <c r="H445" s="13"/>
      <c r="I445" s="13"/>
      <c r="J445" s="13"/>
      <c r="L445" s="14"/>
      <c r="M445" s="14"/>
      <c r="N445" s="14"/>
      <c r="O445" s="14"/>
      <c r="P445" s="14"/>
    </row>
    <row r="446" spans="5:16" x14ac:dyDescent="0.25">
      <c r="E446" s="272"/>
      <c r="F446" s="13"/>
      <c r="G446" s="13"/>
      <c r="H446" s="13"/>
      <c r="I446" s="13"/>
      <c r="J446" s="13"/>
      <c r="L446" s="14"/>
      <c r="M446" s="14"/>
      <c r="N446" s="14"/>
      <c r="O446" s="14"/>
      <c r="P446" s="14"/>
    </row>
    <row r="447" spans="5:16" x14ac:dyDescent="0.25">
      <c r="E447" s="272"/>
      <c r="F447" s="13"/>
      <c r="G447" s="13"/>
      <c r="H447" s="13"/>
      <c r="I447" s="13"/>
      <c r="J447" s="13"/>
      <c r="L447" s="14"/>
      <c r="M447" s="14"/>
      <c r="N447" s="14"/>
      <c r="O447" s="14"/>
      <c r="P447" s="14"/>
    </row>
    <row r="448" spans="5:16" x14ac:dyDescent="0.25">
      <c r="E448" s="272"/>
      <c r="F448" s="13"/>
      <c r="G448" s="13"/>
      <c r="H448" s="13"/>
      <c r="I448" s="13"/>
      <c r="J448" s="13"/>
      <c r="L448" s="14"/>
      <c r="M448" s="14"/>
      <c r="N448" s="14"/>
      <c r="O448" s="14"/>
      <c r="P448" s="14"/>
    </row>
    <row r="449" spans="5:16" x14ac:dyDescent="0.25">
      <c r="E449" s="272"/>
      <c r="F449" s="13"/>
      <c r="G449" s="13"/>
      <c r="H449" s="13"/>
      <c r="I449" s="13"/>
      <c r="J449" s="13"/>
      <c r="L449" s="14"/>
      <c r="M449" s="14"/>
      <c r="N449" s="14"/>
      <c r="O449" s="14"/>
      <c r="P449" s="14"/>
    </row>
    <row r="450" spans="5:16" x14ac:dyDescent="0.25">
      <c r="E450" s="272"/>
      <c r="F450" s="13"/>
      <c r="G450" s="13"/>
      <c r="H450" s="13"/>
      <c r="I450" s="13"/>
      <c r="J450" s="13"/>
      <c r="L450" s="14"/>
      <c r="M450" s="14"/>
      <c r="N450" s="14"/>
      <c r="O450" s="14"/>
      <c r="P450" s="14"/>
    </row>
    <row r="451" spans="5:16" x14ac:dyDescent="0.25">
      <c r="E451" s="272"/>
      <c r="F451" s="13"/>
      <c r="G451" s="13"/>
      <c r="H451" s="13"/>
      <c r="I451" s="13"/>
      <c r="J451" s="13"/>
      <c r="L451" s="14"/>
      <c r="M451" s="14"/>
      <c r="N451" s="14"/>
      <c r="O451" s="14"/>
      <c r="P451" s="14"/>
    </row>
    <row r="452" spans="5:16" x14ac:dyDescent="0.25">
      <c r="E452" s="272"/>
      <c r="F452" s="13"/>
      <c r="G452" s="13"/>
      <c r="H452" s="13"/>
      <c r="I452" s="13"/>
      <c r="J452" s="13"/>
      <c r="L452" s="14"/>
      <c r="M452" s="14"/>
      <c r="N452" s="14"/>
      <c r="O452" s="14"/>
      <c r="P452" s="14"/>
    </row>
    <row r="453" spans="5:16" x14ac:dyDescent="0.25">
      <c r="E453" s="272"/>
      <c r="F453" s="13"/>
      <c r="G453" s="13"/>
      <c r="H453" s="13"/>
      <c r="I453" s="13"/>
      <c r="J453" s="13"/>
      <c r="L453" s="14"/>
      <c r="M453" s="14"/>
      <c r="N453" s="14"/>
      <c r="O453" s="14"/>
      <c r="P453" s="14"/>
    </row>
    <row r="454" spans="5:16" x14ac:dyDescent="0.25">
      <c r="E454" s="272"/>
      <c r="F454" s="13"/>
      <c r="G454" s="13"/>
      <c r="H454" s="13"/>
      <c r="I454" s="13"/>
      <c r="J454" s="13"/>
      <c r="L454" s="14"/>
      <c r="M454" s="14"/>
      <c r="N454" s="14"/>
      <c r="O454" s="14"/>
      <c r="P454" s="14"/>
    </row>
    <row r="455" spans="5:16" x14ac:dyDescent="0.25">
      <c r="E455" s="272"/>
      <c r="F455" s="13"/>
      <c r="G455" s="13"/>
      <c r="H455" s="13"/>
      <c r="I455" s="13"/>
      <c r="J455" s="13"/>
      <c r="L455" s="14"/>
      <c r="M455" s="14"/>
      <c r="N455" s="14"/>
      <c r="O455" s="14"/>
      <c r="P455" s="14"/>
    </row>
    <row r="456" spans="5:16" x14ac:dyDescent="0.25">
      <c r="E456" s="272"/>
      <c r="F456" s="13"/>
      <c r="G456" s="13"/>
      <c r="H456" s="13"/>
      <c r="I456" s="13"/>
      <c r="J456" s="13"/>
      <c r="L456" s="14"/>
      <c r="M456" s="14"/>
      <c r="N456" s="14"/>
      <c r="O456" s="14"/>
      <c r="P456" s="14"/>
    </row>
    <row r="457" spans="5:16" x14ac:dyDescent="0.25">
      <c r="E457" s="272"/>
      <c r="F457" s="13"/>
      <c r="G457" s="13"/>
      <c r="H457" s="13"/>
      <c r="I457" s="13"/>
      <c r="J457" s="13"/>
      <c r="L457" s="14"/>
      <c r="M457" s="14"/>
      <c r="N457" s="14"/>
      <c r="O457" s="14"/>
      <c r="P457" s="14"/>
    </row>
    <row r="458" spans="5:16" x14ac:dyDescent="0.25">
      <c r="E458" s="272"/>
      <c r="F458" s="13"/>
      <c r="G458" s="13"/>
      <c r="H458" s="13"/>
      <c r="I458" s="13"/>
      <c r="J458" s="13"/>
      <c r="L458" s="14"/>
      <c r="M458" s="14"/>
      <c r="N458" s="14"/>
      <c r="O458" s="14"/>
      <c r="P458" s="14"/>
    </row>
    <row r="459" spans="5:16" x14ac:dyDescent="0.25">
      <c r="E459" s="272"/>
      <c r="F459" s="13"/>
      <c r="G459" s="13"/>
      <c r="H459" s="13"/>
      <c r="I459" s="13"/>
      <c r="J459" s="13"/>
      <c r="L459" s="14"/>
      <c r="M459" s="14"/>
      <c r="N459" s="14"/>
      <c r="O459" s="14"/>
      <c r="P459" s="14"/>
    </row>
    <row r="460" spans="5:16" x14ac:dyDescent="0.25">
      <c r="E460" s="272"/>
      <c r="F460" s="13"/>
      <c r="G460" s="13"/>
      <c r="H460" s="13"/>
      <c r="I460" s="13"/>
      <c r="J460" s="13"/>
      <c r="L460" s="14"/>
      <c r="M460" s="14"/>
      <c r="N460" s="14"/>
      <c r="O460" s="14"/>
      <c r="P460" s="14"/>
    </row>
    <row r="461" spans="5:16" x14ac:dyDescent="0.25">
      <c r="E461" s="272"/>
      <c r="F461" s="13"/>
      <c r="G461" s="13"/>
      <c r="H461" s="13"/>
      <c r="I461" s="13"/>
      <c r="J461" s="13"/>
      <c r="L461" s="14"/>
      <c r="M461" s="14"/>
      <c r="N461" s="14"/>
      <c r="O461" s="14"/>
      <c r="P461" s="14"/>
    </row>
    <row r="462" spans="5:16" x14ac:dyDescent="0.25">
      <c r="F462" s="13"/>
      <c r="G462" s="13"/>
      <c r="H462" s="13"/>
      <c r="I462" s="13"/>
      <c r="J462" s="13"/>
      <c r="L462" s="14"/>
      <c r="M462" s="14"/>
      <c r="N462" s="14"/>
      <c r="O462" s="14"/>
      <c r="P462" s="14"/>
    </row>
    <row r="463" spans="5:16" x14ac:dyDescent="0.25">
      <c r="E463" s="272"/>
      <c r="F463" s="13"/>
      <c r="G463" s="13"/>
      <c r="H463" s="13"/>
      <c r="I463" s="13"/>
      <c r="J463" s="13"/>
      <c r="L463" s="14"/>
      <c r="M463" s="14"/>
      <c r="N463" s="14"/>
      <c r="O463" s="14"/>
      <c r="P463" s="14"/>
    </row>
    <row r="464" spans="5:16" x14ac:dyDescent="0.25">
      <c r="E464" s="272"/>
      <c r="F464" s="13"/>
      <c r="G464" s="13"/>
      <c r="H464" s="13"/>
      <c r="I464" s="13"/>
      <c r="J464" s="13"/>
      <c r="L464" s="14"/>
      <c r="M464" s="14"/>
      <c r="N464" s="14"/>
      <c r="O464" s="14"/>
      <c r="P464" s="14"/>
    </row>
    <row r="465" spans="5:16" x14ac:dyDescent="0.25">
      <c r="E465" s="272"/>
      <c r="F465" s="13"/>
      <c r="G465" s="13"/>
      <c r="H465" s="13"/>
      <c r="I465" s="13"/>
      <c r="J465" s="13"/>
      <c r="L465" s="14"/>
      <c r="M465" s="14"/>
      <c r="N465" s="14"/>
      <c r="O465" s="14"/>
      <c r="P465" s="14"/>
    </row>
    <row r="466" spans="5:16" x14ac:dyDescent="0.25">
      <c r="E466" s="272"/>
      <c r="F466" s="13"/>
      <c r="G466" s="13"/>
      <c r="H466" s="13"/>
      <c r="I466" s="13"/>
      <c r="J466" s="13"/>
      <c r="L466" s="14"/>
      <c r="M466" s="14"/>
      <c r="N466" s="14"/>
      <c r="O466" s="14"/>
      <c r="P466" s="14"/>
    </row>
    <row r="467" spans="5:16" x14ac:dyDescent="0.25">
      <c r="E467" s="272"/>
      <c r="F467" s="13"/>
      <c r="G467" s="13"/>
      <c r="H467" s="13"/>
      <c r="I467" s="13"/>
      <c r="J467" s="13"/>
      <c r="L467" s="14"/>
      <c r="M467" s="14"/>
      <c r="N467" s="14"/>
      <c r="O467" s="14"/>
      <c r="P467" s="14"/>
    </row>
    <row r="468" spans="5:16" x14ac:dyDescent="0.25">
      <c r="E468" s="272"/>
      <c r="F468" s="13"/>
      <c r="G468" s="13"/>
      <c r="H468" s="13"/>
      <c r="I468" s="13"/>
      <c r="J468" s="13"/>
      <c r="L468" s="14"/>
      <c r="M468" s="14"/>
      <c r="N468" s="14"/>
      <c r="O468" s="14"/>
      <c r="P468" s="14"/>
    </row>
    <row r="469" spans="5:16" x14ac:dyDescent="0.25">
      <c r="E469" s="272"/>
      <c r="F469" s="13"/>
      <c r="G469" s="13"/>
      <c r="H469" s="13"/>
      <c r="I469" s="13"/>
      <c r="J469" s="13"/>
      <c r="L469" s="14"/>
      <c r="M469" s="14"/>
      <c r="N469" s="14"/>
      <c r="O469" s="14"/>
      <c r="P469" s="14"/>
    </row>
    <row r="470" spans="5:16" x14ac:dyDescent="0.25">
      <c r="E470" s="272"/>
      <c r="F470" s="13"/>
      <c r="G470" s="13"/>
      <c r="H470" s="13"/>
      <c r="I470" s="13"/>
      <c r="J470" s="13"/>
      <c r="L470" s="14"/>
      <c r="M470" s="14"/>
      <c r="N470" s="14"/>
      <c r="O470" s="14"/>
      <c r="P470" s="14"/>
    </row>
    <row r="471" spans="5:16" x14ac:dyDescent="0.25">
      <c r="E471" s="272"/>
      <c r="F471" s="13"/>
      <c r="G471" s="13"/>
      <c r="H471" s="13"/>
      <c r="I471" s="13"/>
      <c r="J471" s="13"/>
      <c r="L471" s="14"/>
      <c r="M471" s="14"/>
      <c r="N471" s="14"/>
      <c r="O471" s="14"/>
      <c r="P471" s="14"/>
    </row>
    <row r="472" spans="5:16" x14ac:dyDescent="0.25">
      <c r="E472" s="272"/>
      <c r="F472" s="13"/>
      <c r="G472" s="13"/>
      <c r="H472" s="13"/>
      <c r="I472" s="13"/>
      <c r="J472" s="13"/>
      <c r="L472" s="14"/>
      <c r="M472" s="14"/>
      <c r="N472" s="14"/>
      <c r="O472" s="14"/>
      <c r="P472" s="14"/>
    </row>
    <row r="473" spans="5:16" x14ac:dyDescent="0.25">
      <c r="E473" s="272"/>
      <c r="F473" s="13"/>
      <c r="G473" s="13"/>
      <c r="H473" s="13"/>
      <c r="I473" s="13"/>
      <c r="J473" s="13"/>
      <c r="L473" s="14"/>
      <c r="M473" s="14"/>
      <c r="N473" s="14"/>
      <c r="O473" s="14"/>
      <c r="P473" s="14"/>
    </row>
    <row r="474" spans="5:16" x14ac:dyDescent="0.25">
      <c r="E474" s="272"/>
      <c r="F474" s="13"/>
      <c r="G474" s="13"/>
      <c r="H474" s="13"/>
      <c r="I474" s="13"/>
      <c r="J474" s="13"/>
      <c r="L474" s="14"/>
      <c r="M474" s="14"/>
      <c r="N474" s="14"/>
      <c r="O474" s="14"/>
      <c r="P474" s="14"/>
    </row>
    <row r="475" spans="5:16" x14ac:dyDescent="0.25">
      <c r="E475" s="272"/>
      <c r="F475" s="13"/>
      <c r="G475" s="13"/>
      <c r="H475" s="13"/>
      <c r="I475" s="13"/>
      <c r="J475" s="13"/>
      <c r="L475" s="14"/>
      <c r="M475" s="14"/>
      <c r="N475" s="14"/>
      <c r="O475" s="14"/>
      <c r="P475" s="14"/>
    </row>
    <row r="476" spans="5:16" x14ac:dyDescent="0.25">
      <c r="E476" s="272"/>
      <c r="F476" s="13"/>
      <c r="G476" s="13"/>
      <c r="H476" s="13"/>
      <c r="I476" s="13"/>
      <c r="J476" s="13"/>
      <c r="L476" s="14"/>
      <c r="M476" s="14"/>
      <c r="N476" s="14"/>
      <c r="O476" s="14"/>
      <c r="P476" s="14"/>
    </row>
    <row r="477" spans="5:16" x14ac:dyDescent="0.25">
      <c r="E477" s="272"/>
      <c r="F477" s="13"/>
      <c r="G477" s="13"/>
      <c r="H477" s="13"/>
      <c r="I477" s="13"/>
      <c r="J477" s="13"/>
      <c r="L477" s="14"/>
      <c r="M477" s="14"/>
      <c r="N477" s="14"/>
      <c r="O477" s="14"/>
      <c r="P477" s="14"/>
    </row>
    <row r="478" spans="5:16" x14ac:dyDescent="0.25">
      <c r="E478" s="272"/>
      <c r="F478" s="13"/>
      <c r="G478" s="13"/>
      <c r="H478" s="13"/>
      <c r="I478" s="13"/>
      <c r="J478" s="13"/>
      <c r="L478" s="14"/>
      <c r="M478" s="14"/>
      <c r="N478" s="14"/>
      <c r="O478" s="14"/>
      <c r="P478" s="14"/>
    </row>
    <row r="479" spans="5:16" x14ac:dyDescent="0.25">
      <c r="E479" s="272"/>
      <c r="F479" s="13"/>
      <c r="G479" s="13"/>
      <c r="H479" s="13"/>
      <c r="I479" s="13"/>
      <c r="J479" s="13"/>
      <c r="L479" s="14"/>
      <c r="M479" s="14"/>
      <c r="N479" s="14"/>
      <c r="O479" s="14"/>
      <c r="P479" s="14"/>
    </row>
    <row r="480" spans="5:16" x14ac:dyDescent="0.25">
      <c r="E480" s="272"/>
      <c r="F480" s="13"/>
      <c r="G480" s="13"/>
      <c r="H480" s="13"/>
      <c r="I480" s="13"/>
      <c r="J480" s="13"/>
      <c r="L480" s="14"/>
      <c r="M480" s="14"/>
      <c r="N480" s="14"/>
      <c r="O480" s="14"/>
      <c r="P480" s="14"/>
    </row>
    <row r="481" spans="5:16" x14ac:dyDescent="0.25">
      <c r="E481" s="272"/>
      <c r="F481" s="13"/>
      <c r="G481" s="13"/>
      <c r="H481" s="13"/>
      <c r="I481" s="13"/>
      <c r="J481" s="13"/>
      <c r="L481" s="14"/>
      <c r="M481" s="14"/>
      <c r="N481" s="14"/>
      <c r="O481" s="14"/>
      <c r="P481" s="14"/>
    </row>
    <row r="482" spans="5:16" x14ac:dyDescent="0.25">
      <c r="E482" s="272"/>
      <c r="F482" s="13"/>
      <c r="G482" s="13"/>
      <c r="H482" s="13"/>
      <c r="I482" s="13"/>
      <c r="J482" s="13"/>
      <c r="L482" s="14"/>
      <c r="M482" s="14"/>
      <c r="N482" s="14"/>
      <c r="O482" s="14"/>
      <c r="P482" s="14"/>
    </row>
    <row r="483" spans="5:16" x14ac:dyDescent="0.25">
      <c r="E483" s="272"/>
      <c r="F483" s="13"/>
      <c r="G483" s="13"/>
      <c r="H483" s="13"/>
      <c r="I483" s="13"/>
      <c r="J483" s="13"/>
      <c r="L483" s="14"/>
      <c r="M483" s="14"/>
      <c r="N483" s="14"/>
      <c r="O483" s="14"/>
      <c r="P483" s="14"/>
    </row>
    <row r="484" spans="5:16" x14ac:dyDescent="0.25">
      <c r="E484" s="272"/>
      <c r="F484" s="13"/>
      <c r="G484" s="13"/>
      <c r="H484" s="13"/>
      <c r="I484" s="13"/>
      <c r="J484" s="13"/>
      <c r="L484" s="14"/>
      <c r="M484" s="14"/>
      <c r="N484" s="14"/>
      <c r="O484" s="14"/>
      <c r="P484" s="14"/>
    </row>
    <row r="485" spans="5:16" x14ac:dyDescent="0.25">
      <c r="E485" s="272"/>
      <c r="F485" s="13"/>
      <c r="G485" s="13"/>
      <c r="H485" s="13"/>
      <c r="I485" s="13"/>
      <c r="J485" s="13"/>
      <c r="L485" s="14"/>
      <c r="M485" s="14"/>
      <c r="N485" s="14"/>
      <c r="O485" s="14"/>
      <c r="P485" s="14"/>
    </row>
    <row r="486" spans="5:16" x14ac:dyDescent="0.25">
      <c r="E486" s="272"/>
      <c r="F486" s="13"/>
      <c r="G486" s="13"/>
      <c r="H486" s="13"/>
      <c r="I486" s="13"/>
      <c r="J486" s="13"/>
      <c r="L486" s="14"/>
      <c r="M486" s="14"/>
      <c r="N486" s="14"/>
      <c r="O486" s="14"/>
      <c r="P486" s="14"/>
    </row>
    <row r="487" spans="5:16" x14ac:dyDescent="0.25">
      <c r="E487" s="272"/>
      <c r="F487" s="13"/>
      <c r="G487" s="13"/>
      <c r="H487" s="13"/>
      <c r="I487" s="13"/>
      <c r="J487" s="13"/>
      <c r="L487" s="14"/>
      <c r="M487" s="14"/>
      <c r="N487" s="14"/>
      <c r="O487" s="14"/>
      <c r="P487" s="14"/>
    </row>
    <row r="488" spans="5:16" x14ac:dyDescent="0.25">
      <c r="E488" s="272"/>
      <c r="F488" s="13"/>
      <c r="G488" s="13"/>
      <c r="H488" s="13"/>
      <c r="I488" s="13"/>
      <c r="J488" s="13"/>
      <c r="L488" s="14"/>
      <c r="M488" s="14"/>
      <c r="N488" s="14"/>
      <c r="O488" s="14"/>
      <c r="P488" s="14"/>
    </row>
    <row r="489" spans="5:16" x14ac:dyDescent="0.25">
      <c r="E489" s="272"/>
      <c r="F489" s="13"/>
      <c r="G489" s="13"/>
      <c r="H489" s="13"/>
      <c r="I489" s="13"/>
      <c r="J489" s="13"/>
      <c r="L489" s="14"/>
      <c r="M489" s="14"/>
      <c r="N489" s="14"/>
      <c r="O489" s="14"/>
      <c r="P489" s="14"/>
    </row>
    <row r="490" spans="5:16" x14ac:dyDescent="0.25">
      <c r="E490" s="272"/>
      <c r="F490" s="13"/>
      <c r="G490" s="13"/>
      <c r="H490" s="13"/>
      <c r="I490" s="13"/>
      <c r="J490" s="13"/>
      <c r="L490" s="14"/>
      <c r="M490" s="14"/>
      <c r="N490" s="14"/>
      <c r="O490" s="14"/>
      <c r="P490" s="14"/>
    </row>
    <row r="491" spans="5:16" x14ac:dyDescent="0.25">
      <c r="F491" s="13"/>
      <c r="G491" s="13"/>
      <c r="H491" s="13"/>
      <c r="I491" s="13"/>
      <c r="J491" s="13"/>
      <c r="L491" s="14"/>
      <c r="M491" s="14"/>
      <c r="N491" s="14"/>
      <c r="O491" s="14"/>
      <c r="P491" s="14"/>
    </row>
    <row r="492" spans="5:16" x14ac:dyDescent="0.25">
      <c r="E492" s="272"/>
      <c r="F492" s="13"/>
      <c r="G492" s="13"/>
      <c r="H492" s="13"/>
      <c r="I492" s="13"/>
      <c r="J492" s="13"/>
      <c r="L492" s="14"/>
      <c r="M492" s="14"/>
      <c r="N492" s="14"/>
      <c r="O492" s="14"/>
      <c r="P492" s="14"/>
    </row>
    <row r="493" spans="5:16" x14ac:dyDescent="0.25">
      <c r="E493" s="272"/>
      <c r="F493" s="13"/>
      <c r="G493" s="13"/>
      <c r="H493" s="13"/>
      <c r="I493" s="13"/>
      <c r="J493" s="13"/>
      <c r="L493" s="14"/>
      <c r="M493" s="14"/>
      <c r="N493" s="14"/>
      <c r="O493" s="14"/>
      <c r="P493" s="14"/>
    </row>
    <row r="494" spans="5:16" x14ac:dyDescent="0.25">
      <c r="E494" s="272"/>
      <c r="F494" s="13"/>
      <c r="G494" s="13"/>
      <c r="H494" s="13"/>
      <c r="I494" s="13"/>
      <c r="J494" s="13"/>
      <c r="L494" s="14"/>
      <c r="M494" s="14"/>
      <c r="N494" s="14"/>
      <c r="O494" s="14"/>
      <c r="P494" s="14"/>
    </row>
    <row r="495" spans="5:16" x14ac:dyDescent="0.25">
      <c r="E495" s="272"/>
      <c r="F495" s="13"/>
      <c r="G495" s="13"/>
      <c r="H495" s="13"/>
      <c r="I495" s="13"/>
      <c r="J495" s="13"/>
      <c r="L495" s="14"/>
      <c r="M495" s="14"/>
      <c r="N495" s="14"/>
      <c r="O495" s="14"/>
      <c r="P495" s="14"/>
    </row>
    <row r="496" spans="5:16" x14ac:dyDescent="0.25">
      <c r="E496" s="272"/>
      <c r="F496" s="13"/>
      <c r="G496" s="13"/>
      <c r="H496" s="13"/>
      <c r="I496" s="13"/>
      <c r="J496" s="13"/>
      <c r="L496" s="14"/>
      <c r="M496" s="14"/>
      <c r="N496" s="14"/>
      <c r="O496" s="14"/>
      <c r="P496" s="14"/>
    </row>
    <row r="497" spans="5:16" x14ac:dyDescent="0.25">
      <c r="E497" s="272"/>
      <c r="F497" s="13"/>
      <c r="G497" s="13"/>
      <c r="H497" s="13"/>
      <c r="I497" s="13"/>
      <c r="J497" s="13"/>
      <c r="L497" s="14"/>
      <c r="M497" s="14"/>
      <c r="N497" s="14"/>
      <c r="O497" s="14"/>
      <c r="P497" s="14"/>
    </row>
    <row r="498" spans="5:16" x14ac:dyDescent="0.25">
      <c r="E498" s="272"/>
      <c r="F498" s="13"/>
      <c r="G498" s="13"/>
      <c r="H498" s="13"/>
      <c r="I498" s="13"/>
      <c r="J498" s="13"/>
      <c r="L498" s="14"/>
      <c r="M498" s="14"/>
      <c r="N498" s="14"/>
      <c r="O498" s="14"/>
      <c r="P498" s="14"/>
    </row>
    <row r="499" spans="5:16" x14ac:dyDescent="0.25">
      <c r="E499" s="272"/>
      <c r="F499" s="13"/>
      <c r="G499" s="13"/>
      <c r="H499" s="13"/>
      <c r="I499" s="13"/>
      <c r="J499" s="13"/>
      <c r="L499" s="14"/>
      <c r="M499" s="14"/>
      <c r="N499" s="14"/>
      <c r="O499" s="14"/>
      <c r="P499" s="14"/>
    </row>
    <row r="500" spans="5:16" x14ac:dyDescent="0.25">
      <c r="E500" s="272"/>
      <c r="F500" s="13"/>
      <c r="G500" s="13"/>
      <c r="H500" s="13"/>
      <c r="I500" s="13"/>
      <c r="J500" s="13"/>
      <c r="L500" s="14"/>
      <c r="M500" s="14"/>
      <c r="N500" s="14"/>
      <c r="O500" s="14"/>
      <c r="P500" s="14"/>
    </row>
    <row r="501" spans="5:16" x14ac:dyDescent="0.25">
      <c r="E501" s="272"/>
      <c r="F501" s="13"/>
      <c r="G501" s="13"/>
      <c r="H501" s="13"/>
      <c r="I501" s="13"/>
      <c r="J501" s="13"/>
      <c r="L501" s="14"/>
      <c r="M501" s="14"/>
      <c r="N501" s="14"/>
      <c r="O501" s="14"/>
      <c r="P501" s="14"/>
    </row>
    <row r="502" spans="5:16" x14ac:dyDescent="0.25">
      <c r="E502" s="272"/>
      <c r="F502" s="13"/>
      <c r="G502" s="13"/>
      <c r="H502" s="13"/>
      <c r="I502" s="13"/>
      <c r="J502" s="13"/>
      <c r="L502" s="14"/>
      <c r="M502" s="14"/>
      <c r="N502" s="14"/>
      <c r="O502" s="14"/>
      <c r="P502" s="14"/>
    </row>
    <row r="503" spans="5:16" x14ac:dyDescent="0.25">
      <c r="E503" s="272"/>
      <c r="F503" s="13"/>
      <c r="G503" s="13"/>
      <c r="H503" s="13"/>
      <c r="I503" s="13"/>
      <c r="J503" s="13"/>
      <c r="L503" s="14"/>
      <c r="M503" s="14"/>
      <c r="N503" s="14"/>
      <c r="O503" s="14"/>
      <c r="P503" s="14"/>
    </row>
    <row r="504" spans="5:16" x14ac:dyDescent="0.25">
      <c r="E504" s="272"/>
      <c r="F504" s="13"/>
      <c r="G504" s="13"/>
      <c r="H504" s="13"/>
      <c r="I504" s="13"/>
      <c r="J504" s="13"/>
      <c r="L504" s="14"/>
      <c r="M504" s="14"/>
      <c r="N504" s="14"/>
      <c r="O504" s="14"/>
      <c r="P504" s="14"/>
    </row>
    <row r="505" spans="5:16" x14ac:dyDescent="0.25">
      <c r="E505" s="272"/>
      <c r="F505" s="13"/>
      <c r="G505" s="13"/>
      <c r="H505" s="13"/>
      <c r="I505" s="13"/>
      <c r="J505" s="13"/>
      <c r="L505" s="14"/>
      <c r="M505" s="14"/>
      <c r="N505" s="14"/>
      <c r="O505" s="14"/>
      <c r="P505" s="14"/>
    </row>
    <row r="506" spans="5:16" x14ac:dyDescent="0.25">
      <c r="E506" s="272"/>
      <c r="F506" s="13"/>
      <c r="G506" s="13"/>
      <c r="H506" s="13"/>
      <c r="I506" s="13"/>
      <c r="J506" s="13"/>
      <c r="L506" s="14"/>
      <c r="M506" s="14"/>
      <c r="N506" s="14"/>
      <c r="O506" s="14"/>
      <c r="P506" s="14"/>
    </row>
    <row r="507" spans="5:16" x14ac:dyDescent="0.25">
      <c r="E507" s="272"/>
      <c r="F507" s="13"/>
      <c r="G507" s="13"/>
      <c r="H507" s="13"/>
      <c r="I507" s="13"/>
      <c r="J507" s="13"/>
      <c r="L507" s="14"/>
      <c r="M507" s="14"/>
      <c r="N507" s="14"/>
      <c r="O507" s="14"/>
      <c r="P507" s="14"/>
    </row>
    <row r="508" spans="5:16" x14ac:dyDescent="0.25">
      <c r="E508" s="272"/>
      <c r="F508" s="13"/>
      <c r="G508" s="13"/>
      <c r="H508" s="13"/>
      <c r="I508" s="13"/>
      <c r="J508" s="13"/>
      <c r="L508" s="14"/>
      <c r="M508" s="14"/>
      <c r="N508" s="14"/>
      <c r="O508" s="14"/>
      <c r="P508" s="14"/>
    </row>
    <row r="509" spans="5:16" x14ac:dyDescent="0.25">
      <c r="E509" s="272"/>
      <c r="F509" s="13"/>
      <c r="G509" s="13"/>
      <c r="H509" s="13"/>
      <c r="I509" s="13"/>
      <c r="J509" s="13"/>
      <c r="L509" s="14"/>
      <c r="M509" s="14"/>
      <c r="N509" s="14"/>
      <c r="O509" s="14"/>
      <c r="P509" s="14"/>
    </row>
    <row r="510" spans="5:16" x14ac:dyDescent="0.25">
      <c r="E510" s="272"/>
      <c r="F510" s="13"/>
      <c r="G510" s="13"/>
      <c r="H510" s="13"/>
      <c r="I510" s="13"/>
      <c r="J510" s="13"/>
      <c r="L510" s="14"/>
      <c r="M510" s="14"/>
      <c r="N510" s="14"/>
      <c r="O510" s="14"/>
      <c r="P510" s="14"/>
    </row>
    <row r="511" spans="5:16" x14ac:dyDescent="0.25">
      <c r="E511" s="272"/>
      <c r="F511" s="13"/>
      <c r="G511" s="13"/>
      <c r="H511" s="13"/>
      <c r="I511" s="13"/>
      <c r="J511" s="13"/>
      <c r="L511" s="14"/>
      <c r="M511" s="14"/>
      <c r="N511" s="14"/>
      <c r="O511" s="14"/>
      <c r="P511" s="14"/>
    </row>
    <row r="512" spans="5:16" x14ac:dyDescent="0.25">
      <c r="E512" s="272"/>
      <c r="F512" s="13"/>
      <c r="G512" s="13"/>
      <c r="H512" s="13"/>
      <c r="I512" s="13"/>
      <c r="J512" s="13"/>
      <c r="L512" s="14"/>
      <c r="M512" s="14"/>
      <c r="N512" s="14"/>
      <c r="O512" s="14"/>
      <c r="P512" s="14"/>
    </row>
    <row r="513" spans="5:16" x14ac:dyDescent="0.25">
      <c r="E513" s="272"/>
      <c r="F513" s="13"/>
      <c r="G513" s="13"/>
      <c r="H513" s="13"/>
      <c r="I513" s="13"/>
      <c r="J513" s="13"/>
      <c r="L513" s="14"/>
      <c r="M513" s="14"/>
      <c r="N513" s="14"/>
      <c r="O513" s="14"/>
      <c r="P513" s="14"/>
    </row>
    <row r="514" spans="5:16" x14ac:dyDescent="0.25">
      <c r="E514" s="272"/>
      <c r="F514" s="13"/>
      <c r="G514" s="13"/>
      <c r="H514" s="13"/>
      <c r="I514" s="13"/>
      <c r="J514" s="13"/>
      <c r="L514" s="14"/>
      <c r="M514" s="14"/>
      <c r="N514" s="14"/>
      <c r="O514" s="14"/>
      <c r="P514" s="14"/>
    </row>
    <row r="515" spans="5:16" x14ac:dyDescent="0.25">
      <c r="E515" s="272"/>
      <c r="F515" s="13"/>
      <c r="G515" s="13"/>
      <c r="H515" s="13"/>
      <c r="I515" s="13"/>
      <c r="J515" s="13"/>
      <c r="L515" s="14"/>
      <c r="M515" s="14"/>
      <c r="N515" s="14"/>
      <c r="O515" s="14"/>
      <c r="P515" s="14"/>
    </row>
    <row r="516" spans="5:16" x14ac:dyDescent="0.25">
      <c r="E516" s="272"/>
      <c r="F516" s="13"/>
      <c r="G516" s="13"/>
      <c r="H516" s="13"/>
      <c r="I516" s="13"/>
      <c r="J516" s="13"/>
      <c r="L516" s="14"/>
      <c r="M516" s="14"/>
      <c r="N516" s="14"/>
      <c r="O516" s="14"/>
      <c r="P516" s="14"/>
    </row>
    <row r="517" spans="5:16" x14ac:dyDescent="0.25">
      <c r="E517" s="272"/>
      <c r="F517" s="13"/>
      <c r="G517" s="13"/>
      <c r="H517" s="13"/>
      <c r="I517" s="13"/>
      <c r="J517" s="13"/>
      <c r="L517" s="14"/>
      <c r="M517" s="14"/>
      <c r="N517" s="14"/>
      <c r="O517" s="14"/>
      <c r="P517" s="14"/>
    </row>
    <row r="518" spans="5:16" x14ac:dyDescent="0.25">
      <c r="F518" s="13"/>
      <c r="G518" s="13"/>
      <c r="H518" s="13"/>
      <c r="I518" s="13"/>
      <c r="J518" s="13"/>
      <c r="L518" s="14"/>
      <c r="M518" s="14"/>
      <c r="N518" s="14"/>
      <c r="O518" s="14"/>
      <c r="P518" s="14"/>
    </row>
    <row r="519" spans="5:16" x14ac:dyDescent="0.25">
      <c r="E519" s="272"/>
      <c r="F519" s="13"/>
      <c r="G519" s="13"/>
      <c r="H519" s="13"/>
      <c r="I519" s="13"/>
      <c r="J519" s="13"/>
      <c r="L519" s="14"/>
      <c r="M519" s="14"/>
      <c r="N519" s="14"/>
      <c r="O519" s="14"/>
      <c r="P519" s="14"/>
    </row>
    <row r="520" spans="5:16" x14ac:dyDescent="0.25">
      <c r="E520" s="272"/>
      <c r="F520" s="13"/>
      <c r="G520" s="13"/>
      <c r="H520" s="13"/>
      <c r="I520" s="13"/>
      <c r="J520" s="13"/>
      <c r="L520" s="14"/>
      <c r="M520" s="14"/>
      <c r="N520" s="14"/>
      <c r="O520" s="14"/>
      <c r="P520" s="14"/>
    </row>
    <row r="521" spans="5:16" x14ac:dyDescent="0.25">
      <c r="E521" s="272"/>
      <c r="F521" s="13"/>
      <c r="G521" s="13"/>
      <c r="H521" s="13"/>
      <c r="I521" s="13"/>
      <c r="J521" s="13"/>
      <c r="L521" s="14"/>
      <c r="M521" s="14"/>
      <c r="N521" s="14"/>
      <c r="O521" s="14"/>
      <c r="P521" s="14"/>
    </row>
    <row r="522" spans="5:16" x14ac:dyDescent="0.25">
      <c r="F522" s="13"/>
      <c r="G522" s="13"/>
      <c r="H522" s="13"/>
      <c r="I522" s="13"/>
      <c r="J522" s="13"/>
      <c r="L522" s="14"/>
      <c r="M522" s="14"/>
      <c r="N522" s="14"/>
      <c r="O522" s="14"/>
      <c r="P522" s="14"/>
    </row>
    <row r="523" spans="5:16" x14ac:dyDescent="0.25">
      <c r="E523" s="272"/>
      <c r="F523" s="13"/>
      <c r="G523" s="13"/>
      <c r="H523" s="13"/>
      <c r="I523" s="13"/>
      <c r="J523" s="13"/>
      <c r="L523" s="14"/>
      <c r="M523" s="14"/>
      <c r="N523" s="14"/>
      <c r="O523" s="14"/>
      <c r="P523" s="14"/>
    </row>
    <row r="524" spans="5:16" x14ac:dyDescent="0.25">
      <c r="E524" s="272"/>
      <c r="F524" s="13"/>
      <c r="G524" s="13"/>
      <c r="H524" s="13"/>
      <c r="I524" s="13"/>
      <c r="J524" s="13"/>
      <c r="L524" s="14"/>
      <c r="M524" s="14"/>
      <c r="N524" s="14"/>
      <c r="O524" s="14"/>
      <c r="P524" s="14"/>
    </row>
    <row r="525" spans="5:16" x14ac:dyDescent="0.25">
      <c r="E525" s="272"/>
      <c r="F525" s="13"/>
      <c r="G525" s="13"/>
      <c r="H525" s="13"/>
      <c r="I525" s="13"/>
      <c r="J525" s="13"/>
      <c r="L525" s="14"/>
      <c r="M525" s="14"/>
      <c r="N525" s="14"/>
      <c r="O525" s="14"/>
      <c r="P525" s="14"/>
    </row>
    <row r="526" spans="5:16" x14ac:dyDescent="0.25">
      <c r="E526" s="272"/>
      <c r="F526" s="13"/>
      <c r="G526" s="13"/>
      <c r="H526" s="13"/>
      <c r="I526" s="13"/>
      <c r="J526" s="13"/>
      <c r="L526" s="14"/>
      <c r="M526" s="14"/>
      <c r="N526" s="14"/>
      <c r="O526" s="14"/>
      <c r="P526" s="14"/>
    </row>
    <row r="527" spans="5:16" x14ac:dyDescent="0.25">
      <c r="E527" s="272"/>
      <c r="F527" s="13"/>
      <c r="G527" s="13"/>
      <c r="H527" s="13"/>
      <c r="I527" s="13"/>
      <c r="J527" s="13"/>
      <c r="L527" s="14"/>
      <c r="M527" s="14"/>
      <c r="N527" s="14"/>
      <c r="O527" s="14"/>
      <c r="P527" s="14"/>
    </row>
    <row r="528" spans="5:16" x14ac:dyDescent="0.25">
      <c r="E528" s="272"/>
      <c r="F528" s="13"/>
      <c r="G528" s="13"/>
      <c r="H528" s="13"/>
      <c r="I528" s="13"/>
      <c r="J528" s="13"/>
      <c r="L528" s="14"/>
      <c r="M528" s="14"/>
      <c r="N528" s="14"/>
      <c r="O528" s="14"/>
      <c r="P528" s="14"/>
    </row>
    <row r="529" spans="5:16" x14ac:dyDescent="0.25">
      <c r="E529" s="272"/>
      <c r="F529" s="13"/>
      <c r="G529" s="13"/>
      <c r="H529" s="13"/>
      <c r="I529" s="13"/>
      <c r="J529" s="13"/>
      <c r="L529" s="14"/>
      <c r="M529" s="14"/>
      <c r="N529" s="14"/>
      <c r="O529" s="14"/>
      <c r="P529" s="14"/>
    </row>
    <row r="530" spans="5:16" x14ac:dyDescent="0.25">
      <c r="E530" s="272"/>
      <c r="F530" s="13"/>
      <c r="G530" s="13"/>
      <c r="H530" s="13"/>
      <c r="I530" s="13"/>
      <c r="J530" s="13"/>
      <c r="L530" s="14"/>
      <c r="M530" s="14"/>
      <c r="N530" s="14"/>
      <c r="O530" s="14"/>
      <c r="P530" s="14"/>
    </row>
    <row r="531" spans="5:16" x14ac:dyDescent="0.25">
      <c r="E531" s="272"/>
      <c r="F531" s="13"/>
      <c r="G531" s="13"/>
      <c r="H531" s="13"/>
      <c r="I531" s="13"/>
      <c r="J531" s="13"/>
      <c r="L531" s="14"/>
      <c r="M531" s="14"/>
      <c r="N531" s="14"/>
      <c r="O531" s="14"/>
      <c r="P531" s="14"/>
    </row>
    <row r="532" spans="5:16" x14ac:dyDescent="0.25">
      <c r="E532" s="272"/>
      <c r="F532" s="13"/>
      <c r="G532" s="13"/>
      <c r="H532" s="13"/>
      <c r="I532" s="13"/>
      <c r="J532" s="13"/>
      <c r="L532" s="14"/>
      <c r="M532" s="14"/>
      <c r="N532" s="14"/>
      <c r="O532" s="14"/>
      <c r="P532" s="14"/>
    </row>
    <row r="533" spans="5:16" x14ac:dyDescent="0.25">
      <c r="E533" s="272"/>
      <c r="F533" s="13"/>
      <c r="G533" s="13"/>
      <c r="H533" s="13"/>
      <c r="I533" s="13"/>
      <c r="J533" s="13"/>
      <c r="L533" s="14"/>
      <c r="M533" s="14"/>
      <c r="N533" s="14"/>
      <c r="O533" s="14"/>
      <c r="P533" s="14"/>
    </row>
    <row r="534" spans="5:16" x14ac:dyDescent="0.25">
      <c r="E534" s="272"/>
      <c r="F534" s="13"/>
      <c r="G534" s="13"/>
      <c r="H534" s="13"/>
      <c r="I534" s="13"/>
      <c r="J534" s="13"/>
      <c r="L534" s="14"/>
      <c r="M534" s="14"/>
      <c r="N534" s="14"/>
      <c r="O534" s="14"/>
      <c r="P534" s="14"/>
    </row>
    <row r="535" spans="5:16" x14ac:dyDescent="0.25">
      <c r="E535" s="272"/>
      <c r="F535" s="13"/>
      <c r="G535" s="13"/>
      <c r="H535" s="13"/>
      <c r="I535" s="13"/>
      <c r="J535" s="13"/>
      <c r="L535" s="14"/>
      <c r="M535" s="14"/>
      <c r="N535" s="14"/>
      <c r="O535" s="14"/>
      <c r="P535" s="14"/>
    </row>
    <row r="536" spans="5:16" x14ac:dyDescent="0.25">
      <c r="E536" s="272"/>
      <c r="F536" s="13"/>
      <c r="G536" s="13"/>
      <c r="H536" s="13"/>
      <c r="I536" s="13"/>
      <c r="J536" s="13"/>
      <c r="L536" s="14"/>
      <c r="M536" s="14"/>
      <c r="N536" s="14"/>
      <c r="O536" s="14"/>
      <c r="P536" s="14"/>
    </row>
    <row r="537" spans="5:16" x14ac:dyDescent="0.25">
      <c r="E537" s="272"/>
      <c r="F537" s="13"/>
      <c r="G537" s="13"/>
      <c r="H537" s="13"/>
      <c r="I537" s="13"/>
      <c r="J537" s="13"/>
      <c r="L537" s="14"/>
      <c r="M537" s="14"/>
      <c r="N537" s="14"/>
      <c r="O537" s="14"/>
      <c r="P537" s="14"/>
    </row>
    <row r="538" spans="5:16" x14ac:dyDescent="0.25">
      <c r="E538" s="272"/>
      <c r="F538" s="13"/>
      <c r="G538" s="13"/>
      <c r="H538" s="13"/>
      <c r="I538" s="13"/>
      <c r="J538" s="13"/>
      <c r="L538" s="14"/>
      <c r="M538" s="14"/>
      <c r="N538" s="14"/>
      <c r="O538" s="14"/>
      <c r="P538" s="14"/>
    </row>
    <row r="539" spans="5:16" x14ac:dyDescent="0.25">
      <c r="E539" s="272"/>
      <c r="F539" s="13"/>
      <c r="G539" s="13"/>
      <c r="H539" s="13"/>
      <c r="I539" s="13"/>
      <c r="J539" s="13"/>
      <c r="L539" s="14"/>
      <c r="M539" s="14"/>
      <c r="N539" s="14"/>
      <c r="O539" s="14"/>
      <c r="P539" s="14"/>
    </row>
    <row r="540" spans="5:16" x14ac:dyDescent="0.25">
      <c r="E540" s="272"/>
      <c r="F540" s="13"/>
      <c r="G540" s="13"/>
      <c r="H540" s="13"/>
      <c r="I540" s="13"/>
      <c r="J540" s="13"/>
      <c r="L540" s="14"/>
      <c r="M540" s="14"/>
      <c r="N540" s="14"/>
      <c r="O540" s="14"/>
      <c r="P540" s="14"/>
    </row>
    <row r="541" spans="5:16" x14ac:dyDescent="0.25">
      <c r="E541" s="272"/>
      <c r="F541" s="13"/>
      <c r="G541" s="13"/>
      <c r="H541" s="13"/>
      <c r="I541" s="13"/>
      <c r="J541" s="13"/>
      <c r="L541" s="14"/>
      <c r="M541" s="14"/>
      <c r="N541" s="14"/>
      <c r="O541" s="14"/>
      <c r="P541" s="14"/>
    </row>
    <row r="542" spans="5:16" x14ac:dyDescent="0.25">
      <c r="E542" s="272"/>
      <c r="F542" s="13"/>
      <c r="G542" s="13"/>
      <c r="H542" s="13"/>
      <c r="I542" s="13"/>
      <c r="J542" s="13"/>
      <c r="L542" s="14"/>
      <c r="M542" s="14"/>
      <c r="N542" s="14"/>
      <c r="O542" s="14"/>
      <c r="P542" s="14"/>
    </row>
    <row r="543" spans="5:16" x14ac:dyDescent="0.25">
      <c r="E543" s="272"/>
      <c r="F543" s="13"/>
      <c r="G543" s="13"/>
      <c r="H543" s="13"/>
      <c r="I543" s="13"/>
      <c r="J543" s="13"/>
      <c r="L543" s="14"/>
      <c r="M543" s="14"/>
      <c r="N543" s="14"/>
      <c r="O543" s="14"/>
      <c r="P543" s="14"/>
    </row>
    <row r="544" spans="5:16" x14ac:dyDescent="0.25">
      <c r="E544" s="272"/>
      <c r="F544" s="13"/>
      <c r="G544" s="13"/>
      <c r="H544" s="13"/>
      <c r="I544" s="13"/>
      <c r="J544" s="13"/>
      <c r="L544" s="14"/>
      <c r="M544" s="14"/>
      <c r="N544" s="14"/>
      <c r="O544" s="14"/>
      <c r="P544" s="14"/>
    </row>
    <row r="545" spans="5:16" x14ac:dyDescent="0.25">
      <c r="E545" s="272"/>
      <c r="F545" s="13"/>
      <c r="G545" s="13"/>
      <c r="H545" s="13"/>
      <c r="I545" s="13"/>
      <c r="J545" s="13"/>
      <c r="L545" s="14"/>
      <c r="M545" s="14"/>
      <c r="N545" s="14"/>
      <c r="O545" s="14"/>
      <c r="P545" s="14"/>
    </row>
    <row r="546" spans="5:16" x14ac:dyDescent="0.25">
      <c r="F546" s="13"/>
      <c r="G546" s="13"/>
      <c r="H546" s="13"/>
      <c r="I546" s="13"/>
      <c r="J546" s="13"/>
      <c r="L546" s="14"/>
      <c r="M546" s="14"/>
      <c r="N546" s="14"/>
      <c r="O546" s="14"/>
      <c r="P546" s="14"/>
    </row>
    <row r="547" spans="5:16" x14ac:dyDescent="0.25">
      <c r="E547" s="272"/>
      <c r="F547" s="13"/>
      <c r="G547" s="13"/>
      <c r="H547" s="13"/>
      <c r="I547" s="13"/>
      <c r="J547" s="13"/>
      <c r="L547" s="14"/>
      <c r="M547" s="14"/>
      <c r="N547" s="14"/>
      <c r="O547" s="14"/>
      <c r="P547" s="14"/>
    </row>
    <row r="548" spans="5:16" x14ac:dyDescent="0.25">
      <c r="E548" s="272"/>
      <c r="F548" s="13"/>
      <c r="G548" s="13"/>
      <c r="H548" s="13"/>
      <c r="I548" s="13"/>
      <c r="J548" s="13"/>
      <c r="L548" s="14"/>
      <c r="M548" s="14"/>
      <c r="N548" s="14"/>
      <c r="O548" s="14"/>
      <c r="P548" s="14"/>
    </row>
    <row r="549" spans="5:16" x14ac:dyDescent="0.25">
      <c r="E549" s="272"/>
      <c r="F549" s="13"/>
      <c r="G549" s="13"/>
      <c r="H549" s="13"/>
      <c r="I549" s="13"/>
      <c r="J549" s="13"/>
      <c r="L549" s="14"/>
      <c r="M549" s="14"/>
      <c r="N549" s="14"/>
      <c r="O549" s="14"/>
      <c r="P549" s="14"/>
    </row>
    <row r="550" spans="5:16" x14ac:dyDescent="0.25">
      <c r="E550" s="272"/>
      <c r="F550" s="13"/>
      <c r="G550" s="13"/>
      <c r="H550" s="13"/>
      <c r="I550" s="13"/>
      <c r="J550" s="13"/>
      <c r="L550" s="14"/>
      <c r="M550" s="14"/>
      <c r="N550" s="14"/>
      <c r="O550" s="14"/>
      <c r="P550" s="14"/>
    </row>
    <row r="551" spans="5:16" x14ac:dyDescent="0.25">
      <c r="E551" s="272"/>
      <c r="F551" s="13"/>
      <c r="G551" s="13"/>
      <c r="H551" s="13"/>
      <c r="I551" s="13"/>
      <c r="J551" s="13"/>
      <c r="L551" s="14"/>
      <c r="M551" s="14"/>
      <c r="N551" s="14"/>
      <c r="O551" s="14"/>
      <c r="P551" s="14"/>
    </row>
    <row r="552" spans="5:16" x14ac:dyDescent="0.25">
      <c r="E552" s="272"/>
      <c r="F552" s="13"/>
      <c r="G552" s="13"/>
      <c r="H552" s="13"/>
      <c r="I552" s="13"/>
      <c r="J552" s="13"/>
      <c r="L552" s="14"/>
      <c r="M552" s="14"/>
      <c r="N552" s="14"/>
      <c r="O552" s="14"/>
      <c r="P552" s="14"/>
    </row>
    <row r="553" spans="5:16" x14ac:dyDescent="0.25">
      <c r="E553" s="272"/>
      <c r="F553" s="13"/>
      <c r="G553" s="13"/>
      <c r="H553" s="13"/>
      <c r="I553" s="13"/>
      <c r="J553" s="13"/>
      <c r="L553" s="14"/>
      <c r="M553" s="14"/>
      <c r="N553" s="14"/>
      <c r="O553" s="14"/>
      <c r="P553" s="14"/>
    </row>
    <row r="554" spans="5:16" x14ac:dyDescent="0.25">
      <c r="E554" s="272"/>
      <c r="F554" s="13"/>
      <c r="G554" s="13"/>
      <c r="H554" s="13"/>
      <c r="I554" s="13"/>
      <c r="J554" s="13"/>
      <c r="L554" s="14"/>
      <c r="M554" s="14"/>
      <c r="N554" s="14"/>
      <c r="O554" s="14"/>
      <c r="P554" s="14"/>
    </row>
    <row r="555" spans="5:16" x14ac:dyDescent="0.25">
      <c r="E555" s="272"/>
      <c r="F555" s="13"/>
      <c r="G555" s="13"/>
      <c r="H555" s="13"/>
      <c r="I555" s="13"/>
      <c r="J555" s="13"/>
      <c r="L555" s="14"/>
      <c r="M555" s="14"/>
      <c r="N555" s="14"/>
      <c r="O555" s="14"/>
      <c r="P555" s="14"/>
    </row>
    <row r="556" spans="5:16" x14ac:dyDescent="0.25">
      <c r="E556" s="272"/>
      <c r="F556" s="13"/>
      <c r="G556" s="13"/>
      <c r="H556" s="13"/>
      <c r="I556" s="13"/>
      <c r="J556" s="13"/>
      <c r="L556" s="14"/>
      <c r="M556" s="14"/>
      <c r="N556" s="14"/>
      <c r="O556" s="14"/>
      <c r="P556" s="14"/>
    </row>
    <row r="557" spans="5:16" x14ac:dyDescent="0.25">
      <c r="E557" s="272"/>
      <c r="F557" s="13"/>
      <c r="G557" s="13"/>
      <c r="H557" s="13"/>
      <c r="I557" s="13"/>
      <c r="J557" s="13"/>
      <c r="L557" s="14"/>
      <c r="M557" s="14"/>
      <c r="N557" s="14"/>
      <c r="O557" s="14"/>
      <c r="P557" s="14"/>
    </row>
    <row r="558" spans="5:16" x14ac:dyDescent="0.25">
      <c r="E558" s="272"/>
      <c r="F558" s="13"/>
      <c r="G558" s="13"/>
      <c r="H558" s="13"/>
      <c r="I558" s="13"/>
      <c r="J558" s="13"/>
      <c r="L558" s="14"/>
      <c r="M558" s="14"/>
      <c r="N558" s="14"/>
      <c r="O558" s="14"/>
      <c r="P558" s="14"/>
    </row>
    <row r="559" spans="5:16" x14ac:dyDescent="0.25">
      <c r="E559" s="272"/>
      <c r="F559" s="13"/>
      <c r="G559" s="13"/>
      <c r="H559" s="13"/>
      <c r="I559" s="13"/>
      <c r="J559" s="13"/>
      <c r="L559" s="14"/>
      <c r="M559" s="14"/>
      <c r="N559" s="14"/>
      <c r="O559" s="14"/>
      <c r="P559" s="14"/>
    </row>
    <row r="560" spans="5:16" x14ac:dyDescent="0.25">
      <c r="E560" s="272"/>
      <c r="F560" s="13"/>
      <c r="G560" s="13"/>
      <c r="H560" s="13"/>
      <c r="I560" s="13"/>
      <c r="J560" s="13"/>
      <c r="L560" s="14"/>
      <c r="M560" s="14"/>
      <c r="N560" s="14"/>
      <c r="O560" s="14"/>
      <c r="P560" s="14"/>
    </row>
    <row r="561" spans="5:16" x14ac:dyDescent="0.25">
      <c r="E561" s="272"/>
      <c r="F561" s="13"/>
      <c r="G561" s="13"/>
      <c r="H561" s="13"/>
      <c r="I561" s="13"/>
      <c r="J561" s="13"/>
      <c r="L561" s="14"/>
      <c r="M561" s="14"/>
      <c r="N561" s="14"/>
      <c r="O561" s="14"/>
      <c r="P561" s="14"/>
    </row>
    <row r="562" spans="5:16" x14ac:dyDescent="0.25">
      <c r="E562" s="272"/>
      <c r="F562" s="13"/>
      <c r="G562" s="13"/>
      <c r="H562" s="13"/>
      <c r="I562" s="13"/>
      <c r="J562" s="13"/>
      <c r="L562" s="14"/>
      <c r="M562" s="14"/>
      <c r="N562" s="14"/>
      <c r="O562" s="14"/>
      <c r="P562" s="14"/>
    </row>
    <row r="563" spans="5:16" x14ac:dyDescent="0.25">
      <c r="E563" s="272"/>
      <c r="F563" s="13"/>
      <c r="G563" s="13"/>
      <c r="H563" s="13"/>
      <c r="I563" s="13"/>
      <c r="J563" s="13"/>
      <c r="L563" s="14"/>
      <c r="M563" s="14"/>
      <c r="N563" s="14"/>
      <c r="O563" s="14"/>
      <c r="P563" s="14"/>
    </row>
    <row r="564" spans="5:16" x14ac:dyDescent="0.25">
      <c r="E564" s="272"/>
      <c r="F564" s="13"/>
      <c r="G564" s="13"/>
      <c r="H564" s="13"/>
      <c r="I564" s="13"/>
      <c r="J564" s="13"/>
      <c r="L564" s="14"/>
      <c r="M564" s="14"/>
      <c r="N564" s="14"/>
      <c r="O564" s="14"/>
      <c r="P564" s="14"/>
    </row>
    <row r="565" spans="5:16" x14ac:dyDescent="0.25">
      <c r="E565" s="272"/>
      <c r="F565" s="13"/>
      <c r="G565" s="13"/>
      <c r="H565" s="13"/>
      <c r="I565" s="13"/>
      <c r="J565" s="13"/>
      <c r="L565" s="14"/>
      <c r="M565" s="14"/>
      <c r="N565" s="14"/>
      <c r="O565" s="14"/>
      <c r="P565" s="14"/>
    </row>
    <row r="566" spans="5:16" x14ac:dyDescent="0.25">
      <c r="E566" s="272"/>
      <c r="F566" s="13"/>
      <c r="G566" s="13"/>
      <c r="H566" s="13"/>
      <c r="I566" s="13"/>
      <c r="J566" s="13"/>
      <c r="L566" s="14"/>
      <c r="M566" s="14"/>
      <c r="N566" s="14"/>
      <c r="O566" s="14"/>
      <c r="P566" s="14"/>
    </row>
    <row r="567" spans="5:16" x14ac:dyDescent="0.25">
      <c r="E567" s="272"/>
      <c r="F567" s="13"/>
      <c r="G567" s="13"/>
      <c r="H567" s="13"/>
      <c r="I567" s="13"/>
      <c r="J567" s="13"/>
      <c r="L567" s="14"/>
      <c r="M567" s="14"/>
      <c r="N567" s="14"/>
      <c r="O567" s="14"/>
      <c r="P567" s="14"/>
    </row>
    <row r="568" spans="5:16" x14ac:dyDescent="0.25">
      <c r="E568" s="272"/>
      <c r="F568" s="13"/>
      <c r="G568" s="13"/>
      <c r="H568" s="13"/>
      <c r="I568" s="13"/>
      <c r="J568" s="13"/>
      <c r="L568" s="14"/>
      <c r="M568" s="14"/>
      <c r="N568" s="14"/>
      <c r="O568" s="14"/>
      <c r="P568" s="14"/>
    </row>
    <row r="569" spans="5:16" x14ac:dyDescent="0.25">
      <c r="E569" s="272"/>
      <c r="F569" s="13"/>
      <c r="G569" s="13"/>
      <c r="H569" s="13"/>
      <c r="I569" s="13"/>
      <c r="J569" s="13"/>
      <c r="L569" s="14"/>
      <c r="M569" s="14"/>
      <c r="N569" s="14"/>
      <c r="O569" s="14"/>
      <c r="P569" s="14"/>
    </row>
    <row r="570" spans="5:16" x14ac:dyDescent="0.25">
      <c r="E570" s="272"/>
      <c r="F570" s="13"/>
      <c r="G570" s="13"/>
      <c r="H570" s="13"/>
      <c r="I570" s="13"/>
      <c r="J570" s="13"/>
      <c r="L570" s="14"/>
      <c r="M570" s="14"/>
      <c r="N570" s="14"/>
      <c r="O570" s="14"/>
      <c r="P570" s="14"/>
    </row>
    <row r="571" spans="5:16" x14ac:dyDescent="0.25">
      <c r="E571" s="272"/>
      <c r="F571" s="13"/>
      <c r="G571" s="13"/>
      <c r="H571" s="13"/>
      <c r="I571" s="13"/>
      <c r="J571" s="13"/>
      <c r="L571" s="14"/>
      <c r="M571" s="14"/>
      <c r="N571" s="14"/>
      <c r="O571" s="14"/>
      <c r="P571" s="14"/>
    </row>
    <row r="572" spans="5:16" x14ac:dyDescent="0.25">
      <c r="E572" s="272"/>
      <c r="F572" s="13"/>
      <c r="G572" s="13"/>
      <c r="H572" s="13"/>
      <c r="I572" s="13"/>
      <c r="J572" s="13"/>
      <c r="L572" s="14"/>
      <c r="M572" s="14"/>
      <c r="N572" s="14"/>
      <c r="O572" s="14"/>
      <c r="P572" s="14"/>
    </row>
    <row r="573" spans="5:16" x14ac:dyDescent="0.25">
      <c r="E573" s="272"/>
      <c r="F573" s="13"/>
      <c r="G573" s="13"/>
      <c r="H573" s="13"/>
      <c r="I573" s="13"/>
      <c r="J573" s="13"/>
      <c r="L573" s="14"/>
      <c r="M573" s="14"/>
      <c r="N573" s="14"/>
      <c r="O573" s="14"/>
      <c r="P573" s="14"/>
    </row>
    <row r="574" spans="5:16" x14ac:dyDescent="0.25">
      <c r="E574" s="272"/>
      <c r="F574" s="13"/>
      <c r="G574" s="13"/>
      <c r="H574" s="13"/>
      <c r="I574" s="13"/>
      <c r="J574" s="13"/>
      <c r="L574" s="14"/>
      <c r="M574" s="14"/>
      <c r="N574" s="14"/>
      <c r="O574" s="14"/>
      <c r="P574" s="14"/>
    </row>
    <row r="575" spans="5:16" x14ac:dyDescent="0.25">
      <c r="F575" s="13"/>
      <c r="G575" s="13"/>
      <c r="H575" s="13"/>
      <c r="I575" s="13"/>
      <c r="J575" s="13"/>
      <c r="L575" s="14"/>
      <c r="M575" s="14"/>
      <c r="N575" s="14"/>
      <c r="O575" s="14"/>
      <c r="P575" s="14"/>
    </row>
    <row r="576" spans="5:16" x14ac:dyDescent="0.25">
      <c r="E576" s="272"/>
      <c r="F576" s="13"/>
      <c r="G576" s="13"/>
      <c r="H576" s="13"/>
      <c r="I576" s="13"/>
      <c r="J576" s="13"/>
      <c r="L576" s="14"/>
      <c r="M576" s="14"/>
      <c r="N576" s="14"/>
      <c r="O576" s="14"/>
      <c r="P576" s="14"/>
    </row>
    <row r="577" spans="5:16" x14ac:dyDescent="0.25">
      <c r="E577" s="272"/>
      <c r="F577" s="13"/>
      <c r="G577" s="13"/>
      <c r="H577" s="13"/>
      <c r="I577" s="13"/>
      <c r="J577" s="13"/>
      <c r="L577" s="14"/>
      <c r="M577" s="14"/>
      <c r="N577" s="14"/>
      <c r="O577" s="14"/>
      <c r="P577" s="14"/>
    </row>
    <row r="578" spans="5:16" x14ac:dyDescent="0.25">
      <c r="E578" s="272"/>
      <c r="F578" s="13"/>
      <c r="G578" s="13"/>
      <c r="H578" s="13"/>
      <c r="I578" s="13"/>
      <c r="J578" s="13"/>
      <c r="L578" s="14"/>
      <c r="M578" s="14"/>
      <c r="N578" s="14"/>
      <c r="O578" s="14"/>
      <c r="P578" s="14"/>
    </row>
    <row r="579" spans="5:16" x14ac:dyDescent="0.25">
      <c r="E579" s="272"/>
      <c r="F579" s="13"/>
      <c r="G579" s="13"/>
      <c r="H579" s="13"/>
      <c r="I579" s="13"/>
      <c r="J579" s="13"/>
      <c r="L579" s="14"/>
      <c r="M579" s="14"/>
      <c r="N579" s="14"/>
      <c r="O579" s="14"/>
      <c r="P579" s="14"/>
    </row>
    <row r="580" spans="5:16" x14ac:dyDescent="0.25">
      <c r="E580" s="272"/>
      <c r="F580" s="13"/>
      <c r="G580" s="13"/>
      <c r="H580" s="13"/>
      <c r="I580" s="13"/>
      <c r="J580" s="13"/>
      <c r="L580" s="14"/>
      <c r="M580" s="14"/>
      <c r="N580" s="14"/>
      <c r="O580" s="14"/>
      <c r="P580" s="14"/>
    </row>
    <row r="581" spans="5:16" x14ac:dyDescent="0.25">
      <c r="E581" s="272"/>
      <c r="F581" s="13"/>
      <c r="G581" s="13"/>
      <c r="H581" s="13"/>
      <c r="I581" s="13"/>
      <c r="J581" s="13"/>
      <c r="L581" s="14"/>
      <c r="M581" s="14"/>
      <c r="N581" s="14"/>
      <c r="O581" s="14"/>
      <c r="P581" s="14"/>
    </row>
    <row r="582" spans="5:16" x14ac:dyDescent="0.25">
      <c r="E582" s="272"/>
      <c r="F582" s="13"/>
      <c r="G582" s="13"/>
      <c r="H582" s="13"/>
      <c r="I582" s="13"/>
      <c r="J582" s="13"/>
      <c r="L582" s="14"/>
      <c r="M582" s="14"/>
      <c r="N582" s="14"/>
      <c r="O582" s="14"/>
      <c r="P582" s="14"/>
    </row>
    <row r="583" spans="5:16" x14ac:dyDescent="0.25">
      <c r="E583" s="272"/>
      <c r="F583" s="13"/>
      <c r="G583" s="13"/>
      <c r="H583" s="13"/>
      <c r="I583" s="13"/>
      <c r="J583" s="13"/>
      <c r="L583" s="14"/>
      <c r="M583" s="14"/>
      <c r="N583" s="14"/>
      <c r="O583" s="14"/>
      <c r="P583" s="14"/>
    </row>
    <row r="584" spans="5:16" x14ac:dyDescent="0.25">
      <c r="E584" s="272"/>
      <c r="F584" s="13"/>
      <c r="G584" s="13"/>
      <c r="H584" s="13"/>
      <c r="I584" s="13"/>
      <c r="J584" s="13"/>
      <c r="L584" s="14"/>
      <c r="M584" s="14"/>
      <c r="N584" s="14"/>
      <c r="O584" s="14"/>
      <c r="P584" s="14"/>
    </row>
    <row r="585" spans="5:16" x14ac:dyDescent="0.25">
      <c r="E585" s="272"/>
      <c r="F585" s="13"/>
      <c r="G585" s="13"/>
      <c r="H585" s="13"/>
      <c r="I585" s="13"/>
      <c r="J585" s="13"/>
      <c r="L585" s="14"/>
      <c r="M585" s="14"/>
      <c r="N585" s="14"/>
      <c r="O585" s="14"/>
      <c r="P585" s="14"/>
    </row>
    <row r="586" spans="5:16" x14ac:dyDescent="0.25">
      <c r="E586" s="272"/>
      <c r="F586" s="13"/>
      <c r="G586" s="13"/>
      <c r="H586" s="13"/>
      <c r="I586" s="13"/>
      <c r="J586" s="13"/>
      <c r="L586" s="14"/>
      <c r="M586" s="14"/>
      <c r="N586" s="14"/>
      <c r="O586" s="14"/>
      <c r="P586" s="14"/>
    </row>
    <row r="587" spans="5:16" x14ac:dyDescent="0.25">
      <c r="E587" s="272"/>
      <c r="F587" s="13"/>
      <c r="G587" s="13"/>
      <c r="H587" s="13"/>
      <c r="I587" s="13"/>
      <c r="J587" s="13"/>
      <c r="L587" s="14"/>
      <c r="M587" s="14"/>
      <c r="N587" s="14"/>
      <c r="O587" s="14"/>
      <c r="P587" s="14"/>
    </row>
    <row r="588" spans="5:16" x14ac:dyDescent="0.25">
      <c r="E588" s="272"/>
      <c r="F588" s="13"/>
      <c r="G588" s="13"/>
      <c r="H588" s="13"/>
      <c r="I588" s="13"/>
      <c r="J588" s="13"/>
      <c r="L588" s="14"/>
      <c r="M588" s="14"/>
      <c r="N588" s="14"/>
      <c r="O588" s="14"/>
      <c r="P588" s="14"/>
    </row>
    <row r="589" spans="5:16" x14ac:dyDescent="0.25">
      <c r="E589" s="272"/>
      <c r="F589" s="13"/>
      <c r="G589" s="13"/>
      <c r="H589" s="13"/>
      <c r="I589" s="13"/>
      <c r="J589" s="13"/>
      <c r="L589" s="14"/>
      <c r="M589" s="14"/>
      <c r="N589" s="14"/>
      <c r="O589" s="14"/>
      <c r="P589" s="14"/>
    </row>
    <row r="590" spans="5:16" x14ac:dyDescent="0.25">
      <c r="E590" s="272"/>
      <c r="F590" s="13"/>
      <c r="G590" s="13"/>
      <c r="H590" s="13"/>
      <c r="I590" s="13"/>
      <c r="J590" s="13"/>
      <c r="L590" s="14"/>
      <c r="M590" s="14"/>
      <c r="N590" s="14"/>
      <c r="O590" s="14"/>
      <c r="P590" s="14"/>
    </row>
    <row r="591" spans="5:16" x14ac:dyDescent="0.25">
      <c r="E591" s="272"/>
      <c r="F591" s="13"/>
      <c r="G591" s="13"/>
      <c r="H591" s="13"/>
      <c r="I591" s="13"/>
      <c r="J591" s="13"/>
      <c r="L591" s="14"/>
      <c r="M591" s="14"/>
      <c r="N591" s="14"/>
      <c r="O591" s="14"/>
      <c r="P591" s="14"/>
    </row>
    <row r="592" spans="5:16" x14ac:dyDescent="0.25">
      <c r="E592" s="272"/>
      <c r="F592" s="13"/>
      <c r="G592" s="13"/>
      <c r="H592" s="13"/>
      <c r="I592" s="13"/>
      <c r="J592" s="13"/>
      <c r="L592" s="14"/>
      <c r="M592" s="14"/>
      <c r="N592" s="14"/>
      <c r="O592" s="14"/>
      <c r="P592" s="14"/>
    </row>
    <row r="593" spans="5:16" x14ac:dyDescent="0.25">
      <c r="E593" s="272"/>
      <c r="F593" s="13"/>
      <c r="G593" s="13"/>
      <c r="H593" s="13"/>
      <c r="I593" s="13"/>
      <c r="J593" s="13"/>
      <c r="L593" s="14"/>
      <c r="M593" s="14"/>
      <c r="N593" s="14"/>
      <c r="O593" s="14"/>
      <c r="P593" s="14"/>
    </row>
    <row r="594" spans="5:16" x14ac:dyDescent="0.25">
      <c r="E594" s="272"/>
      <c r="F594" s="13"/>
      <c r="G594" s="13"/>
      <c r="H594" s="13"/>
      <c r="I594" s="13"/>
      <c r="J594" s="13"/>
      <c r="L594" s="14"/>
      <c r="M594" s="14"/>
      <c r="N594" s="14"/>
      <c r="O594" s="14"/>
      <c r="P594" s="14"/>
    </row>
    <row r="595" spans="5:16" x14ac:dyDescent="0.25">
      <c r="E595" s="272"/>
      <c r="F595" s="13"/>
      <c r="G595" s="13"/>
      <c r="H595" s="13"/>
      <c r="I595" s="13"/>
      <c r="J595" s="13"/>
      <c r="L595" s="14"/>
      <c r="M595" s="14"/>
      <c r="N595" s="14"/>
      <c r="O595" s="14"/>
      <c r="P595" s="14"/>
    </row>
    <row r="596" spans="5:16" x14ac:dyDescent="0.25">
      <c r="E596" s="272"/>
      <c r="F596" s="13"/>
      <c r="G596" s="13"/>
      <c r="H596" s="13"/>
      <c r="I596" s="13"/>
      <c r="J596" s="13"/>
      <c r="L596" s="14"/>
      <c r="M596" s="14"/>
      <c r="N596" s="14"/>
      <c r="O596" s="14"/>
      <c r="P596" s="14"/>
    </row>
    <row r="597" spans="5:16" x14ac:dyDescent="0.25">
      <c r="E597" s="272"/>
      <c r="F597" s="13"/>
      <c r="G597" s="13"/>
      <c r="H597" s="13"/>
      <c r="I597" s="13"/>
      <c r="J597" s="13"/>
      <c r="L597" s="14"/>
      <c r="M597" s="14"/>
      <c r="N597" s="14"/>
      <c r="O597" s="14"/>
      <c r="P597" s="14"/>
    </row>
    <row r="598" spans="5:16" x14ac:dyDescent="0.25">
      <c r="E598" s="272"/>
      <c r="F598" s="13"/>
      <c r="G598" s="13"/>
      <c r="H598" s="13"/>
      <c r="I598" s="13"/>
      <c r="J598" s="13"/>
      <c r="L598" s="14"/>
      <c r="M598" s="14"/>
      <c r="N598" s="14"/>
      <c r="O598" s="14"/>
      <c r="P598" s="14"/>
    </row>
    <row r="599" spans="5:16" x14ac:dyDescent="0.25">
      <c r="E599" s="272"/>
      <c r="F599" s="13"/>
      <c r="G599" s="13"/>
      <c r="H599" s="13"/>
      <c r="I599" s="13"/>
      <c r="J599" s="13"/>
      <c r="L599" s="14"/>
      <c r="M599" s="14"/>
      <c r="N599" s="14"/>
      <c r="O599" s="14"/>
      <c r="P599" s="14"/>
    </row>
    <row r="600" spans="5:16" x14ac:dyDescent="0.25">
      <c r="E600" s="272"/>
      <c r="F600" s="13"/>
      <c r="G600" s="13"/>
      <c r="H600" s="13"/>
      <c r="I600" s="13"/>
      <c r="J600" s="13"/>
      <c r="L600" s="14"/>
      <c r="M600" s="14"/>
      <c r="N600" s="14"/>
      <c r="O600" s="14"/>
      <c r="P600" s="14"/>
    </row>
    <row r="601" spans="5:16" x14ac:dyDescent="0.25">
      <c r="E601" s="272"/>
      <c r="F601" s="13"/>
      <c r="G601" s="13"/>
      <c r="H601" s="13"/>
      <c r="I601" s="13"/>
      <c r="J601" s="13"/>
      <c r="L601" s="14"/>
      <c r="M601" s="14"/>
      <c r="N601" s="14"/>
      <c r="O601" s="14"/>
      <c r="P601" s="14"/>
    </row>
    <row r="602" spans="5:16" x14ac:dyDescent="0.25">
      <c r="F602" s="13"/>
      <c r="G602" s="13"/>
      <c r="H602" s="13"/>
      <c r="I602" s="13"/>
      <c r="J602" s="13"/>
      <c r="L602" s="14"/>
      <c r="M602" s="14"/>
      <c r="N602" s="14"/>
      <c r="O602" s="14"/>
      <c r="P602" s="14"/>
    </row>
    <row r="603" spans="5:16" x14ac:dyDescent="0.25">
      <c r="E603" s="272"/>
      <c r="F603" s="13"/>
      <c r="G603" s="13"/>
      <c r="H603" s="13"/>
      <c r="I603" s="13"/>
      <c r="J603" s="13"/>
      <c r="L603" s="14"/>
      <c r="M603" s="14"/>
      <c r="N603" s="14"/>
      <c r="O603" s="14"/>
      <c r="P603" s="14"/>
    </row>
    <row r="604" spans="5:16" x14ac:dyDescent="0.25">
      <c r="E604" s="272"/>
      <c r="F604" s="13"/>
      <c r="G604" s="13"/>
      <c r="H604" s="13"/>
      <c r="I604" s="13"/>
      <c r="J604" s="13"/>
      <c r="L604" s="14"/>
      <c r="M604" s="14"/>
      <c r="N604" s="14"/>
      <c r="O604" s="14"/>
      <c r="P604" s="14"/>
    </row>
    <row r="605" spans="5:16" x14ac:dyDescent="0.25">
      <c r="E605" s="272"/>
      <c r="F605" s="13"/>
      <c r="G605" s="13"/>
      <c r="H605" s="13"/>
      <c r="I605" s="13"/>
      <c r="J605" s="13"/>
      <c r="L605" s="14"/>
      <c r="M605" s="14"/>
      <c r="N605" s="14"/>
      <c r="O605" s="14"/>
      <c r="P605" s="14"/>
    </row>
    <row r="606" spans="5:16" x14ac:dyDescent="0.25">
      <c r="F606" s="13"/>
      <c r="G606" s="13"/>
      <c r="H606" s="13"/>
      <c r="I606" s="13"/>
      <c r="J606" s="13"/>
      <c r="L606" s="14"/>
      <c r="M606" s="14"/>
      <c r="N606" s="14"/>
      <c r="O606" s="14"/>
      <c r="P606" s="14"/>
    </row>
    <row r="607" spans="5:16" x14ac:dyDescent="0.25">
      <c r="E607" s="272"/>
      <c r="F607" s="13"/>
      <c r="G607" s="13"/>
      <c r="H607" s="13"/>
      <c r="I607" s="13"/>
      <c r="J607" s="13"/>
      <c r="L607" s="14"/>
      <c r="M607" s="14"/>
      <c r="N607" s="14"/>
      <c r="O607" s="14"/>
      <c r="P607" s="14"/>
    </row>
    <row r="608" spans="5:16" x14ac:dyDescent="0.25">
      <c r="E608" s="272"/>
      <c r="F608" s="13"/>
      <c r="G608" s="13"/>
      <c r="H608" s="13"/>
      <c r="I608" s="13"/>
      <c r="J608" s="13"/>
      <c r="L608" s="14"/>
      <c r="M608" s="14"/>
      <c r="N608" s="14"/>
      <c r="O608" s="14"/>
      <c r="P608" s="14"/>
    </row>
    <row r="609" spans="5:16" x14ac:dyDescent="0.25">
      <c r="E609" s="272"/>
      <c r="F609" s="13"/>
      <c r="G609" s="13"/>
      <c r="H609" s="13"/>
      <c r="I609" s="13"/>
      <c r="J609" s="13"/>
      <c r="L609" s="14"/>
      <c r="M609" s="14"/>
      <c r="N609" s="14"/>
      <c r="O609" s="14"/>
      <c r="P609" s="14"/>
    </row>
    <row r="610" spans="5:16" x14ac:dyDescent="0.25">
      <c r="E610" s="272"/>
      <c r="F610" s="13"/>
      <c r="G610" s="13"/>
      <c r="H610" s="13"/>
      <c r="I610" s="13"/>
      <c r="J610" s="13"/>
      <c r="L610" s="14"/>
      <c r="M610" s="14"/>
      <c r="N610" s="14"/>
      <c r="O610" s="14"/>
      <c r="P610" s="14"/>
    </row>
    <row r="611" spans="5:16" x14ac:dyDescent="0.25">
      <c r="E611" s="272"/>
      <c r="F611" s="13"/>
      <c r="G611" s="13"/>
      <c r="H611" s="13"/>
      <c r="I611" s="13"/>
      <c r="J611" s="13"/>
      <c r="L611" s="14"/>
      <c r="M611" s="14"/>
      <c r="N611" s="14"/>
      <c r="O611" s="14"/>
      <c r="P611" s="14"/>
    </row>
    <row r="612" spans="5:16" x14ac:dyDescent="0.25">
      <c r="E612" s="272"/>
      <c r="F612" s="13"/>
      <c r="G612" s="13"/>
      <c r="H612" s="13"/>
      <c r="I612" s="13"/>
      <c r="J612" s="13"/>
      <c r="L612" s="14"/>
      <c r="M612" s="14"/>
      <c r="N612" s="14"/>
      <c r="O612" s="14"/>
      <c r="P612" s="14"/>
    </row>
    <row r="613" spans="5:16" x14ac:dyDescent="0.25">
      <c r="E613" s="272"/>
      <c r="F613" s="13"/>
      <c r="G613" s="13"/>
      <c r="H613" s="13"/>
      <c r="I613" s="13"/>
      <c r="J613" s="13"/>
      <c r="L613" s="14"/>
      <c r="M613" s="14"/>
      <c r="N613" s="14"/>
      <c r="O613" s="14"/>
      <c r="P613" s="14"/>
    </row>
    <row r="614" spans="5:16" x14ac:dyDescent="0.25">
      <c r="E614" s="272"/>
      <c r="F614" s="13"/>
      <c r="G614" s="13"/>
      <c r="H614" s="13"/>
      <c r="I614" s="13"/>
      <c r="J614" s="13"/>
      <c r="L614" s="14"/>
      <c r="M614" s="14"/>
      <c r="N614" s="14"/>
      <c r="O614" s="14"/>
      <c r="P614" s="14"/>
    </row>
    <row r="615" spans="5:16" x14ac:dyDescent="0.25">
      <c r="E615" s="272"/>
      <c r="F615" s="13"/>
      <c r="G615" s="13"/>
      <c r="H615" s="13"/>
      <c r="I615" s="13"/>
      <c r="J615" s="13"/>
      <c r="L615" s="14"/>
      <c r="M615" s="14"/>
      <c r="N615" s="14"/>
      <c r="O615" s="14"/>
      <c r="P615" s="14"/>
    </row>
    <row r="616" spans="5:16" x14ac:dyDescent="0.25">
      <c r="E616" s="272"/>
      <c r="F616" s="13"/>
      <c r="G616" s="13"/>
      <c r="H616" s="13"/>
      <c r="I616" s="13"/>
      <c r="J616" s="13"/>
      <c r="L616" s="14"/>
      <c r="M616" s="14"/>
      <c r="N616" s="14"/>
      <c r="O616" s="14"/>
      <c r="P616" s="14"/>
    </row>
    <row r="617" spans="5:16" x14ac:dyDescent="0.25">
      <c r="E617" s="272"/>
      <c r="F617" s="13"/>
      <c r="G617" s="13"/>
      <c r="H617" s="13"/>
      <c r="I617" s="13"/>
      <c r="J617" s="13"/>
      <c r="L617" s="14"/>
      <c r="M617" s="14"/>
      <c r="N617" s="14"/>
      <c r="O617" s="14"/>
      <c r="P617" s="14"/>
    </row>
    <row r="618" spans="5:16" x14ac:dyDescent="0.25">
      <c r="E618" s="272"/>
      <c r="F618" s="13"/>
      <c r="G618" s="13"/>
      <c r="H618" s="13"/>
      <c r="I618" s="13"/>
      <c r="J618" s="13"/>
      <c r="L618" s="14"/>
      <c r="M618" s="14"/>
      <c r="N618" s="14"/>
      <c r="O618" s="14"/>
      <c r="P618" s="14"/>
    </row>
    <row r="619" spans="5:16" x14ac:dyDescent="0.25">
      <c r="E619" s="272"/>
      <c r="F619" s="13"/>
      <c r="G619" s="13"/>
      <c r="H619" s="13"/>
      <c r="I619" s="13"/>
      <c r="J619" s="13"/>
      <c r="L619" s="14"/>
      <c r="M619" s="14"/>
      <c r="N619" s="14"/>
      <c r="O619" s="14"/>
      <c r="P619" s="14"/>
    </row>
    <row r="620" spans="5:16" x14ac:dyDescent="0.25">
      <c r="E620" s="272"/>
      <c r="F620" s="13"/>
      <c r="G620" s="13"/>
      <c r="H620" s="13"/>
      <c r="I620" s="13"/>
      <c r="J620" s="13"/>
      <c r="L620" s="14"/>
      <c r="M620" s="14"/>
      <c r="N620" s="14"/>
      <c r="O620" s="14"/>
      <c r="P620" s="14"/>
    </row>
    <row r="621" spans="5:16" x14ac:dyDescent="0.25">
      <c r="E621" s="272"/>
      <c r="F621" s="13"/>
      <c r="G621" s="13"/>
      <c r="H621" s="13"/>
      <c r="I621" s="13"/>
      <c r="J621" s="13"/>
      <c r="L621" s="14"/>
      <c r="M621" s="14"/>
      <c r="N621" s="14"/>
      <c r="O621" s="14"/>
      <c r="P621" s="14"/>
    </row>
    <row r="622" spans="5:16" x14ac:dyDescent="0.25">
      <c r="E622" s="272"/>
      <c r="F622" s="13"/>
      <c r="G622" s="13"/>
      <c r="H622" s="13"/>
      <c r="I622" s="13"/>
      <c r="J622" s="13"/>
      <c r="L622" s="14"/>
      <c r="M622" s="14"/>
      <c r="N622" s="14"/>
      <c r="O622" s="14"/>
      <c r="P622" s="14"/>
    </row>
    <row r="623" spans="5:16" x14ac:dyDescent="0.25">
      <c r="E623" s="272"/>
      <c r="F623" s="13"/>
      <c r="G623" s="13"/>
      <c r="H623" s="13"/>
      <c r="I623" s="13"/>
      <c r="J623" s="13"/>
      <c r="L623" s="14"/>
      <c r="M623" s="14"/>
      <c r="N623" s="14"/>
      <c r="O623" s="14"/>
      <c r="P623" s="14"/>
    </row>
    <row r="624" spans="5:16" x14ac:dyDescent="0.25">
      <c r="E624" s="272"/>
      <c r="F624" s="13"/>
      <c r="G624" s="13"/>
      <c r="H624" s="13"/>
      <c r="I624" s="13"/>
      <c r="J624" s="13"/>
      <c r="L624" s="14"/>
      <c r="M624" s="14"/>
      <c r="N624" s="14"/>
      <c r="O624" s="14"/>
      <c r="P624" s="14"/>
    </row>
    <row r="625" spans="5:16" x14ac:dyDescent="0.25">
      <c r="E625" s="272"/>
      <c r="F625" s="13"/>
      <c r="G625" s="13"/>
      <c r="H625" s="13"/>
      <c r="I625" s="13"/>
      <c r="J625" s="13"/>
      <c r="L625" s="14"/>
      <c r="M625" s="14"/>
      <c r="N625" s="14"/>
      <c r="O625" s="14"/>
      <c r="P625" s="14"/>
    </row>
    <row r="626" spans="5:16" x14ac:dyDescent="0.25">
      <c r="E626" s="272"/>
      <c r="F626" s="13"/>
      <c r="G626" s="13"/>
      <c r="H626" s="13"/>
      <c r="I626" s="13"/>
      <c r="J626" s="13"/>
      <c r="L626" s="14"/>
      <c r="M626" s="14"/>
      <c r="N626" s="14"/>
      <c r="O626" s="14"/>
      <c r="P626" s="14"/>
    </row>
    <row r="627" spans="5:16" x14ac:dyDescent="0.25">
      <c r="E627" s="272"/>
      <c r="F627" s="13"/>
      <c r="G627" s="13"/>
      <c r="H627" s="13"/>
      <c r="I627" s="13"/>
      <c r="J627" s="13"/>
      <c r="L627" s="14"/>
      <c r="M627" s="14"/>
      <c r="N627" s="14"/>
      <c r="O627" s="14"/>
      <c r="P627" s="14"/>
    </row>
    <row r="628" spans="5:16" x14ac:dyDescent="0.25">
      <c r="E628" s="272"/>
      <c r="F628" s="13"/>
      <c r="G628" s="13"/>
      <c r="H628" s="13"/>
      <c r="I628" s="13"/>
      <c r="J628" s="13"/>
      <c r="L628" s="14"/>
      <c r="M628" s="14"/>
      <c r="N628" s="14"/>
      <c r="O628" s="14"/>
      <c r="P628" s="14"/>
    </row>
    <row r="629" spans="5:16" x14ac:dyDescent="0.25">
      <c r="E629" s="272"/>
      <c r="F629" s="13"/>
      <c r="G629" s="13"/>
      <c r="H629" s="13"/>
      <c r="I629" s="13"/>
      <c r="J629" s="13"/>
      <c r="L629" s="14"/>
      <c r="M629" s="14"/>
      <c r="N629" s="14"/>
      <c r="O629" s="14"/>
      <c r="P629" s="14"/>
    </row>
    <row r="630" spans="5:16" x14ac:dyDescent="0.25">
      <c r="F630" s="13"/>
      <c r="G630" s="13"/>
      <c r="H630" s="13"/>
      <c r="I630" s="13"/>
      <c r="J630" s="13"/>
      <c r="L630" s="14"/>
      <c r="M630" s="14"/>
      <c r="N630" s="14"/>
      <c r="O630" s="14"/>
      <c r="P630" s="14"/>
    </row>
    <row r="631" spans="5:16" x14ac:dyDescent="0.25">
      <c r="E631" s="272"/>
      <c r="F631" s="13"/>
      <c r="G631" s="13"/>
      <c r="H631" s="13"/>
      <c r="I631" s="13"/>
      <c r="J631" s="13"/>
      <c r="L631" s="14"/>
      <c r="M631" s="14"/>
      <c r="N631" s="14"/>
      <c r="O631" s="14"/>
      <c r="P631" s="14"/>
    </row>
    <row r="632" spans="5:16" x14ac:dyDescent="0.25">
      <c r="E632" s="272"/>
      <c r="F632" s="13"/>
      <c r="G632" s="13"/>
      <c r="H632" s="13"/>
      <c r="I632" s="13"/>
      <c r="J632" s="13"/>
      <c r="L632" s="14"/>
      <c r="M632" s="14"/>
      <c r="N632" s="14"/>
      <c r="O632" s="14"/>
      <c r="P632" s="14"/>
    </row>
    <row r="633" spans="5:16" x14ac:dyDescent="0.25">
      <c r="E633" s="272"/>
      <c r="F633" s="13"/>
      <c r="G633" s="13"/>
      <c r="H633" s="13"/>
      <c r="I633" s="13"/>
      <c r="J633" s="13"/>
      <c r="L633" s="14"/>
      <c r="M633" s="14"/>
      <c r="N633" s="14"/>
      <c r="O633" s="14"/>
      <c r="P633" s="14"/>
    </row>
    <row r="634" spans="5:16" x14ac:dyDescent="0.25">
      <c r="E634" s="272"/>
      <c r="F634" s="13"/>
      <c r="G634" s="13"/>
      <c r="H634" s="13"/>
      <c r="I634" s="13"/>
      <c r="J634" s="13"/>
      <c r="L634" s="14"/>
      <c r="M634" s="14"/>
      <c r="N634" s="14"/>
      <c r="O634" s="14"/>
      <c r="P634" s="14"/>
    </row>
    <row r="635" spans="5:16" x14ac:dyDescent="0.25">
      <c r="E635" s="272"/>
      <c r="F635" s="13"/>
      <c r="G635" s="13"/>
      <c r="H635" s="13"/>
      <c r="I635" s="13"/>
      <c r="J635" s="13"/>
      <c r="L635" s="14"/>
      <c r="M635" s="14"/>
      <c r="N635" s="14"/>
      <c r="O635" s="14"/>
      <c r="P635" s="14"/>
    </row>
    <row r="636" spans="5:16" x14ac:dyDescent="0.25">
      <c r="E636" s="272"/>
      <c r="F636" s="13"/>
      <c r="G636" s="13"/>
      <c r="H636" s="13"/>
      <c r="I636" s="13"/>
      <c r="J636" s="13"/>
      <c r="L636" s="14"/>
      <c r="M636" s="14"/>
      <c r="N636" s="14"/>
      <c r="O636" s="14"/>
      <c r="P636" s="14"/>
    </row>
    <row r="637" spans="5:16" x14ac:dyDescent="0.25">
      <c r="E637" s="272"/>
      <c r="F637" s="13"/>
      <c r="G637" s="13"/>
      <c r="H637" s="13"/>
      <c r="I637" s="13"/>
      <c r="J637" s="13"/>
      <c r="L637" s="14"/>
      <c r="M637" s="14"/>
      <c r="N637" s="14"/>
      <c r="O637" s="14"/>
      <c r="P637" s="14"/>
    </row>
    <row r="638" spans="5:16" x14ac:dyDescent="0.25">
      <c r="E638" s="272"/>
      <c r="F638" s="13"/>
      <c r="G638" s="13"/>
      <c r="H638" s="13"/>
      <c r="I638" s="13"/>
      <c r="J638" s="13"/>
      <c r="L638" s="14"/>
      <c r="M638" s="14"/>
      <c r="N638" s="14"/>
      <c r="O638" s="14"/>
      <c r="P638" s="14"/>
    </row>
    <row r="639" spans="5:16" x14ac:dyDescent="0.25">
      <c r="E639" s="272"/>
      <c r="F639" s="13"/>
      <c r="G639" s="13"/>
      <c r="H639" s="13"/>
      <c r="I639" s="13"/>
      <c r="J639" s="13"/>
      <c r="L639" s="14"/>
      <c r="M639" s="14"/>
      <c r="N639" s="14"/>
      <c r="O639" s="14"/>
      <c r="P639" s="14"/>
    </row>
    <row r="640" spans="5:16" x14ac:dyDescent="0.25">
      <c r="E640" s="272"/>
      <c r="F640" s="13"/>
      <c r="G640" s="13"/>
      <c r="H640" s="13"/>
      <c r="I640" s="13"/>
      <c r="J640" s="13"/>
      <c r="L640" s="14"/>
      <c r="M640" s="14"/>
      <c r="N640" s="14"/>
      <c r="O640" s="14"/>
      <c r="P640" s="14"/>
    </row>
    <row r="641" spans="5:16" x14ac:dyDescent="0.25">
      <c r="E641" s="272"/>
      <c r="F641" s="13"/>
      <c r="G641" s="13"/>
      <c r="H641" s="13"/>
      <c r="I641" s="13"/>
      <c r="J641" s="13"/>
      <c r="L641" s="14"/>
      <c r="M641" s="14"/>
      <c r="N641" s="14"/>
      <c r="O641" s="14"/>
      <c r="P641" s="14"/>
    </row>
    <row r="642" spans="5:16" x14ac:dyDescent="0.25">
      <c r="E642" s="272"/>
      <c r="F642" s="13"/>
      <c r="G642" s="13"/>
      <c r="H642" s="13"/>
      <c r="I642" s="13"/>
      <c r="J642" s="13"/>
      <c r="L642" s="14"/>
      <c r="M642" s="14"/>
      <c r="N642" s="14"/>
      <c r="O642" s="14"/>
      <c r="P642" s="14"/>
    </row>
    <row r="643" spans="5:16" x14ac:dyDescent="0.25">
      <c r="E643" s="272"/>
      <c r="F643" s="13"/>
      <c r="G643" s="13"/>
      <c r="H643" s="13"/>
      <c r="I643" s="13"/>
      <c r="J643" s="13"/>
      <c r="L643" s="14"/>
      <c r="M643" s="14"/>
      <c r="N643" s="14"/>
      <c r="O643" s="14"/>
      <c r="P643" s="14"/>
    </row>
    <row r="644" spans="5:16" x14ac:dyDescent="0.25">
      <c r="E644" s="272"/>
      <c r="F644" s="13"/>
      <c r="G644" s="13"/>
      <c r="H644" s="13"/>
      <c r="I644" s="13"/>
      <c r="J644" s="13"/>
      <c r="L644" s="14"/>
      <c r="M644" s="14"/>
      <c r="N644" s="14"/>
      <c r="O644" s="14"/>
      <c r="P644" s="14"/>
    </row>
    <row r="645" spans="5:16" x14ac:dyDescent="0.25">
      <c r="E645" s="272"/>
      <c r="F645" s="13"/>
      <c r="G645" s="13"/>
      <c r="H645" s="13"/>
      <c r="I645" s="13"/>
      <c r="J645" s="13"/>
      <c r="L645" s="14"/>
      <c r="M645" s="14"/>
      <c r="N645" s="14"/>
      <c r="O645" s="14"/>
      <c r="P645" s="14"/>
    </row>
    <row r="646" spans="5:16" x14ac:dyDescent="0.25">
      <c r="E646" s="272"/>
      <c r="F646" s="13"/>
      <c r="G646" s="13"/>
      <c r="H646" s="13"/>
      <c r="I646" s="13"/>
      <c r="J646" s="13"/>
      <c r="L646" s="14"/>
      <c r="M646" s="14"/>
      <c r="N646" s="14"/>
      <c r="O646" s="14"/>
      <c r="P646" s="14"/>
    </row>
    <row r="647" spans="5:16" x14ac:dyDescent="0.25">
      <c r="E647" s="272"/>
      <c r="F647" s="13"/>
      <c r="G647" s="13"/>
      <c r="H647" s="13"/>
      <c r="I647" s="13"/>
      <c r="J647" s="13"/>
      <c r="L647" s="14"/>
      <c r="M647" s="14"/>
      <c r="N647" s="14"/>
      <c r="O647" s="14"/>
      <c r="P647" s="14"/>
    </row>
    <row r="648" spans="5:16" x14ac:dyDescent="0.25">
      <c r="E648" s="272"/>
      <c r="F648" s="13"/>
      <c r="G648" s="13"/>
      <c r="H648" s="13"/>
      <c r="I648" s="13"/>
      <c r="J648" s="13"/>
      <c r="L648" s="14"/>
      <c r="M648" s="14"/>
      <c r="N648" s="14"/>
      <c r="O648" s="14"/>
      <c r="P648" s="14"/>
    </row>
    <row r="649" spans="5:16" x14ac:dyDescent="0.25">
      <c r="E649" s="272"/>
      <c r="F649" s="13"/>
      <c r="G649" s="13"/>
      <c r="H649" s="13"/>
      <c r="I649" s="13"/>
      <c r="J649" s="13"/>
      <c r="L649" s="14"/>
      <c r="M649" s="14"/>
      <c r="N649" s="14"/>
      <c r="O649" s="14"/>
      <c r="P649" s="14"/>
    </row>
    <row r="650" spans="5:16" x14ac:dyDescent="0.25">
      <c r="E650" s="272"/>
      <c r="F650" s="13"/>
      <c r="G650" s="13"/>
      <c r="H650" s="13"/>
      <c r="I650" s="13"/>
      <c r="J650" s="13"/>
      <c r="L650" s="14"/>
      <c r="M650" s="14"/>
      <c r="N650" s="14"/>
      <c r="O650" s="14"/>
      <c r="P650" s="14"/>
    </row>
    <row r="651" spans="5:16" x14ac:dyDescent="0.25">
      <c r="E651" s="272"/>
      <c r="F651" s="13"/>
      <c r="G651" s="13"/>
      <c r="H651" s="13"/>
      <c r="I651" s="13"/>
      <c r="J651" s="13"/>
      <c r="L651" s="14"/>
      <c r="M651" s="14"/>
      <c r="N651" s="14"/>
      <c r="O651" s="14"/>
      <c r="P651" s="14"/>
    </row>
    <row r="652" spans="5:16" x14ac:dyDescent="0.25">
      <c r="E652" s="272"/>
      <c r="F652" s="13"/>
      <c r="G652" s="13"/>
      <c r="H652" s="13"/>
      <c r="I652" s="13"/>
      <c r="J652" s="13"/>
      <c r="L652" s="14"/>
      <c r="M652" s="14"/>
      <c r="N652" s="14"/>
      <c r="O652" s="14"/>
      <c r="P652" s="14"/>
    </row>
    <row r="653" spans="5:16" x14ac:dyDescent="0.25">
      <c r="E653" s="272"/>
      <c r="F653" s="13"/>
      <c r="G653" s="13"/>
      <c r="H653" s="13"/>
      <c r="I653" s="13"/>
      <c r="J653" s="13"/>
      <c r="L653" s="14"/>
      <c r="M653" s="14"/>
      <c r="N653" s="14"/>
      <c r="O653" s="14"/>
      <c r="P653" s="14"/>
    </row>
    <row r="654" spans="5:16" x14ac:dyDescent="0.25">
      <c r="E654" s="272"/>
      <c r="F654" s="13"/>
      <c r="G654" s="13"/>
      <c r="H654" s="13"/>
      <c r="I654" s="13"/>
      <c r="J654" s="13"/>
      <c r="L654" s="14"/>
      <c r="M654" s="14"/>
      <c r="N654" s="14"/>
      <c r="O654" s="14"/>
      <c r="P654" s="14"/>
    </row>
    <row r="655" spans="5:16" x14ac:dyDescent="0.25">
      <c r="E655" s="272"/>
      <c r="F655" s="13"/>
      <c r="G655" s="13"/>
      <c r="H655" s="13"/>
      <c r="I655" s="13"/>
      <c r="J655" s="13"/>
      <c r="L655" s="14"/>
      <c r="M655" s="14"/>
      <c r="N655" s="14"/>
      <c r="O655" s="14"/>
      <c r="P655" s="14"/>
    </row>
    <row r="656" spans="5:16" x14ac:dyDescent="0.25">
      <c r="E656" s="272"/>
      <c r="F656" s="13"/>
      <c r="G656" s="13"/>
      <c r="H656" s="13"/>
      <c r="I656" s="13"/>
      <c r="J656" s="13"/>
      <c r="L656" s="14"/>
      <c r="M656" s="14"/>
      <c r="N656" s="14"/>
      <c r="O656" s="14"/>
      <c r="P656" s="14"/>
    </row>
    <row r="657" spans="5:16" x14ac:dyDescent="0.25">
      <c r="E657" s="272"/>
      <c r="F657" s="13"/>
      <c r="G657" s="13"/>
      <c r="H657" s="13"/>
      <c r="I657" s="13"/>
      <c r="J657" s="13"/>
      <c r="L657" s="14"/>
      <c r="M657" s="14"/>
      <c r="N657" s="14"/>
      <c r="O657" s="14"/>
      <c r="P657" s="14"/>
    </row>
    <row r="658" spans="5:16" x14ac:dyDescent="0.25">
      <c r="E658" s="272"/>
      <c r="F658" s="13"/>
      <c r="G658" s="13"/>
      <c r="H658" s="13"/>
      <c r="I658" s="13"/>
      <c r="J658" s="13"/>
      <c r="L658" s="14"/>
      <c r="M658" s="14"/>
      <c r="N658" s="14"/>
      <c r="O658" s="14"/>
      <c r="P658" s="14"/>
    </row>
    <row r="659" spans="5:16" x14ac:dyDescent="0.25">
      <c r="F659" s="13"/>
      <c r="G659" s="13"/>
      <c r="H659" s="13"/>
      <c r="I659" s="13"/>
      <c r="J659" s="13"/>
      <c r="L659" s="14"/>
      <c r="M659" s="14"/>
      <c r="N659" s="14"/>
      <c r="O659" s="14"/>
      <c r="P659" s="14"/>
    </row>
    <row r="660" spans="5:16" x14ac:dyDescent="0.25">
      <c r="E660" s="272"/>
      <c r="F660" s="13"/>
      <c r="G660" s="13"/>
      <c r="H660" s="13"/>
      <c r="I660" s="13"/>
      <c r="J660" s="13"/>
      <c r="L660" s="14"/>
      <c r="M660" s="14"/>
      <c r="N660" s="14"/>
      <c r="O660" s="14"/>
      <c r="P660" s="14"/>
    </row>
    <row r="661" spans="5:16" x14ac:dyDescent="0.25">
      <c r="E661" s="272"/>
      <c r="F661" s="13"/>
      <c r="G661" s="13"/>
      <c r="H661" s="13"/>
      <c r="I661" s="13"/>
      <c r="J661" s="13"/>
      <c r="L661" s="14"/>
      <c r="M661" s="14"/>
      <c r="N661" s="14"/>
      <c r="O661" s="14"/>
      <c r="P661" s="14"/>
    </row>
    <row r="662" spans="5:16" x14ac:dyDescent="0.25">
      <c r="E662" s="272"/>
      <c r="F662" s="13"/>
      <c r="G662" s="13"/>
      <c r="H662" s="13"/>
      <c r="I662" s="13"/>
      <c r="J662" s="13"/>
      <c r="L662" s="14"/>
      <c r="M662" s="14"/>
      <c r="N662" s="14"/>
      <c r="O662" s="14"/>
      <c r="P662" s="14"/>
    </row>
    <row r="663" spans="5:16" x14ac:dyDescent="0.25">
      <c r="E663" s="272"/>
      <c r="F663" s="13"/>
      <c r="G663" s="13"/>
      <c r="H663" s="13"/>
      <c r="I663" s="13"/>
      <c r="J663" s="13"/>
      <c r="L663" s="14"/>
      <c r="M663" s="14"/>
      <c r="N663" s="14"/>
      <c r="O663" s="14"/>
      <c r="P663" s="14"/>
    </row>
    <row r="664" spans="5:16" x14ac:dyDescent="0.25">
      <c r="E664" s="272"/>
      <c r="F664" s="13"/>
      <c r="G664" s="13"/>
      <c r="H664" s="13"/>
      <c r="I664" s="13"/>
      <c r="J664" s="13"/>
      <c r="L664" s="14"/>
      <c r="M664" s="14"/>
      <c r="N664" s="14"/>
      <c r="O664" s="14"/>
      <c r="P664" s="14"/>
    </row>
    <row r="665" spans="5:16" x14ac:dyDescent="0.25">
      <c r="E665" s="272"/>
      <c r="F665" s="13"/>
      <c r="G665" s="13"/>
      <c r="H665" s="13"/>
      <c r="I665" s="13"/>
      <c r="J665" s="13"/>
      <c r="L665" s="14"/>
      <c r="M665" s="14"/>
      <c r="N665" s="14"/>
      <c r="O665" s="14"/>
      <c r="P665" s="14"/>
    </row>
    <row r="666" spans="5:16" x14ac:dyDescent="0.25">
      <c r="E666" s="272"/>
      <c r="F666" s="13"/>
      <c r="G666" s="13"/>
      <c r="H666" s="13"/>
      <c r="I666" s="13"/>
      <c r="J666" s="13"/>
      <c r="L666" s="14"/>
      <c r="M666" s="14"/>
      <c r="N666" s="14"/>
      <c r="O666" s="14"/>
      <c r="P666" s="14"/>
    </row>
    <row r="667" spans="5:16" x14ac:dyDescent="0.25">
      <c r="E667" s="272"/>
      <c r="F667" s="13"/>
      <c r="G667" s="13"/>
      <c r="H667" s="13"/>
      <c r="I667" s="13"/>
      <c r="J667" s="13"/>
      <c r="L667" s="14"/>
      <c r="M667" s="14"/>
      <c r="N667" s="14"/>
      <c r="O667" s="14"/>
      <c r="P667" s="14"/>
    </row>
    <row r="668" spans="5:16" x14ac:dyDescent="0.25">
      <c r="E668" s="272"/>
      <c r="F668" s="13"/>
      <c r="G668" s="13"/>
      <c r="H668" s="13"/>
      <c r="I668" s="13"/>
      <c r="J668" s="13"/>
      <c r="L668" s="14"/>
      <c r="M668" s="14"/>
      <c r="N668" s="14"/>
      <c r="O668" s="14"/>
      <c r="P668" s="14"/>
    </row>
    <row r="669" spans="5:16" x14ac:dyDescent="0.25">
      <c r="E669" s="272"/>
      <c r="F669" s="13"/>
      <c r="G669" s="13"/>
      <c r="H669" s="13"/>
      <c r="I669" s="13"/>
      <c r="J669" s="13"/>
      <c r="L669" s="14"/>
      <c r="M669" s="14"/>
      <c r="N669" s="14"/>
      <c r="O669" s="14"/>
      <c r="P669" s="14"/>
    </row>
    <row r="670" spans="5:16" x14ac:dyDescent="0.25">
      <c r="E670" s="272"/>
      <c r="F670" s="13"/>
      <c r="G670" s="13"/>
      <c r="H670" s="13"/>
      <c r="I670" s="13"/>
      <c r="J670" s="13"/>
      <c r="L670" s="14"/>
      <c r="M670" s="14"/>
      <c r="N670" s="14"/>
      <c r="O670" s="14"/>
      <c r="P670" s="14"/>
    </row>
    <row r="671" spans="5:16" x14ac:dyDescent="0.25">
      <c r="E671" s="272"/>
      <c r="F671" s="13"/>
      <c r="G671" s="13"/>
      <c r="H671" s="13"/>
      <c r="I671" s="13"/>
      <c r="J671" s="13"/>
      <c r="L671" s="14"/>
      <c r="M671" s="14"/>
      <c r="N671" s="14"/>
      <c r="O671" s="14"/>
      <c r="P671" s="14"/>
    </row>
    <row r="672" spans="5:16" x14ac:dyDescent="0.25">
      <c r="E672" s="272"/>
      <c r="F672" s="13"/>
      <c r="G672" s="13"/>
      <c r="H672" s="13"/>
      <c r="I672" s="13"/>
      <c r="J672" s="13"/>
      <c r="L672" s="14"/>
      <c r="M672" s="14"/>
      <c r="N672" s="14"/>
      <c r="O672" s="14"/>
      <c r="P672" s="14"/>
    </row>
    <row r="673" spans="5:16" x14ac:dyDescent="0.25">
      <c r="E673" s="272"/>
      <c r="F673" s="13"/>
      <c r="G673" s="13"/>
      <c r="H673" s="13"/>
      <c r="I673" s="13"/>
      <c r="J673" s="13"/>
      <c r="L673" s="14"/>
      <c r="M673" s="14"/>
      <c r="N673" s="14"/>
      <c r="O673" s="14"/>
      <c r="P673" s="14"/>
    </row>
    <row r="674" spans="5:16" x14ac:dyDescent="0.25">
      <c r="E674" s="272"/>
      <c r="F674" s="13"/>
      <c r="G674" s="13"/>
      <c r="H674" s="13"/>
      <c r="I674" s="13"/>
      <c r="J674" s="13"/>
      <c r="L674" s="14"/>
      <c r="M674" s="14"/>
      <c r="N674" s="14"/>
      <c r="O674" s="14"/>
      <c r="P674" s="14"/>
    </row>
    <row r="675" spans="5:16" x14ac:dyDescent="0.25">
      <c r="E675" s="272"/>
      <c r="F675" s="13"/>
      <c r="G675" s="13"/>
      <c r="H675" s="13"/>
      <c r="I675" s="13"/>
      <c r="J675" s="13"/>
      <c r="L675" s="14"/>
      <c r="M675" s="14"/>
      <c r="N675" s="14"/>
      <c r="O675" s="14"/>
      <c r="P675" s="14"/>
    </row>
    <row r="676" spans="5:16" x14ac:dyDescent="0.25">
      <c r="E676" s="272"/>
      <c r="F676" s="13"/>
      <c r="G676" s="13"/>
      <c r="H676" s="13"/>
      <c r="I676" s="13"/>
      <c r="J676" s="13"/>
      <c r="L676" s="14"/>
      <c r="M676" s="14"/>
      <c r="N676" s="14"/>
      <c r="O676" s="14"/>
      <c r="P676" s="14"/>
    </row>
    <row r="677" spans="5:16" x14ac:dyDescent="0.25">
      <c r="E677" s="272"/>
      <c r="F677" s="13"/>
      <c r="G677" s="13"/>
      <c r="H677" s="13"/>
      <c r="I677" s="13"/>
      <c r="J677" s="13"/>
      <c r="L677" s="14"/>
      <c r="M677" s="14"/>
      <c r="N677" s="14"/>
      <c r="O677" s="14"/>
      <c r="P677" s="14"/>
    </row>
    <row r="678" spans="5:16" x14ac:dyDescent="0.25">
      <c r="E678" s="272"/>
      <c r="F678" s="13"/>
      <c r="G678" s="13"/>
      <c r="H678" s="13"/>
      <c r="I678" s="13"/>
      <c r="J678" s="13"/>
      <c r="L678" s="14"/>
      <c r="M678" s="14"/>
      <c r="N678" s="14"/>
      <c r="O678" s="14"/>
      <c r="P678" s="14"/>
    </row>
    <row r="679" spans="5:16" x14ac:dyDescent="0.25">
      <c r="E679" s="272"/>
      <c r="F679" s="13"/>
      <c r="G679" s="13"/>
      <c r="H679" s="13"/>
      <c r="I679" s="13"/>
      <c r="J679" s="13"/>
      <c r="L679" s="14"/>
      <c r="M679" s="14"/>
      <c r="N679" s="14"/>
      <c r="O679" s="14"/>
      <c r="P679" s="14"/>
    </row>
    <row r="680" spans="5:16" x14ac:dyDescent="0.25">
      <c r="E680" s="272"/>
      <c r="F680" s="13"/>
      <c r="G680" s="13"/>
      <c r="H680" s="13"/>
      <c r="I680" s="13"/>
      <c r="J680" s="13"/>
      <c r="L680" s="14"/>
      <c r="M680" s="14"/>
      <c r="N680" s="14"/>
      <c r="O680" s="14"/>
      <c r="P680" s="14"/>
    </row>
    <row r="681" spans="5:16" x14ac:dyDescent="0.25">
      <c r="E681" s="272"/>
      <c r="F681" s="13"/>
      <c r="G681" s="13"/>
      <c r="H681" s="13"/>
      <c r="I681" s="13"/>
      <c r="J681" s="13"/>
      <c r="L681" s="14"/>
      <c r="M681" s="14"/>
      <c r="N681" s="14"/>
      <c r="O681" s="14"/>
      <c r="P681" s="14"/>
    </row>
    <row r="682" spans="5:16" x14ac:dyDescent="0.25">
      <c r="E682" s="272"/>
      <c r="F682" s="13"/>
      <c r="G682" s="13"/>
      <c r="H682" s="13"/>
      <c r="I682" s="13"/>
      <c r="J682" s="13"/>
      <c r="L682" s="14"/>
      <c r="M682" s="14"/>
      <c r="N682" s="14"/>
      <c r="O682" s="14"/>
      <c r="P682" s="14"/>
    </row>
    <row r="683" spans="5:16" x14ac:dyDescent="0.25">
      <c r="E683" s="272"/>
      <c r="F683" s="13"/>
      <c r="G683" s="13"/>
      <c r="H683" s="13"/>
      <c r="I683" s="13"/>
      <c r="J683" s="13"/>
      <c r="L683" s="14"/>
      <c r="M683" s="14"/>
      <c r="N683" s="14"/>
      <c r="O683" s="14"/>
      <c r="P683" s="14"/>
    </row>
    <row r="684" spans="5:16" x14ac:dyDescent="0.25">
      <c r="E684" s="272"/>
      <c r="F684" s="13"/>
      <c r="G684" s="13"/>
      <c r="H684" s="13"/>
      <c r="I684" s="13"/>
      <c r="J684" s="13"/>
      <c r="L684" s="14"/>
      <c r="M684" s="14"/>
      <c r="N684" s="14"/>
      <c r="O684" s="14"/>
      <c r="P684" s="14"/>
    </row>
    <row r="685" spans="5:16" x14ac:dyDescent="0.25">
      <c r="E685" s="272"/>
      <c r="F685" s="13"/>
      <c r="G685" s="13"/>
      <c r="H685" s="13"/>
      <c r="I685" s="13"/>
      <c r="J685" s="13"/>
      <c r="L685" s="14"/>
      <c r="M685" s="14"/>
      <c r="N685" s="14"/>
      <c r="O685" s="14"/>
      <c r="P685" s="14"/>
    </row>
    <row r="686" spans="5:16" x14ac:dyDescent="0.25">
      <c r="F686" s="13"/>
      <c r="G686" s="13"/>
      <c r="H686" s="13"/>
      <c r="I686" s="13"/>
      <c r="J686" s="13"/>
      <c r="L686" s="14"/>
      <c r="M686" s="14"/>
      <c r="N686" s="14"/>
      <c r="O686" s="14"/>
      <c r="P686" s="14"/>
    </row>
    <row r="687" spans="5:16" x14ac:dyDescent="0.25">
      <c r="E687" s="272"/>
      <c r="F687" s="13"/>
      <c r="G687" s="13"/>
      <c r="H687" s="13"/>
      <c r="I687" s="13"/>
      <c r="J687" s="13"/>
      <c r="L687" s="14"/>
      <c r="M687" s="14"/>
      <c r="N687" s="14"/>
      <c r="O687" s="14"/>
      <c r="P687" s="14"/>
    </row>
    <row r="688" spans="5:16" x14ac:dyDescent="0.25">
      <c r="E688" s="272"/>
      <c r="F688" s="13"/>
      <c r="G688" s="13"/>
      <c r="H688" s="13"/>
      <c r="I688" s="13"/>
      <c r="J688" s="13"/>
      <c r="L688" s="14"/>
      <c r="M688" s="14"/>
      <c r="N688" s="14"/>
      <c r="O688" s="14"/>
      <c r="P688" s="14"/>
    </row>
    <row r="689" spans="5:16" x14ac:dyDescent="0.25">
      <c r="E689" s="272"/>
      <c r="F689" s="13"/>
      <c r="G689" s="13"/>
      <c r="H689" s="13"/>
      <c r="I689" s="13"/>
      <c r="J689" s="13"/>
      <c r="L689" s="14"/>
      <c r="M689" s="14"/>
      <c r="N689" s="14"/>
      <c r="O689" s="14"/>
      <c r="P689" s="14"/>
    </row>
    <row r="690" spans="5:16" x14ac:dyDescent="0.25">
      <c r="F690" s="13"/>
      <c r="G690" s="13"/>
      <c r="H690" s="13"/>
      <c r="I690" s="13"/>
      <c r="J690" s="13"/>
      <c r="L690" s="14"/>
      <c r="M690" s="14"/>
      <c r="N690" s="14"/>
      <c r="O690" s="14"/>
      <c r="P690" s="14"/>
    </row>
    <row r="691" spans="5:16" x14ac:dyDescent="0.25">
      <c r="E691" s="272"/>
      <c r="F691" s="13"/>
      <c r="G691" s="13"/>
      <c r="H691" s="13"/>
      <c r="I691" s="13"/>
      <c r="J691" s="13"/>
      <c r="L691" s="14"/>
      <c r="M691" s="14"/>
      <c r="N691" s="14"/>
      <c r="O691" s="14"/>
      <c r="P691" s="14"/>
    </row>
    <row r="692" spans="5:16" x14ac:dyDescent="0.25">
      <c r="E692" s="272"/>
      <c r="F692" s="13"/>
      <c r="G692" s="13"/>
      <c r="H692" s="13"/>
      <c r="I692" s="13"/>
      <c r="J692" s="13"/>
      <c r="L692" s="14"/>
      <c r="M692" s="14"/>
      <c r="N692" s="14"/>
      <c r="O692" s="14"/>
      <c r="P692" s="14"/>
    </row>
    <row r="693" spans="5:16" x14ac:dyDescent="0.25">
      <c r="E693" s="272"/>
      <c r="F693" s="13"/>
      <c r="G693" s="13"/>
      <c r="H693" s="13"/>
      <c r="I693" s="13"/>
      <c r="J693" s="13"/>
      <c r="L693" s="14"/>
      <c r="M693" s="14"/>
      <c r="N693" s="14"/>
      <c r="O693" s="14"/>
      <c r="P693" s="14"/>
    </row>
    <row r="694" spans="5:16" x14ac:dyDescent="0.25">
      <c r="E694" s="272"/>
      <c r="F694" s="13"/>
      <c r="G694" s="13"/>
      <c r="H694" s="13"/>
      <c r="I694" s="13"/>
      <c r="J694" s="13"/>
      <c r="L694" s="14"/>
      <c r="M694" s="14"/>
      <c r="N694" s="14"/>
      <c r="O694" s="14"/>
      <c r="P694" s="14"/>
    </row>
    <row r="695" spans="5:16" x14ac:dyDescent="0.25">
      <c r="E695" s="272"/>
      <c r="F695" s="13"/>
      <c r="G695" s="13"/>
      <c r="H695" s="13"/>
      <c r="I695" s="13"/>
      <c r="J695" s="13"/>
      <c r="L695" s="14"/>
      <c r="M695" s="14"/>
      <c r="N695" s="14"/>
      <c r="O695" s="14"/>
      <c r="P695" s="14"/>
    </row>
    <row r="696" spans="5:16" x14ac:dyDescent="0.25">
      <c r="E696" s="272"/>
      <c r="F696" s="13"/>
      <c r="G696" s="13"/>
      <c r="H696" s="13"/>
      <c r="I696" s="13"/>
      <c r="J696" s="13"/>
      <c r="L696" s="14"/>
      <c r="M696" s="14"/>
      <c r="N696" s="14"/>
      <c r="O696" s="14"/>
      <c r="P696" s="14"/>
    </row>
    <row r="697" spans="5:16" x14ac:dyDescent="0.25">
      <c r="E697" s="272"/>
      <c r="F697" s="13"/>
      <c r="G697" s="13"/>
      <c r="H697" s="13"/>
      <c r="I697" s="13"/>
      <c r="J697" s="13"/>
      <c r="L697" s="14"/>
      <c r="M697" s="14"/>
      <c r="N697" s="14"/>
      <c r="O697" s="14"/>
      <c r="P697" s="14"/>
    </row>
    <row r="698" spans="5:16" x14ac:dyDescent="0.25">
      <c r="E698" s="272"/>
      <c r="F698" s="13"/>
      <c r="G698" s="13"/>
      <c r="H698" s="13"/>
      <c r="I698" s="13"/>
      <c r="J698" s="13"/>
      <c r="L698" s="14"/>
      <c r="M698" s="14"/>
      <c r="N698" s="14"/>
      <c r="O698" s="14"/>
      <c r="P698" s="14"/>
    </row>
    <row r="699" spans="5:16" x14ac:dyDescent="0.25">
      <c r="E699" s="272"/>
      <c r="F699" s="13"/>
      <c r="G699" s="13"/>
      <c r="H699" s="13"/>
      <c r="I699" s="13"/>
      <c r="J699" s="13"/>
      <c r="L699" s="14"/>
      <c r="M699" s="14"/>
      <c r="N699" s="14"/>
      <c r="O699" s="14"/>
      <c r="P699" s="14"/>
    </row>
    <row r="700" spans="5:16" x14ac:dyDescent="0.25">
      <c r="E700" s="272"/>
      <c r="F700" s="13"/>
      <c r="G700" s="13"/>
      <c r="H700" s="13"/>
      <c r="I700" s="13"/>
      <c r="J700" s="13"/>
      <c r="L700" s="14"/>
      <c r="M700" s="14"/>
      <c r="N700" s="14"/>
      <c r="O700" s="14"/>
      <c r="P700" s="14"/>
    </row>
    <row r="701" spans="5:16" x14ac:dyDescent="0.25">
      <c r="E701" s="272"/>
      <c r="F701" s="13"/>
      <c r="G701" s="13"/>
      <c r="H701" s="13"/>
      <c r="I701" s="13"/>
      <c r="J701" s="13"/>
      <c r="L701" s="14"/>
      <c r="M701" s="14"/>
      <c r="N701" s="14"/>
      <c r="O701" s="14"/>
      <c r="P701" s="14"/>
    </row>
    <row r="702" spans="5:16" x14ac:dyDescent="0.25">
      <c r="E702" s="272"/>
      <c r="F702" s="13"/>
      <c r="G702" s="13"/>
      <c r="H702" s="13"/>
      <c r="I702" s="13"/>
      <c r="J702" s="13"/>
      <c r="L702" s="14"/>
      <c r="M702" s="14"/>
      <c r="N702" s="14"/>
      <c r="O702" s="14"/>
      <c r="P702" s="14"/>
    </row>
    <row r="703" spans="5:16" x14ac:dyDescent="0.25">
      <c r="E703" s="272"/>
      <c r="F703" s="13"/>
      <c r="G703" s="13"/>
      <c r="H703" s="13"/>
      <c r="I703" s="13"/>
      <c r="J703" s="13"/>
      <c r="L703" s="14"/>
      <c r="M703" s="14"/>
      <c r="N703" s="14"/>
      <c r="O703" s="14"/>
      <c r="P703" s="14"/>
    </row>
    <row r="704" spans="5:16" x14ac:dyDescent="0.25">
      <c r="E704" s="272"/>
      <c r="F704" s="13"/>
      <c r="G704" s="13"/>
      <c r="H704" s="13"/>
      <c r="I704" s="13"/>
      <c r="J704" s="13"/>
      <c r="L704" s="14"/>
      <c r="M704" s="14"/>
      <c r="N704" s="14"/>
      <c r="O704" s="14"/>
      <c r="P704" s="14"/>
    </row>
    <row r="705" spans="5:16" x14ac:dyDescent="0.25">
      <c r="E705" s="272"/>
      <c r="F705" s="13"/>
      <c r="G705" s="13"/>
      <c r="H705" s="13"/>
      <c r="I705" s="13"/>
      <c r="J705" s="13"/>
      <c r="L705" s="14"/>
      <c r="M705" s="14"/>
      <c r="N705" s="14"/>
      <c r="O705" s="14"/>
      <c r="P705" s="14"/>
    </row>
    <row r="706" spans="5:16" x14ac:dyDescent="0.25">
      <c r="E706" s="272"/>
      <c r="F706" s="13"/>
      <c r="G706" s="13"/>
      <c r="H706" s="13"/>
      <c r="I706" s="13"/>
      <c r="J706" s="13"/>
      <c r="L706" s="14"/>
      <c r="M706" s="14"/>
      <c r="N706" s="14"/>
      <c r="O706" s="14"/>
      <c r="P706" s="14"/>
    </row>
    <row r="707" spans="5:16" x14ac:dyDescent="0.25">
      <c r="E707" s="272"/>
      <c r="F707" s="13"/>
      <c r="G707" s="13"/>
      <c r="H707" s="13"/>
      <c r="I707" s="13"/>
      <c r="J707" s="13"/>
      <c r="L707" s="14"/>
      <c r="M707" s="14"/>
      <c r="N707" s="14"/>
      <c r="O707" s="14"/>
      <c r="P707" s="14"/>
    </row>
    <row r="708" spans="5:16" x14ac:dyDescent="0.25">
      <c r="E708" s="272"/>
      <c r="F708" s="13"/>
      <c r="G708" s="13"/>
      <c r="H708" s="13"/>
      <c r="I708" s="13"/>
      <c r="J708" s="13"/>
      <c r="L708" s="14"/>
      <c r="M708" s="14"/>
      <c r="N708" s="14"/>
      <c r="O708" s="14"/>
      <c r="P708" s="14"/>
    </row>
    <row r="709" spans="5:16" x14ac:dyDescent="0.25">
      <c r="E709" s="272"/>
      <c r="F709" s="13"/>
      <c r="G709" s="13"/>
      <c r="H709" s="13"/>
      <c r="I709" s="13"/>
      <c r="J709" s="13"/>
      <c r="L709" s="14"/>
      <c r="M709" s="14"/>
      <c r="N709" s="14"/>
      <c r="O709" s="14"/>
      <c r="P709" s="14"/>
    </row>
    <row r="710" spans="5:16" x14ac:dyDescent="0.25">
      <c r="E710" s="272"/>
      <c r="F710" s="13"/>
      <c r="G710" s="13"/>
      <c r="H710" s="13"/>
      <c r="I710" s="13"/>
      <c r="J710" s="13"/>
      <c r="L710" s="14"/>
      <c r="M710" s="14"/>
      <c r="N710" s="14"/>
      <c r="O710" s="14"/>
      <c r="P710" s="14"/>
    </row>
    <row r="711" spans="5:16" x14ac:dyDescent="0.25">
      <c r="E711" s="272"/>
      <c r="F711" s="13"/>
      <c r="G711" s="13"/>
      <c r="H711" s="13"/>
      <c r="I711" s="13"/>
      <c r="J711" s="13"/>
      <c r="L711" s="14"/>
      <c r="M711" s="14"/>
      <c r="N711" s="14"/>
      <c r="O711" s="14"/>
      <c r="P711" s="14"/>
    </row>
    <row r="712" spans="5:16" x14ac:dyDescent="0.25">
      <c r="E712" s="272"/>
      <c r="F712" s="13"/>
      <c r="G712" s="13"/>
      <c r="H712" s="13"/>
      <c r="I712" s="13"/>
      <c r="J712" s="13"/>
      <c r="L712" s="14"/>
      <c r="M712" s="14"/>
      <c r="N712" s="14"/>
      <c r="O712" s="14"/>
      <c r="P712" s="14"/>
    </row>
    <row r="713" spans="5:16" x14ac:dyDescent="0.25">
      <c r="E713" s="272"/>
      <c r="F713" s="13"/>
      <c r="G713" s="13"/>
      <c r="H713" s="13"/>
      <c r="I713" s="13"/>
      <c r="J713" s="13"/>
      <c r="L713" s="14"/>
      <c r="M713" s="14"/>
      <c r="N713" s="14"/>
      <c r="O713" s="14"/>
      <c r="P713" s="14"/>
    </row>
    <row r="714" spans="5:16" x14ac:dyDescent="0.25">
      <c r="F714" s="13"/>
      <c r="G714" s="13"/>
      <c r="H714" s="13"/>
      <c r="I714" s="13"/>
      <c r="J714" s="13"/>
      <c r="L714" s="14"/>
      <c r="M714" s="14"/>
      <c r="N714" s="14"/>
      <c r="O714" s="14"/>
      <c r="P714" s="14"/>
    </row>
    <row r="715" spans="5:16" x14ac:dyDescent="0.25">
      <c r="E715" s="272"/>
      <c r="F715" s="13"/>
      <c r="G715" s="13"/>
      <c r="H715" s="13"/>
      <c r="I715" s="13"/>
      <c r="J715" s="13"/>
      <c r="L715" s="14"/>
      <c r="M715" s="14"/>
      <c r="N715" s="14"/>
      <c r="O715" s="14"/>
      <c r="P715" s="14"/>
    </row>
    <row r="716" spans="5:16" x14ac:dyDescent="0.25">
      <c r="E716" s="272"/>
      <c r="F716" s="13"/>
      <c r="G716" s="13"/>
      <c r="H716" s="13"/>
      <c r="I716" s="13"/>
      <c r="J716" s="13"/>
      <c r="L716" s="14"/>
      <c r="M716" s="14"/>
      <c r="N716" s="14"/>
      <c r="O716" s="14"/>
      <c r="P716" s="14"/>
    </row>
    <row r="717" spans="5:16" x14ac:dyDescent="0.25">
      <c r="E717" s="272"/>
      <c r="F717" s="13"/>
      <c r="G717" s="13"/>
      <c r="H717" s="13"/>
      <c r="I717" s="13"/>
      <c r="J717" s="13"/>
      <c r="L717" s="14"/>
      <c r="M717" s="14"/>
      <c r="N717" s="14"/>
      <c r="O717" s="14"/>
      <c r="P717" s="14"/>
    </row>
    <row r="718" spans="5:16" x14ac:dyDescent="0.25">
      <c r="E718" s="272"/>
      <c r="F718" s="13"/>
      <c r="G718" s="13"/>
      <c r="H718" s="13"/>
      <c r="I718" s="13"/>
      <c r="J718" s="13"/>
      <c r="L718" s="14"/>
      <c r="M718" s="14"/>
      <c r="N718" s="14"/>
      <c r="O718" s="14"/>
      <c r="P718" s="14"/>
    </row>
    <row r="719" spans="5:16" x14ac:dyDescent="0.25">
      <c r="E719" s="272"/>
      <c r="F719" s="13"/>
      <c r="G719" s="13"/>
      <c r="H719" s="13"/>
      <c r="I719" s="13"/>
      <c r="J719" s="13"/>
      <c r="L719" s="14"/>
      <c r="M719" s="14"/>
      <c r="N719" s="14"/>
      <c r="O719" s="14"/>
      <c r="P719" s="14"/>
    </row>
    <row r="720" spans="5:16" x14ac:dyDescent="0.25">
      <c r="E720" s="272"/>
      <c r="F720" s="13"/>
      <c r="G720" s="13"/>
      <c r="H720" s="13"/>
      <c r="I720" s="13"/>
      <c r="J720" s="13"/>
      <c r="L720" s="14"/>
      <c r="M720" s="14"/>
      <c r="N720" s="14"/>
      <c r="O720" s="14"/>
      <c r="P720" s="14"/>
    </row>
    <row r="721" spans="5:16" x14ac:dyDescent="0.25">
      <c r="E721" s="272"/>
      <c r="F721" s="13"/>
      <c r="G721" s="13"/>
      <c r="H721" s="13"/>
      <c r="I721" s="13"/>
      <c r="J721" s="13"/>
      <c r="L721" s="14"/>
      <c r="M721" s="14"/>
      <c r="N721" s="14"/>
      <c r="O721" s="14"/>
      <c r="P721" s="14"/>
    </row>
    <row r="722" spans="5:16" x14ac:dyDescent="0.25">
      <c r="E722" s="272"/>
      <c r="F722" s="13"/>
      <c r="G722" s="13"/>
      <c r="H722" s="13"/>
      <c r="I722" s="13"/>
      <c r="J722" s="13"/>
      <c r="L722" s="14"/>
      <c r="M722" s="14"/>
      <c r="N722" s="14"/>
      <c r="O722" s="14"/>
      <c r="P722" s="14"/>
    </row>
    <row r="723" spans="5:16" x14ac:dyDescent="0.25">
      <c r="E723" s="272"/>
      <c r="F723" s="13"/>
      <c r="G723" s="13"/>
      <c r="H723" s="13"/>
      <c r="I723" s="13"/>
      <c r="J723" s="13"/>
      <c r="L723" s="14"/>
      <c r="M723" s="14"/>
      <c r="N723" s="14"/>
      <c r="O723" s="14"/>
      <c r="P723" s="14"/>
    </row>
    <row r="724" spans="5:16" x14ac:dyDescent="0.25">
      <c r="E724" s="272"/>
      <c r="F724" s="13"/>
      <c r="G724" s="13"/>
      <c r="H724" s="13"/>
      <c r="I724" s="13"/>
      <c r="J724" s="13"/>
      <c r="L724" s="14"/>
      <c r="M724" s="14"/>
      <c r="N724" s="14"/>
      <c r="O724" s="14"/>
      <c r="P724" s="14"/>
    </row>
    <row r="725" spans="5:16" x14ac:dyDescent="0.25">
      <c r="E725" s="272"/>
      <c r="F725" s="13"/>
      <c r="G725" s="13"/>
      <c r="H725" s="13"/>
      <c r="I725" s="13"/>
      <c r="J725" s="13"/>
      <c r="L725" s="14"/>
      <c r="M725" s="14"/>
      <c r="N725" s="14"/>
      <c r="O725" s="14"/>
      <c r="P725" s="14"/>
    </row>
    <row r="726" spans="5:16" x14ac:dyDescent="0.25">
      <c r="E726" s="272"/>
      <c r="F726" s="13"/>
      <c r="G726" s="13"/>
      <c r="H726" s="13"/>
      <c r="I726" s="13"/>
      <c r="J726" s="13"/>
      <c r="L726" s="14"/>
      <c r="M726" s="14"/>
      <c r="N726" s="14"/>
      <c r="O726" s="14"/>
      <c r="P726" s="14"/>
    </row>
    <row r="727" spans="5:16" x14ac:dyDescent="0.25">
      <c r="E727" s="272"/>
      <c r="F727" s="13"/>
      <c r="G727" s="13"/>
      <c r="H727" s="13"/>
      <c r="I727" s="13"/>
      <c r="J727" s="13"/>
      <c r="L727" s="14"/>
      <c r="M727" s="14"/>
      <c r="N727" s="14"/>
      <c r="O727" s="14"/>
      <c r="P727" s="14"/>
    </row>
    <row r="728" spans="5:16" x14ac:dyDescent="0.25">
      <c r="E728" s="272"/>
      <c r="F728" s="13"/>
      <c r="G728" s="13"/>
      <c r="H728" s="13"/>
      <c r="I728" s="13"/>
      <c r="J728" s="13"/>
      <c r="L728" s="14"/>
      <c r="M728" s="14"/>
      <c r="N728" s="14"/>
      <c r="O728" s="14"/>
      <c r="P728" s="14"/>
    </row>
    <row r="729" spans="5:16" x14ac:dyDescent="0.25">
      <c r="E729" s="272"/>
      <c r="F729" s="13"/>
      <c r="G729" s="13"/>
      <c r="H729" s="13"/>
      <c r="I729" s="13"/>
      <c r="J729" s="13"/>
      <c r="L729" s="14"/>
      <c r="M729" s="14"/>
      <c r="N729" s="14"/>
      <c r="O729" s="14"/>
      <c r="P729" s="14"/>
    </row>
    <row r="730" spans="5:16" x14ac:dyDescent="0.25">
      <c r="E730" s="272"/>
      <c r="F730" s="13"/>
      <c r="G730" s="13"/>
      <c r="H730" s="13"/>
      <c r="I730" s="13"/>
      <c r="J730" s="13"/>
      <c r="L730" s="14"/>
      <c r="M730" s="14"/>
      <c r="N730" s="14"/>
      <c r="O730" s="14"/>
      <c r="P730" s="14"/>
    </row>
    <row r="731" spans="5:16" x14ac:dyDescent="0.25">
      <c r="E731" s="272"/>
      <c r="F731" s="13"/>
      <c r="G731" s="13"/>
      <c r="H731" s="13"/>
      <c r="I731" s="13"/>
      <c r="J731" s="13"/>
      <c r="L731" s="14"/>
      <c r="M731" s="14"/>
      <c r="N731" s="14"/>
      <c r="O731" s="14"/>
      <c r="P731" s="14"/>
    </row>
    <row r="732" spans="5:16" x14ac:dyDescent="0.25">
      <c r="E732" s="272"/>
      <c r="F732" s="13"/>
      <c r="G732" s="13"/>
      <c r="H732" s="13"/>
      <c r="I732" s="13"/>
      <c r="J732" s="13"/>
      <c r="L732" s="14"/>
      <c r="M732" s="14"/>
      <c r="N732" s="14"/>
      <c r="O732" s="14"/>
      <c r="P732" s="14"/>
    </row>
    <row r="733" spans="5:16" x14ac:dyDescent="0.25">
      <c r="E733" s="272"/>
      <c r="F733" s="13"/>
      <c r="G733" s="13"/>
      <c r="H733" s="13"/>
      <c r="I733" s="13"/>
      <c r="J733" s="13"/>
      <c r="L733" s="14"/>
      <c r="M733" s="14"/>
      <c r="N733" s="14"/>
      <c r="O733" s="14"/>
      <c r="P733" s="14"/>
    </row>
    <row r="734" spans="5:16" x14ac:dyDescent="0.25">
      <c r="E734" s="272"/>
      <c r="F734" s="13"/>
      <c r="G734" s="13"/>
      <c r="H734" s="13"/>
      <c r="I734" s="13"/>
      <c r="J734" s="13"/>
      <c r="L734" s="14"/>
      <c r="M734" s="14"/>
      <c r="N734" s="14"/>
      <c r="O734" s="14"/>
      <c r="P734" s="14"/>
    </row>
    <row r="735" spans="5:16" x14ac:dyDescent="0.25">
      <c r="E735" s="272"/>
      <c r="F735" s="13"/>
      <c r="G735" s="13"/>
      <c r="H735" s="13"/>
      <c r="I735" s="13"/>
      <c r="J735" s="13"/>
      <c r="L735" s="14"/>
      <c r="M735" s="14"/>
      <c r="N735" s="14"/>
      <c r="O735" s="14"/>
      <c r="P735" s="14"/>
    </row>
    <row r="736" spans="5:16" x14ac:dyDescent="0.25">
      <c r="E736" s="272"/>
      <c r="F736" s="13"/>
      <c r="G736" s="13"/>
      <c r="H736" s="13"/>
      <c r="I736" s="13"/>
      <c r="J736" s="13"/>
      <c r="L736" s="14"/>
      <c r="M736" s="14"/>
      <c r="N736" s="14"/>
      <c r="O736" s="14"/>
      <c r="P736" s="14"/>
    </row>
    <row r="737" spans="5:16" x14ac:dyDescent="0.25">
      <c r="E737" s="272"/>
      <c r="F737" s="13"/>
      <c r="G737" s="13"/>
      <c r="H737" s="13"/>
      <c r="I737" s="13"/>
      <c r="J737" s="13"/>
      <c r="L737" s="14"/>
      <c r="M737" s="14"/>
      <c r="N737" s="14"/>
      <c r="O737" s="14"/>
      <c r="P737" s="14"/>
    </row>
    <row r="738" spans="5:16" x14ac:dyDescent="0.25">
      <c r="E738" s="272"/>
      <c r="F738" s="13"/>
      <c r="G738" s="13"/>
      <c r="H738" s="13"/>
      <c r="I738" s="13"/>
      <c r="J738" s="13"/>
      <c r="L738" s="14"/>
      <c r="M738" s="14"/>
      <c r="N738" s="14"/>
      <c r="O738" s="14"/>
      <c r="P738" s="14"/>
    </row>
    <row r="739" spans="5:16" x14ac:dyDescent="0.25">
      <c r="E739" s="272"/>
      <c r="F739" s="13"/>
      <c r="G739" s="13"/>
      <c r="H739" s="13"/>
      <c r="I739" s="13"/>
      <c r="J739" s="13"/>
      <c r="L739" s="14"/>
      <c r="M739" s="14"/>
      <c r="N739" s="14"/>
      <c r="O739" s="14"/>
      <c r="P739" s="14"/>
    </row>
    <row r="740" spans="5:16" x14ac:dyDescent="0.25">
      <c r="E740" s="272"/>
      <c r="F740" s="13"/>
      <c r="G740" s="13"/>
      <c r="H740" s="13"/>
      <c r="I740" s="13"/>
      <c r="J740" s="13"/>
      <c r="L740" s="14"/>
      <c r="M740" s="14"/>
      <c r="N740" s="14"/>
      <c r="O740" s="14"/>
      <c r="P740" s="14"/>
    </row>
    <row r="741" spans="5:16" x14ac:dyDescent="0.25">
      <c r="E741" s="272"/>
      <c r="F741" s="13"/>
      <c r="G741" s="13"/>
      <c r="H741" s="13"/>
      <c r="I741" s="13"/>
      <c r="J741" s="13"/>
      <c r="L741" s="14"/>
      <c r="M741" s="14"/>
      <c r="N741" s="14"/>
      <c r="O741" s="14"/>
      <c r="P741" s="14"/>
    </row>
    <row r="742" spans="5:16" x14ac:dyDescent="0.25">
      <c r="E742" s="272"/>
      <c r="F742" s="13"/>
      <c r="G742" s="13"/>
      <c r="H742" s="13"/>
      <c r="I742" s="13"/>
      <c r="J742" s="13"/>
      <c r="L742" s="14"/>
      <c r="M742" s="14"/>
      <c r="N742" s="14"/>
      <c r="O742" s="14"/>
      <c r="P742" s="14"/>
    </row>
    <row r="743" spans="5:16" x14ac:dyDescent="0.25">
      <c r="F743" s="13"/>
      <c r="G743" s="13"/>
      <c r="H743" s="13"/>
      <c r="I743" s="13"/>
      <c r="J743" s="13"/>
      <c r="L743" s="14"/>
      <c r="M743" s="14"/>
      <c r="N743" s="14"/>
      <c r="O743" s="14"/>
      <c r="P743" s="14"/>
    </row>
    <row r="744" spans="5:16" x14ac:dyDescent="0.25">
      <c r="E744" s="272"/>
      <c r="F744" s="13"/>
      <c r="G744" s="13"/>
      <c r="H744" s="13"/>
      <c r="I744" s="13"/>
      <c r="J744" s="13"/>
      <c r="L744" s="14"/>
      <c r="M744" s="14"/>
      <c r="N744" s="14"/>
      <c r="O744" s="14"/>
      <c r="P744" s="14"/>
    </row>
    <row r="745" spans="5:16" x14ac:dyDescent="0.25">
      <c r="E745" s="272"/>
      <c r="F745" s="13"/>
      <c r="G745" s="13"/>
      <c r="H745" s="13"/>
      <c r="I745" s="13"/>
      <c r="J745" s="13"/>
      <c r="L745" s="14"/>
      <c r="M745" s="14"/>
      <c r="N745" s="14"/>
      <c r="O745" s="14"/>
      <c r="P745" s="14"/>
    </row>
    <row r="746" spans="5:16" x14ac:dyDescent="0.25">
      <c r="E746" s="272"/>
      <c r="F746" s="13"/>
      <c r="G746" s="13"/>
      <c r="H746" s="13"/>
      <c r="I746" s="13"/>
      <c r="J746" s="13"/>
      <c r="L746" s="14"/>
      <c r="M746" s="14"/>
      <c r="N746" s="14"/>
      <c r="O746" s="14"/>
      <c r="P746" s="14"/>
    </row>
    <row r="747" spans="5:16" x14ac:dyDescent="0.25">
      <c r="E747" s="272"/>
      <c r="F747" s="13"/>
      <c r="G747" s="13"/>
      <c r="H747" s="13"/>
      <c r="I747" s="13"/>
      <c r="J747" s="13"/>
      <c r="L747" s="14"/>
      <c r="M747" s="14"/>
      <c r="N747" s="14"/>
      <c r="O747" s="14"/>
      <c r="P747" s="14"/>
    </row>
    <row r="748" spans="5:16" x14ac:dyDescent="0.25">
      <c r="E748" s="272"/>
      <c r="F748" s="13"/>
      <c r="G748" s="13"/>
      <c r="H748" s="13"/>
      <c r="I748" s="13"/>
      <c r="J748" s="13"/>
      <c r="L748" s="14"/>
      <c r="M748" s="14"/>
      <c r="N748" s="14"/>
      <c r="O748" s="14"/>
      <c r="P748" s="14"/>
    </row>
    <row r="749" spans="5:16" x14ac:dyDescent="0.25">
      <c r="E749" s="272"/>
      <c r="F749" s="13"/>
      <c r="G749" s="13"/>
      <c r="H749" s="13"/>
      <c r="I749" s="13"/>
      <c r="J749" s="13"/>
      <c r="L749" s="14"/>
      <c r="M749" s="14"/>
      <c r="N749" s="14"/>
      <c r="O749" s="14"/>
      <c r="P749" s="14"/>
    </row>
    <row r="750" spans="5:16" x14ac:dyDescent="0.25">
      <c r="E750" s="272"/>
      <c r="F750" s="13"/>
      <c r="G750" s="13"/>
      <c r="H750" s="13"/>
      <c r="I750" s="13"/>
      <c r="J750" s="13"/>
      <c r="L750" s="14"/>
      <c r="M750" s="14"/>
      <c r="N750" s="14"/>
      <c r="O750" s="14"/>
      <c r="P750" s="14"/>
    </row>
    <row r="751" spans="5:16" x14ac:dyDescent="0.25">
      <c r="E751" s="272"/>
      <c r="F751" s="13"/>
      <c r="G751" s="13"/>
      <c r="H751" s="13"/>
      <c r="I751" s="13"/>
      <c r="J751" s="13"/>
      <c r="L751" s="14"/>
      <c r="M751" s="14"/>
      <c r="N751" s="14"/>
      <c r="O751" s="14"/>
      <c r="P751" s="14"/>
    </row>
    <row r="752" spans="5:16" x14ac:dyDescent="0.25">
      <c r="E752" s="272"/>
      <c r="F752" s="13"/>
      <c r="G752" s="13"/>
      <c r="H752" s="13"/>
      <c r="I752" s="13"/>
      <c r="J752" s="13"/>
      <c r="L752" s="14"/>
      <c r="M752" s="14"/>
      <c r="N752" s="14"/>
      <c r="O752" s="14"/>
      <c r="P752" s="14"/>
    </row>
    <row r="753" spans="5:16" x14ac:dyDescent="0.25">
      <c r="E753" s="272"/>
      <c r="F753" s="13"/>
      <c r="G753" s="13"/>
      <c r="H753" s="13"/>
      <c r="I753" s="13"/>
      <c r="J753" s="13"/>
      <c r="L753" s="14"/>
      <c r="M753" s="14"/>
      <c r="N753" s="14"/>
      <c r="O753" s="14"/>
      <c r="P753" s="14"/>
    </row>
    <row r="754" spans="5:16" x14ac:dyDescent="0.25">
      <c r="E754" s="272"/>
      <c r="F754" s="13"/>
      <c r="G754" s="13"/>
      <c r="H754" s="13"/>
      <c r="I754" s="13"/>
      <c r="J754" s="13"/>
      <c r="L754" s="14"/>
      <c r="M754" s="14"/>
      <c r="N754" s="14"/>
      <c r="O754" s="14"/>
      <c r="P754" s="14"/>
    </row>
    <row r="755" spans="5:16" x14ac:dyDescent="0.25">
      <c r="E755" s="272"/>
      <c r="F755" s="13"/>
      <c r="G755" s="13"/>
      <c r="H755" s="13"/>
      <c r="I755" s="13"/>
      <c r="J755" s="13"/>
      <c r="L755" s="14"/>
      <c r="M755" s="14"/>
      <c r="N755" s="14"/>
      <c r="O755" s="14"/>
      <c r="P755" s="14"/>
    </row>
    <row r="756" spans="5:16" x14ac:dyDescent="0.25">
      <c r="E756" s="272"/>
      <c r="F756" s="13"/>
      <c r="G756" s="13"/>
      <c r="H756" s="13"/>
      <c r="I756" s="13"/>
      <c r="J756" s="13"/>
      <c r="L756" s="14"/>
      <c r="M756" s="14"/>
      <c r="N756" s="14"/>
      <c r="O756" s="14"/>
      <c r="P756" s="14"/>
    </row>
    <row r="757" spans="5:16" x14ac:dyDescent="0.25">
      <c r="E757" s="272"/>
      <c r="F757" s="13"/>
      <c r="G757" s="13"/>
      <c r="H757" s="13"/>
      <c r="I757" s="13"/>
      <c r="J757" s="13"/>
      <c r="L757" s="14"/>
      <c r="M757" s="14"/>
      <c r="N757" s="14"/>
      <c r="O757" s="14"/>
      <c r="P757" s="14"/>
    </row>
    <row r="758" spans="5:16" x14ac:dyDescent="0.25">
      <c r="E758" s="272"/>
      <c r="F758" s="13"/>
      <c r="G758" s="13"/>
      <c r="H758" s="13"/>
      <c r="I758" s="13"/>
      <c r="J758" s="13"/>
      <c r="L758" s="14"/>
      <c r="M758" s="14"/>
      <c r="N758" s="14"/>
      <c r="O758" s="14"/>
      <c r="P758" s="14"/>
    </row>
    <row r="759" spans="5:16" x14ac:dyDescent="0.25">
      <c r="E759" s="272"/>
      <c r="F759" s="13"/>
      <c r="G759" s="13"/>
      <c r="H759" s="13"/>
      <c r="I759" s="13"/>
      <c r="J759" s="13"/>
      <c r="L759" s="14"/>
      <c r="M759" s="14"/>
      <c r="N759" s="14"/>
      <c r="O759" s="14"/>
      <c r="P759" s="14"/>
    </row>
    <row r="760" spans="5:16" x14ac:dyDescent="0.25">
      <c r="E760" s="272"/>
      <c r="F760" s="13"/>
      <c r="G760" s="13"/>
      <c r="H760" s="13"/>
      <c r="I760" s="13"/>
      <c r="J760" s="13"/>
      <c r="L760" s="14"/>
      <c r="M760" s="14"/>
      <c r="N760" s="14"/>
      <c r="O760" s="14"/>
      <c r="P760" s="14"/>
    </row>
    <row r="761" spans="5:16" x14ac:dyDescent="0.25">
      <c r="E761" s="272"/>
      <c r="F761" s="13"/>
      <c r="G761" s="13"/>
      <c r="H761" s="13"/>
      <c r="I761" s="13"/>
      <c r="J761" s="13"/>
      <c r="L761" s="14"/>
      <c r="M761" s="14"/>
      <c r="N761" s="14"/>
      <c r="O761" s="14"/>
      <c r="P761" s="14"/>
    </row>
    <row r="762" spans="5:16" x14ac:dyDescent="0.25">
      <c r="E762" s="272"/>
      <c r="F762" s="13"/>
      <c r="G762" s="13"/>
      <c r="H762" s="13"/>
      <c r="I762" s="13"/>
      <c r="J762" s="13"/>
      <c r="L762" s="14"/>
      <c r="M762" s="14"/>
      <c r="N762" s="14"/>
      <c r="O762" s="14"/>
      <c r="P762" s="14"/>
    </row>
    <row r="763" spans="5:16" x14ac:dyDescent="0.25">
      <c r="E763" s="272"/>
      <c r="F763" s="13"/>
      <c r="G763" s="13"/>
      <c r="H763" s="13"/>
      <c r="I763" s="13"/>
      <c r="J763" s="13"/>
      <c r="L763" s="14"/>
      <c r="M763" s="14"/>
      <c r="N763" s="14"/>
      <c r="O763" s="14"/>
      <c r="P763" s="14"/>
    </row>
    <row r="764" spans="5:16" x14ac:dyDescent="0.25">
      <c r="E764" s="272"/>
      <c r="F764" s="13"/>
      <c r="G764" s="13"/>
      <c r="H764" s="13"/>
      <c r="I764" s="13"/>
      <c r="J764" s="13"/>
      <c r="L764" s="14"/>
      <c r="M764" s="14"/>
      <c r="N764" s="14"/>
      <c r="O764" s="14"/>
      <c r="P764" s="14"/>
    </row>
    <row r="765" spans="5:16" x14ac:dyDescent="0.25">
      <c r="E765" s="272"/>
      <c r="F765" s="13"/>
      <c r="G765" s="13"/>
      <c r="H765" s="13"/>
      <c r="I765" s="13"/>
      <c r="J765" s="13"/>
      <c r="L765" s="14"/>
      <c r="M765" s="14"/>
      <c r="N765" s="14"/>
      <c r="O765" s="14"/>
      <c r="P765" s="14"/>
    </row>
    <row r="766" spans="5:16" x14ac:dyDescent="0.25">
      <c r="E766" s="272"/>
      <c r="F766" s="13"/>
      <c r="G766" s="13"/>
      <c r="H766" s="13"/>
      <c r="I766" s="13"/>
      <c r="J766" s="13"/>
      <c r="L766" s="14"/>
      <c r="M766" s="14"/>
      <c r="N766" s="14"/>
      <c r="O766" s="14"/>
      <c r="P766" s="14"/>
    </row>
    <row r="767" spans="5:16" x14ac:dyDescent="0.25">
      <c r="E767" s="272"/>
      <c r="F767" s="13"/>
      <c r="G767" s="13"/>
      <c r="H767" s="13"/>
      <c r="I767" s="13"/>
      <c r="J767" s="13"/>
      <c r="L767" s="14"/>
      <c r="M767" s="14"/>
      <c r="N767" s="14"/>
      <c r="O767" s="14"/>
      <c r="P767" s="14"/>
    </row>
    <row r="768" spans="5:16" x14ac:dyDescent="0.25">
      <c r="E768" s="272"/>
      <c r="F768" s="13"/>
      <c r="G768" s="13"/>
      <c r="H768" s="13"/>
      <c r="I768" s="13"/>
      <c r="J768" s="13"/>
      <c r="L768" s="14"/>
      <c r="M768" s="14"/>
      <c r="N768" s="14"/>
      <c r="O768" s="14"/>
      <c r="P768" s="14"/>
    </row>
    <row r="769" spans="5:16" x14ac:dyDescent="0.25">
      <c r="E769" s="272"/>
      <c r="F769" s="13"/>
      <c r="G769" s="13"/>
      <c r="H769" s="13"/>
      <c r="I769" s="13"/>
      <c r="J769" s="13"/>
      <c r="L769" s="14"/>
      <c r="M769" s="14"/>
      <c r="N769" s="14"/>
      <c r="O769" s="14"/>
      <c r="P769" s="14"/>
    </row>
    <row r="770" spans="5:16" x14ac:dyDescent="0.25">
      <c r="F770" s="13"/>
      <c r="G770" s="13"/>
      <c r="H770" s="13"/>
      <c r="I770" s="13"/>
      <c r="J770" s="13"/>
      <c r="L770" s="14"/>
      <c r="M770" s="14"/>
      <c r="N770" s="14"/>
      <c r="O770" s="14"/>
      <c r="P770" s="14"/>
    </row>
    <row r="771" spans="5:16" x14ac:dyDescent="0.25">
      <c r="E771" s="272"/>
      <c r="F771" s="13"/>
      <c r="G771" s="13"/>
      <c r="H771" s="13"/>
      <c r="I771" s="13"/>
      <c r="J771" s="13"/>
      <c r="L771" s="14"/>
      <c r="M771" s="14"/>
      <c r="N771" s="14"/>
      <c r="O771" s="14"/>
      <c r="P771" s="14"/>
    </row>
    <row r="772" spans="5:16" x14ac:dyDescent="0.25">
      <c r="E772" s="272"/>
      <c r="F772" s="13"/>
      <c r="G772" s="13"/>
      <c r="H772" s="13"/>
      <c r="I772" s="13"/>
      <c r="J772" s="13"/>
      <c r="L772" s="14"/>
      <c r="M772" s="14"/>
      <c r="N772" s="14"/>
      <c r="O772" s="14"/>
      <c r="P772" s="14"/>
    </row>
    <row r="773" spans="5:16" x14ac:dyDescent="0.25">
      <c r="E773" s="272"/>
      <c r="F773" s="13"/>
      <c r="G773" s="13"/>
      <c r="H773" s="13"/>
      <c r="I773" s="13"/>
      <c r="J773" s="13"/>
      <c r="L773" s="14"/>
      <c r="M773" s="14"/>
      <c r="N773" s="14"/>
      <c r="O773" s="14"/>
      <c r="P773" s="14"/>
    </row>
    <row r="774" spans="5:16" x14ac:dyDescent="0.25">
      <c r="F774" s="13"/>
      <c r="G774" s="13"/>
      <c r="H774" s="13"/>
      <c r="I774" s="13"/>
      <c r="J774" s="13"/>
      <c r="L774" s="14"/>
      <c r="M774" s="14"/>
      <c r="N774" s="14"/>
      <c r="O774" s="14"/>
      <c r="P774" s="14"/>
    </row>
    <row r="775" spans="5:16" x14ac:dyDescent="0.25">
      <c r="E775" s="272"/>
      <c r="F775" s="13"/>
      <c r="G775" s="13"/>
      <c r="H775" s="13"/>
      <c r="I775" s="13"/>
      <c r="J775" s="13"/>
      <c r="L775" s="14"/>
      <c r="M775" s="14"/>
      <c r="N775" s="14"/>
      <c r="O775" s="14"/>
      <c r="P775" s="14"/>
    </row>
    <row r="776" spans="5:16" x14ac:dyDescent="0.25">
      <c r="E776" s="272"/>
      <c r="F776" s="13"/>
      <c r="G776" s="13"/>
      <c r="H776" s="13"/>
      <c r="I776" s="13"/>
      <c r="J776" s="13"/>
      <c r="L776" s="14"/>
      <c r="M776" s="14"/>
      <c r="N776" s="14"/>
      <c r="O776" s="14"/>
      <c r="P776" s="14"/>
    </row>
    <row r="777" spans="5:16" x14ac:dyDescent="0.25">
      <c r="E777" s="272"/>
      <c r="F777" s="13"/>
      <c r="G777" s="13"/>
      <c r="H777" s="13"/>
      <c r="I777" s="13"/>
      <c r="J777" s="13"/>
      <c r="L777" s="14"/>
      <c r="M777" s="14"/>
      <c r="N777" s="14"/>
      <c r="O777" s="14"/>
      <c r="P777" s="14"/>
    </row>
    <row r="778" spans="5:16" x14ac:dyDescent="0.25">
      <c r="E778" s="272"/>
      <c r="F778" s="13"/>
      <c r="G778" s="13"/>
      <c r="H778" s="13"/>
      <c r="I778" s="13"/>
      <c r="J778" s="13"/>
      <c r="L778" s="14"/>
      <c r="M778" s="14"/>
      <c r="N778" s="14"/>
      <c r="O778" s="14"/>
      <c r="P778" s="14"/>
    </row>
    <row r="779" spans="5:16" x14ac:dyDescent="0.25">
      <c r="E779" s="272"/>
      <c r="F779" s="13"/>
      <c r="G779" s="13"/>
      <c r="H779" s="13"/>
      <c r="I779" s="13"/>
      <c r="J779" s="13"/>
      <c r="L779" s="14"/>
      <c r="M779" s="14"/>
      <c r="N779" s="14"/>
      <c r="O779" s="14"/>
      <c r="P779" s="14"/>
    </row>
    <row r="780" spans="5:16" x14ac:dyDescent="0.25">
      <c r="E780" s="272"/>
      <c r="F780" s="13"/>
      <c r="G780" s="13"/>
      <c r="H780" s="13"/>
      <c r="I780" s="13"/>
      <c r="J780" s="13"/>
      <c r="L780" s="14"/>
      <c r="M780" s="14"/>
      <c r="N780" s="14"/>
      <c r="O780" s="14"/>
      <c r="P780" s="14"/>
    </row>
    <row r="781" spans="5:16" x14ac:dyDescent="0.25">
      <c r="E781" s="272"/>
      <c r="F781" s="13"/>
      <c r="G781" s="13"/>
      <c r="H781" s="13"/>
      <c r="I781" s="13"/>
      <c r="J781" s="13"/>
      <c r="L781" s="14"/>
      <c r="M781" s="14"/>
      <c r="N781" s="14"/>
      <c r="O781" s="14"/>
      <c r="P781" s="14"/>
    </row>
    <row r="782" spans="5:16" x14ac:dyDescent="0.25">
      <c r="E782" s="272"/>
      <c r="F782" s="13"/>
      <c r="G782" s="13"/>
      <c r="H782" s="13"/>
      <c r="I782" s="13"/>
      <c r="J782" s="13"/>
      <c r="L782" s="14"/>
      <c r="M782" s="14"/>
      <c r="N782" s="14"/>
      <c r="O782" s="14"/>
      <c r="P782" s="14"/>
    </row>
    <row r="783" spans="5:16" x14ac:dyDescent="0.25">
      <c r="E783" s="272"/>
      <c r="F783" s="13"/>
      <c r="G783" s="13"/>
      <c r="H783" s="13"/>
      <c r="I783" s="13"/>
      <c r="J783" s="13"/>
      <c r="L783" s="14"/>
      <c r="M783" s="14"/>
      <c r="N783" s="14"/>
      <c r="O783" s="14"/>
      <c r="P783" s="14"/>
    </row>
    <row r="784" spans="5:16" x14ac:dyDescent="0.25">
      <c r="E784" s="272"/>
      <c r="F784" s="13"/>
      <c r="G784" s="13"/>
      <c r="H784" s="13"/>
      <c r="I784" s="13"/>
      <c r="J784" s="13"/>
      <c r="L784" s="14"/>
      <c r="M784" s="14"/>
      <c r="N784" s="14"/>
      <c r="O784" s="14"/>
      <c r="P784" s="14"/>
    </row>
    <row r="785" spans="5:16" x14ac:dyDescent="0.25">
      <c r="E785" s="272"/>
      <c r="F785" s="13"/>
      <c r="G785" s="13"/>
      <c r="H785" s="13"/>
      <c r="I785" s="13"/>
      <c r="J785" s="13"/>
      <c r="L785" s="14"/>
      <c r="M785" s="14"/>
      <c r="N785" s="14"/>
      <c r="O785" s="14"/>
      <c r="P785" s="14"/>
    </row>
    <row r="786" spans="5:16" x14ac:dyDescent="0.25">
      <c r="E786" s="272"/>
      <c r="F786" s="13"/>
      <c r="G786" s="13"/>
      <c r="H786" s="13"/>
      <c r="I786" s="13"/>
      <c r="J786" s="13"/>
      <c r="L786" s="14"/>
      <c r="M786" s="14"/>
      <c r="N786" s="14"/>
      <c r="O786" s="14"/>
      <c r="P786" s="14"/>
    </row>
    <row r="787" spans="5:16" x14ac:dyDescent="0.25">
      <c r="E787" s="272"/>
      <c r="F787" s="13"/>
      <c r="G787" s="13"/>
      <c r="H787" s="13"/>
      <c r="I787" s="13"/>
      <c r="J787" s="13"/>
      <c r="L787" s="14"/>
      <c r="M787" s="14"/>
      <c r="N787" s="14"/>
      <c r="O787" s="14"/>
      <c r="P787" s="14"/>
    </row>
    <row r="788" spans="5:16" x14ac:dyDescent="0.25">
      <c r="E788" s="272"/>
      <c r="F788" s="13"/>
      <c r="G788" s="13"/>
      <c r="H788" s="13"/>
      <c r="I788" s="13"/>
      <c r="J788" s="13"/>
      <c r="L788" s="14"/>
      <c r="M788" s="14"/>
      <c r="N788" s="14"/>
      <c r="O788" s="14"/>
      <c r="P788" s="14"/>
    </row>
    <row r="789" spans="5:16" x14ac:dyDescent="0.25">
      <c r="E789" s="272"/>
      <c r="F789" s="13"/>
      <c r="G789" s="13"/>
      <c r="H789" s="13"/>
      <c r="I789" s="13"/>
      <c r="J789" s="13"/>
      <c r="L789" s="14"/>
      <c r="M789" s="14"/>
      <c r="N789" s="14"/>
      <c r="O789" s="14"/>
      <c r="P789" s="14"/>
    </row>
    <row r="790" spans="5:16" x14ac:dyDescent="0.25">
      <c r="E790" s="272"/>
      <c r="F790" s="13"/>
      <c r="G790" s="13"/>
      <c r="H790" s="13"/>
      <c r="I790" s="13"/>
      <c r="J790" s="13"/>
      <c r="L790" s="14"/>
      <c r="M790" s="14"/>
      <c r="N790" s="14"/>
      <c r="O790" s="14"/>
      <c r="P790" s="14"/>
    </row>
    <row r="791" spans="5:16" x14ac:dyDescent="0.25">
      <c r="E791" s="272"/>
      <c r="F791" s="13"/>
      <c r="G791" s="13"/>
      <c r="H791" s="13"/>
      <c r="I791" s="13"/>
      <c r="J791" s="13"/>
      <c r="L791" s="14"/>
      <c r="M791" s="14"/>
      <c r="N791" s="14"/>
      <c r="O791" s="14"/>
      <c r="P791" s="14"/>
    </row>
    <row r="792" spans="5:16" x14ac:dyDescent="0.25">
      <c r="E792" s="272"/>
      <c r="F792" s="13"/>
      <c r="G792" s="13"/>
      <c r="H792" s="13"/>
      <c r="I792" s="13"/>
      <c r="J792" s="13"/>
      <c r="L792" s="14"/>
      <c r="M792" s="14"/>
      <c r="N792" s="14"/>
      <c r="O792" s="14"/>
      <c r="P792" s="14"/>
    </row>
    <row r="793" spans="5:16" x14ac:dyDescent="0.25">
      <c r="E793" s="272"/>
      <c r="F793" s="13"/>
      <c r="G793" s="13"/>
      <c r="H793" s="13"/>
      <c r="I793" s="13"/>
      <c r="J793" s="13"/>
      <c r="L793" s="14"/>
      <c r="M793" s="14"/>
      <c r="N793" s="14"/>
      <c r="O793" s="14"/>
      <c r="P793" s="14"/>
    </row>
    <row r="794" spans="5:16" x14ac:dyDescent="0.25">
      <c r="E794" s="272"/>
      <c r="F794" s="13"/>
      <c r="G794" s="13"/>
      <c r="H794" s="13"/>
      <c r="I794" s="13"/>
      <c r="J794" s="13"/>
      <c r="L794" s="14"/>
      <c r="M794" s="14"/>
      <c r="N794" s="14"/>
      <c r="O794" s="14"/>
      <c r="P794" s="14"/>
    </row>
    <row r="795" spans="5:16" x14ac:dyDescent="0.25">
      <c r="E795" s="272"/>
      <c r="F795" s="13"/>
      <c r="G795" s="13"/>
      <c r="H795" s="13"/>
      <c r="I795" s="13"/>
      <c r="J795" s="13"/>
      <c r="L795" s="14"/>
      <c r="M795" s="14"/>
      <c r="N795" s="14"/>
      <c r="O795" s="14"/>
      <c r="P795" s="14"/>
    </row>
    <row r="796" spans="5:16" x14ac:dyDescent="0.25">
      <c r="E796" s="272"/>
      <c r="F796" s="13"/>
      <c r="G796" s="13"/>
      <c r="H796" s="13"/>
      <c r="I796" s="13"/>
      <c r="J796" s="13"/>
      <c r="L796" s="14"/>
      <c r="M796" s="14"/>
      <c r="N796" s="14"/>
      <c r="O796" s="14"/>
      <c r="P796" s="14"/>
    </row>
    <row r="797" spans="5:16" x14ac:dyDescent="0.25">
      <c r="E797" s="272"/>
      <c r="F797" s="13"/>
      <c r="G797" s="13"/>
      <c r="H797" s="13"/>
      <c r="I797" s="13"/>
      <c r="J797" s="13"/>
      <c r="L797" s="14"/>
      <c r="M797" s="14"/>
      <c r="N797" s="14"/>
      <c r="O797" s="14"/>
      <c r="P797" s="14"/>
    </row>
    <row r="798" spans="5:16" x14ac:dyDescent="0.25">
      <c r="F798" s="13"/>
      <c r="G798" s="13"/>
      <c r="H798" s="13"/>
      <c r="I798" s="13"/>
      <c r="J798" s="13"/>
      <c r="L798" s="14"/>
      <c r="M798" s="14"/>
      <c r="N798" s="14"/>
      <c r="O798" s="14"/>
      <c r="P798" s="14"/>
    </row>
    <row r="799" spans="5:16" x14ac:dyDescent="0.25">
      <c r="E799" s="272"/>
      <c r="F799" s="13"/>
      <c r="G799" s="13"/>
      <c r="H799" s="13"/>
      <c r="I799" s="13"/>
      <c r="J799" s="13"/>
      <c r="L799" s="14"/>
      <c r="M799" s="14"/>
      <c r="N799" s="14"/>
      <c r="O799" s="14"/>
      <c r="P799" s="14"/>
    </row>
    <row r="800" spans="5:16" x14ac:dyDescent="0.25">
      <c r="E800" s="272"/>
      <c r="F800" s="13"/>
      <c r="G800" s="13"/>
      <c r="H800" s="13"/>
      <c r="I800" s="13"/>
      <c r="J800" s="13"/>
      <c r="L800" s="14"/>
      <c r="M800" s="14"/>
      <c r="N800" s="14"/>
      <c r="O800" s="14"/>
      <c r="P800" s="14"/>
    </row>
    <row r="801" spans="5:16" x14ac:dyDescent="0.25">
      <c r="E801" s="272"/>
      <c r="F801" s="13"/>
      <c r="G801" s="13"/>
      <c r="H801" s="13"/>
      <c r="I801" s="13"/>
      <c r="J801" s="13"/>
      <c r="L801" s="14"/>
      <c r="M801" s="14"/>
      <c r="N801" s="14"/>
      <c r="O801" s="14"/>
      <c r="P801" s="14"/>
    </row>
    <row r="802" spans="5:16" x14ac:dyDescent="0.25">
      <c r="E802" s="272"/>
      <c r="F802" s="13"/>
      <c r="G802" s="13"/>
      <c r="H802" s="13"/>
      <c r="I802" s="13"/>
      <c r="J802" s="13"/>
      <c r="L802" s="14"/>
      <c r="M802" s="14"/>
      <c r="N802" s="14"/>
      <c r="O802" s="14"/>
      <c r="P802" s="14"/>
    </row>
    <row r="803" spans="5:16" x14ac:dyDescent="0.25">
      <c r="E803" s="272"/>
      <c r="F803" s="13"/>
      <c r="G803" s="13"/>
      <c r="H803" s="13"/>
      <c r="I803" s="13"/>
      <c r="J803" s="13"/>
      <c r="L803" s="14"/>
      <c r="M803" s="14"/>
      <c r="N803" s="14"/>
      <c r="O803" s="14"/>
      <c r="P803" s="14"/>
    </row>
    <row r="804" spans="5:16" x14ac:dyDescent="0.25">
      <c r="E804" s="272"/>
      <c r="F804" s="13"/>
      <c r="G804" s="13"/>
      <c r="H804" s="13"/>
      <c r="I804" s="13"/>
      <c r="J804" s="13"/>
      <c r="L804" s="14"/>
      <c r="M804" s="14"/>
      <c r="N804" s="14"/>
      <c r="O804" s="14"/>
      <c r="P804" s="14"/>
    </row>
    <row r="805" spans="5:16" x14ac:dyDescent="0.25">
      <c r="E805" s="272"/>
      <c r="F805" s="13"/>
      <c r="G805" s="13"/>
      <c r="H805" s="13"/>
      <c r="I805" s="13"/>
      <c r="J805" s="13"/>
      <c r="L805" s="14"/>
      <c r="M805" s="14"/>
      <c r="N805" s="14"/>
      <c r="O805" s="14"/>
      <c r="P805" s="14"/>
    </row>
    <row r="806" spans="5:16" x14ac:dyDescent="0.25">
      <c r="E806" s="272"/>
      <c r="F806" s="13"/>
      <c r="G806" s="13"/>
      <c r="H806" s="13"/>
      <c r="I806" s="13"/>
      <c r="J806" s="13"/>
      <c r="L806" s="14"/>
      <c r="M806" s="14"/>
      <c r="N806" s="14"/>
      <c r="O806" s="14"/>
      <c r="P806" s="14"/>
    </row>
    <row r="807" spans="5:16" x14ac:dyDescent="0.25">
      <c r="E807" s="272"/>
      <c r="F807" s="13"/>
      <c r="G807" s="13"/>
      <c r="H807" s="13"/>
      <c r="I807" s="13"/>
      <c r="J807" s="13"/>
      <c r="L807" s="14"/>
      <c r="M807" s="14"/>
      <c r="N807" s="14"/>
      <c r="O807" s="14"/>
      <c r="P807" s="14"/>
    </row>
    <row r="808" spans="5:16" x14ac:dyDescent="0.25">
      <c r="E808" s="272"/>
      <c r="F808" s="13"/>
      <c r="G808" s="13"/>
      <c r="H808" s="13"/>
      <c r="I808" s="13"/>
      <c r="J808" s="13"/>
      <c r="L808" s="14"/>
      <c r="M808" s="14"/>
      <c r="N808" s="14"/>
      <c r="O808" s="14"/>
      <c r="P808" s="14"/>
    </row>
    <row r="809" spans="5:16" x14ac:dyDescent="0.25">
      <c r="E809" s="272"/>
      <c r="F809" s="13"/>
      <c r="G809" s="13"/>
      <c r="H809" s="13"/>
      <c r="I809" s="13"/>
      <c r="J809" s="13"/>
      <c r="L809" s="14"/>
      <c r="M809" s="14"/>
      <c r="N809" s="14"/>
      <c r="O809" s="14"/>
      <c r="P809" s="14"/>
    </row>
    <row r="810" spans="5:16" x14ac:dyDescent="0.25">
      <c r="E810" s="272"/>
      <c r="F810" s="13"/>
      <c r="G810" s="13"/>
      <c r="H810" s="13"/>
      <c r="I810" s="13"/>
      <c r="J810" s="13"/>
      <c r="L810" s="14"/>
      <c r="M810" s="14"/>
      <c r="N810" s="14"/>
      <c r="O810" s="14"/>
      <c r="P810" s="14"/>
    </row>
    <row r="811" spans="5:16" x14ac:dyDescent="0.25">
      <c r="E811" s="272"/>
      <c r="F811" s="13"/>
      <c r="G811" s="13"/>
      <c r="H811" s="13"/>
      <c r="I811" s="13"/>
      <c r="J811" s="13"/>
      <c r="L811" s="14"/>
      <c r="M811" s="14"/>
      <c r="N811" s="14"/>
      <c r="O811" s="14"/>
      <c r="P811" s="14"/>
    </row>
    <row r="812" spans="5:16" x14ac:dyDescent="0.25">
      <c r="E812" s="272"/>
      <c r="F812" s="13"/>
      <c r="G812" s="13"/>
      <c r="H812" s="13"/>
      <c r="I812" s="13"/>
      <c r="J812" s="13"/>
      <c r="L812" s="14"/>
      <c r="M812" s="14"/>
      <c r="N812" s="14"/>
      <c r="O812" s="14"/>
      <c r="P812" s="14"/>
    </row>
    <row r="813" spans="5:16" x14ac:dyDescent="0.25">
      <c r="E813" s="272"/>
      <c r="F813" s="13"/>
      <c r="G813" s="13"/>
      <c r="H813" s="13"/>
      <c r="I813" s="13"/>
      <c r="J813" s="13"/>
      <c r="L813" s="14"/>
      <c r="M813" s="14"/>
      <c r="N813" s="14"/>
      <c r="O813" s="14"/>
      <c r="P813" s="14"/>
    </row>
    <row r="814" spans="5:16" x14ac:dyDescent="0.25">
      <c r="E814" s="272"/>
      <c r="F814" s="13"/>
      <c r="G814" s="13"/>
      <c r="H814" s="13"/>
      <c r="I814" s="13"/>
      <c r="J814" s="13"/>
      <c r="L814" s="14"/>
      <c r="M814" s="14"/>
      <c r="N814" s="14"/>
      <c r="O814" s="14"/>
      <c r="P814" s="14"/>
    </row>
    <row r="815" spans="5:16" x14ac:dyDescent="0.25">
      <c r="E815" s="272"/>
      <c r="F815" s="13"/>
      <c r="G815" s="13"/>
      <c r="H815" s="13"/>
      <c r="I815" s="13"/>
      <c r="J815" s="13"/>
      <c r="L815" s="14"/>
      <c r="M815" s="14"/>
      <c r="N815" s="14"/>
      <c r="O815" s="14"/>
      <c r="P815" s="14"/>
    </row>
    <row r="816" spans="5:16" x14ac:dyDescent="0.25">
      <c r="E816" s="272"/>
      <c r="F816" s="13"/>
      <c r="G816" s="13"/>
      <c r="H816" s="13"/>
      <c r="I816" s="13"/>
      <c r="J816" s="13"/>
      <c r="L816" s="14"/>
      <c r="M816" s="14"/>
      <c r="N816" s="14"/>
      <c r="O816" s="14"/>
      <c r="P816" s="14"/>
    </row>
    <row r="817" spans="5:16" x14ac:dyDescent="0.25">
      <c r="E817" s="272"/>
      <c r="F817" s="13"/>
      <c r="G817" s="13"/>
      <c r="H817" s="13"/>
      <c r="I817" s="13"/>
      <c r="J817" s="13"/>
      <c r="L817" s="14"/>
      <c r="M817" s="14"/>
      <c r="N817" s="14"/>
      <c r="O817" s="14"/>
      <c r="P817" s="14"/>
    </row>
    <row r="818" spans="5:16" x14ac:dyDescent="0.25">
      <c r="E818" s="272"/>
      <c r="F818" s="13"/>
      <c r="G818" s="13"/>
      <c r="H818" s="13"/>
      <c r="I818" s="13"/>
      <c r="J818" s="13"/>
      <c r="L818" s="14"/>
      <c r="M818" s="14"/>
      <c r="N818" s="14"/>
      <c r="O818" s="14"/>
      <c r="P818" s="14"/>
    </row>
    <row r="819" spans="5:16" x14ac:dyDescent="0.25">
      <c r="E819" s="272"/>
      <c r="F819" s="13"/>
      <c r="G819" s="13"/>
      <c r="H819" s="13"/>
      <c r="I819" s="13"/>
      <c r="J819" s="13"/>
      <c r="L819" s="14"/>
      <c r="M819" s="14"/>
      <c r="N819" s="14"/>
      <c r="O819" s="14"/>
      <c r="P819" s="14"/>
    </row>
    <row r="820" spans="5:16" x14ac:dyDescent="0.25">
      <c r="E820" s="272"/>
      <c r="F820" s="13"/>
      <c r="G820" s="13"/>
      <c r="H820" s="13"/>
      <c r="I820" s="13"/>
      <c r="J820" s="13"/>
      <c r="L820" s="14"/>
      <c r="M820" s="14"/>
      <c r="N820" s="14"/>
      <c r="O820" s="14"/>
      <c r="P820" s="14"/>
    </row>
    <row r="821" spans="5:16" x14ac:dyDescent="0.25">
      <c r="E821" s="272"/>
      <c r="F821" s="13"/>
      <c r="G821" s="13"/>
      <c r="H821" s="13"/>
      <c r="I821" s="13"/>
      <c r="J821" s="13"/>
      <c r="L821" s="14"/>
      <c r="M821" s="14"/>
      <c r="N821" s="14"/>
      <c r="O821" s="14"/>
      <c r="P821" s="14"/>
    </row>
    <row r="822" spans="5:16" x14ac:dyDescent="0.25">
      <c r="E822" s="272"/>
      <c r="F822" s="13"/>
      <c r="G822" s="13"/>
      <c r="H822" s="13"/>
      <c r="I822" s="13"/>
      <c r="J822" s="13"/>
      <c r="L822" s="14"/>
      <c r="M822" s="14"/>
      <c r="N822" s="14"/>
      <c r="O822" s="14"/>
      <c r="P822" s="14"/>
    </row>
    <row r="823" spans="5:16" x14ac:dyDescent="0.25">
      <c r="E823" s="272"/>
      <c r="F823" s="13"/>
      <c r="G823" s="13"/>
      <c r="H823" s="13"/>
      <c r="I823" s="13"/>
      <c r="J823" s="13"/>
      <c r="L823" s="14"/>
      <c r="M823" s="14"/>
      <c r="N823" s="14"/>
      <c r="O823" s="14"/>
      <c r="P823" s="14"/>
    </row>
    <row r="824" spans="5:16" x14ac:dyDescent="0.25">
      <c r="E824" s="272"/>
      <c r="F824" s="13"/>
      <c r="G824" s="13"/>
      <c r="H824" s="13"/>
      <c r="I824" s="13"/>
      <c r="J824" s="13"/>
      <c r="L824" s="14"/>
      <c r="M824" s="14"/>
      <c r="N824" s="14"/>
      <c r="O824" s="14"/>
      <c r="P824" s="14"/>
    </row>
    <row r="825" spans="5:16" x14ac:dyDescent="0.25">
      <c r="E825" s="272"/>
      <c r="F825" s="13"/>
      <c r="G825" s="13"/>
      <c r="H825" s="13"/>
      <c r="I825" s="13"/>
      <c r="J825" s="13"/>
      <c r="L825" s="14"/>
      <c r="M825" s="14"/>
      <c r="N825" s="14"/>
      <c r="O825" s="14"/>
      <c r="P825" s="14"/>
    </row>
    <row r="826" spans="5:16" x14ac:dyDescent="0.25">
      <c r="E826" s="272"/>
      <c r="F826" s="13"/>
      <c r="G826" s="13"/>
      <c r="H826" s="13"/>
      <c r="I826" s="13"/>
      <c r="J826" s="13"/>
      <c r="L826" s="14"/>
      <c r="M826" s="14"/>
      <c r="N826" s="14"/>
      <c r="O826" s="14"/>
      <c r="P826" s="14"/>
    </row>
    <row r="827" spans="5:16" x14ac:dyDescent="0.25">
      <c r="F827" s="13"/>
      <c r="G827" s="13"/>
      <c r="H827" s="13"/>
      <c r="I827" s="13"/>
      <c r="J827" s="13"/>
      <c r="L827" s="14"/>
      <c r="M827" s="14"/>
      <c r="N827" s="14"/>
      <c r="O827" s="14"/>
      <c r="P827" s="14"/>
    </row>
    <row r="828" spans="5:16" x14ac:dyDescent="0.25">
      <c r="E828" s="272"/>
      <c r="F828" s="13"/>
      <c r="G828" s="13"/>
      <c r="H828" s="13"/>
      <c r="I828" s="13"/>
      <c r="J828" s="13"/>
      <c r="L828" s="14"/>
      <c r="M828" s="14"/>
      <c r="N828" s="14"/>
      <c r="O828" s="14"/>
      <c r="P828" s="14"/>
    </row>
    <row r="829" spans="5:16" x14ac:dyDescent="0.25">
      <c r="E829" s="272"/>
      <c r="F829" s="13"/>
      <c r="G829" s="13"/>
      <c r="H829" s="13"/>
      <c r="I829" s="13"/>
      <c r="J829" s="13"/>
      <c r="L829" s="14"/>
      <c r="M829" s="14"/>
      <c r="N829" s="14"/>
      <c r="O829" s="14"/>
      <c r="P829" s="14"/>
    </row>
    <row r="830" spans="5:16" x14ac:dyDescent="0.25">
      <c r="E830" s="272"/>
      <c r="F830" s="13"/>
      <c r="G830" s="13"/>
      <c r="H830" s="13"/>
      <c r="I830" s="13"/>
      <c r="J830" s="13"/>
      <c r="L830" s="14"/>
      <c r="M830" s="14"/>
      <c r="N830" s="14"/>
      <c r="O830" s="14"/>
      <c r="P830" s="14"/>
    </row>
    <row r="831" spans="5:16" x14ac:dyDescent="0.25">
      <c r="E831" s="272"/>
      <c r="F831" s="13"/>
      <c r="G831" s="13"/>
      <c r="H831" s="13"/>
      <c r="I831" s="13"/>
      <c r="J831" s="13"/>
      <c r="L831" s="14"/>
      <c r="M831" s="14"/>
      <c r="N831" s="14"/>
      <c r="O831" s="14"/>
      <c r="P831" s="14"/>
    </row>
    <row r="832" spans="5:16" x14ac:dyDescent="0.25">
      <c r="E832" s="272"/>
      <c r="F832" s="13"/>
      <c r="G832" s="13"/>
      <c r="H832" s="13"/>
      <c r="I832" s="13"/>
      <c r="J832" s="13"/>
      <c r="L832" s="14"/>
      <c r="M832" s="14"/>
      <c r="N832" s="14"/>
      <c r="O832" s="14"/>
      <c r="P832" s="14"/>
    </row>
    <row r="833" spans="5:16" x14ac:dyDescent="0.25">
      <c r="E833" s="272"/>
      <c r="F833" s="13"/>
      <c r="G833" s="13"/>
      <c r="H833" s="13"/>
      <c r="I833" s="13"/>
      <c r="J833" s="13"/>
      <c r="L833" s="14"/>
      <c r="M833" s="14"/>
      <c r="N833" s="14"/>
      <c r="O833" s="14"/>
      <c r="P833" s="14"/>
    </row>
    <row r="834" spans="5:16" x14ac:dyDescent="0.25">
      <c r="E834" s="272"/>
      <c r="F834" s="13"/>
      <c r="G834" s="13"/>
      <c r="H834" s="13"/>
      <c r="I834" s="13"/>
      <c r="J834" s="13"/>
      <c r="L834" s="14"/>
      <c r="M834" s="14"/>
      <c r="N834" s="14"/>
      <c r="O834" s="14"/>
      <c r="P834" s="14"/>
    </row>
    <row r="835" spans="5:16" x14ac:dyDescent="0.25">
      <c r="E835" s="272"/>
      <c r="F835" s="13"/>
      <c r="G835" s="13"/>
      <c r="H835" s="13"/>
      <c r="I835" s="13"/>
      <c r="J835" s="13"/>
      <c r="L835" s="14"/>
      <c r="M835" s="14"/>
      <c r="N835" s="14"/>
      <c r="O835" s="14"/>
      <c r="P835" s="14"/>
    </row>
    <row r="836" spans="5:16" x14ac:dyDescent="0.25">
      <c r="E836" s="272"/>
      <c r="F836" s="13"/>
      <c r="G836" s="13"/>
      <c r="H836" s="13"/>
      <c r="I836" s="13"/>
      <c r="J836" s="13"/>
      <c r="L836" s="14"/>
      <c r="M836" s="14"/>
      <c r="N836" s="14"/>
      <c r="O836" s="14"/>
      <c r="P836" s="14"/>
    </row>
    <row r="837" spans="5:16" x14ac:dyDescent="0.25">
      <c r="E837" s="272"/>
      <c r="F837" s="13"/>
      <c r="G837" s="13"/>
      <c r="H837" s="13"/>
      <c r="I837" s="13"/>
      <c r="J837" s="13"/>
      <c r="L837" s="14"/>
      <c r="M837" s="14"/>
      <c r="N837" s="14"/>
      <c r="O837" s="14"/>
      <c r="P837" s="14"/>
    </row>
    <row r="838" spans="5:16" x14ac:dyDescent="0.25">
      <c r="E838" s="272"/>
      <c r="F838" s="13"/>
      <c r="G838" s="13"/>
      <c r="H838" s="13"/>
      <c r="I838" s="13"/>
      <c r="J838" s="13"/>
      <c r="L838" s="14"/>
      <c r="M838" s="14"/>
      <c r="N838" s="14"/>
      <c r="O838" s="14"/>
      <c r="P838" s="14"/>
    </row>
    <row r="839" spans="5:16" x14ac:dyDescent="0.25">
      <c r="E839" s="272"/>
      <c r="F839" s="13"/>
      <c r="G839" s="13"/>
      <c r="H839" s="13"/>
      <c r="I839" s="13"/>
      <c r="J839" s="13"/>
      <c r="L839" s="14"/>
      <c r="M839" s="14"/>
      <c r="N839" s="14"/>
      <c r="O839" s="14"/>
      <c r="P839" s="14"/>
    </row>
    <row r="840" spans="5:16" x14ac:dyDescent="0.25">
      <c r="E840" s="272"/>
      <c r="F840" s="13"/>
      <c r="G840" s="13"/>
      <c r="H840" s="13"/>
      <c r="I840" s="13"/>
      <c r="J840" s="13"/>
      <c r="L840" s="14"/>
      <c r="M840" s="14"/>
      <c r="N840" s="14"/>
      <c r="O840" s="14"/>
      <c r="P840" s="14"/>
    </row>
    <row r="841" spans="5:16" x14ac:dyDescent="0.25">
      <c r="E841" s="272"/>
      <c r="F841" s="13"/>
      <c r="G841" s="13"/>
      <c r="H841" s="13"/>
      <c r="I841" s="13"/>
      <c r="J841" s="13"/>
      <c r="L841" s="14"/>
      <c r="M841" s="14"/>
      <c r="N841" s="14"/>
      <c r="O841" s="14"/>
      <c r="P841" s="14"/>
    </row>
    <row r="842" spans="5:16" x14ac:dyDescent="0.25">
      <c r="E842" s="272"/>
      <c r="F842" s="13"/>
      <c r="G842" s="13"/>
      <c r="H842" s="13"/>
      <c r="I842" s="13"/>
      <c r="J842" s="13"/>
      <c r="L842" s="14"/>
      <c r="M842" s="14"/>
      <c r="N842" s="14"/>
      <c r="O842" s="14"/>
      <c r="P842" s="14"/>
    </row>
    <row r="843" spans="5:16" x14ac:dyDescent="0.25">
      <c r="E843" s="272"/>
      <c r="F843" s="13"/>
      <c r="G843" s="13"/>
      <c r="H843" s="13"/>
      <c r="I843" s="13"/>
      <c r="J843" s="13"/>
      <c r="L843" s="14"/>
      <c r="M843" s="14"/>
      <c r="N843" s="14"/>
      <c r="O843" s="14"/>
      <c r="P843" s="14"/>
    </row>
    <row r="844" spans="5:16" x14ac:dyDescent="0.25">
      <c r="E844" s="272"/>
      <c r="F844" s="13"/>
      <c r="G844" s="13"/>
      <c r="H844" s="13"/>
      <c r="I844" s="13"/>
      <c r="J844" s="13"/>
      <c r="L844" s="14"/>
      <c r="M844" s="14"/>
      <c r="N844" s="14"/>
      <c r="O844" s="14"/>
      <c r="P844" s="14"/>
    </row>
    <row r="845" spans="5:16" x14ac:dyDescent="0.25">
      <c r="E845" s="272"/>
      <c r="F845" s="13"/>
      <c r="G845" s="13"/>
      <c r="H845" s="13"/>
      <c r="I845" s="13"/>
      <c r="J845" s="13"/>
      <c r="L845" s="14"/>
      <c r="M845" s="14"/>
      <c r="N845" s="14"/>
      <c r="O845" s="14"/>
      <c r="P845" s="14"/>
    </row>
    <row r="846" spans="5:16" x14ac:dyDescent="0.25">
      <c r="E846" s="272"/>
      <c r="F846" s="13"/>
      <c r="G846" s="13"/>
      <c r="H846" s="13"/>
      <c r="I846" s="13"/>
      <c r="J846" s="13"/>
      <c r="L846" s="14"/>
      <c r="M846" s="14"/>
      <c r="N846" s="14"/>
      <c r="O846" s="14"/>
      <c r="P846" s="14"/>
    </row>
    <row r="847" spans="5:16" x14ac:dyDescent="0.25">
      <c r="E847" s="272"/>
      <c r="F847" s="13"/>
      <c r="G847" s="13"/>
      <c r="H847" s="13"/>
      <c r="I847" s="13"/>
      <c r="J847" s="13"/>
      <c r="L847" s="14"/>
      <c r="M847" s="14"/>
      <c r="N847" s="14"/>
      <c r="O847" s="14"/>
      <c r="P847" s="14"/>
    </row>
    <row r="848" spans="5:16" x14ac:dyDescent="0.25">
      <c r="E848" s="272"/>
      <c r="F848" s="13"/>
      <c r="G848" s="13"/>
      <c r="H848" s="13"/>
      <c r="I848" s="13"/>
      <c r="J848" s="13"/>
      <c r="L848" s="14"/>
      <c r="M848" s="14"/>
      <c r="N848" s="14"/>
      <c r="O848" s="14"/>
      <c r="P848" s="14"/>
    </row>
    <row r="849" spans="5:16" x14ac:dyDescent="0.25">
      <c r="E849" s="272"/>
      <c r="F849" s="13"/>
      <c r="G849" s="13"/>
      <c r="H849" s="13"/>
      <c r="I849" s="13"/>
      <c r="J849" s="13"/>
      <c r="L849" s="14"/>
      <c r="M849" s="14"/>
      <c r="N849" s="14"/>
      <c r="O849" s="14"/>
      <c r="P849" s="14"/>
    </row>
    <row r="850" spans="5:16" x14ac:dyDescent="0.25">
      <c r="E850" s="272"/>
      <c r="F850" s="13"/>
      <c r="G850" s="13"/>
      <c r="H850" s="13"/>
      <c r="I850" s="13"/>
      <c r="J850" s="13"/>
      <c r="L850" s="14"/>
      <c r="M850" s="14"/>
      <c r="N850" s="14"/>
      <c r="O850" s="14"/>
      <c r="P850" s="14"/>
    </row>
    <row r="851" spans="5:16" x14ac:dyDescent="0.25">
      <c r="E851" s="272"/>
      <c r="F851" s="13"/>
      <c r="G851" s="13"/>
      <c r="H851" s="13"/>
      <c r="I851" s="13"/>
      <c r="J851" s="13"/>
      <c r="L851" s="14"/>
      <c r="M851" s="14"/>
      <c r="N851" s="14"/>
      <c r="O851" s="14"/>
      <c r="P851" s="14"/>
    </row>
    <row r="852" spans="5:16" x14ac:dyDescent="0.25">
      <c r="E852" s="272"/>
      <c r="F852" s="13"/>
      <c r="G852" s="13"/>
      <c r="H852" s="13"/>
      <c r="I852" s="13"/>
      <c r="J852" s="13"/>
      <c r="L852" s="14"/>
      <c r="M852" s="14"/>
      <c r="N852" s="14"/>
      <c r="O852" s="14"/>
      <c r="P852" s="14"/>
    </row>
    <row r="853" spans="5:16" x14ac:dyDescent="0.25">
      <c r="E853" s="272"/>
      <c r="F853" s="13"/>
      <c r="G853" s="13"/>
      <c r="H853" s="13"/>
      <c r="I853" s="13"/>
      <c r="J853" s="13"/>
      <c r="L853" s="14"/>
      <c r="M853" s="14"/>
      <c r="N853" s="14"/>
      <c r="O853" s="14"/>
      <c r="P853" s="14"/>
    </row>
    <row r="854" spans="5:16" x14ac:dyDescent="0.25">
      <c r="F854" s="13"/>
      <c r="G854" s="13"/>
      <c r="H854" s="13"/>
      <c r="I854" s="13"/>
      <c r="J854" s="13"/>
      <c r="L854" s="14"/>
      <c r="M854" s="14"/>
      <c r="N854" s="14"/>
      <c r="O854" s="14"/>
      <c r="P854" s="14"/>
    </row>
    <row r="855" spans="5:16" x14ac:dyDescent="0.25">
      <c r="E855" s="272"/>
      <c r="F855" s="13"/>
      <c r="G855" s="13"/>
      <c r="H855" s="13"/>
      <c r="I855" s="13"/>
      <c r="J855" s="13"/>
      <c r="L855" s="14"/>
      <c r="M855" s="14"/>
      <c r="N855" s="14"/>
      <c r="O855" s="14"/>
      <c r="P855" s="14"/>
    </row>
    <row r="856" spans="5:16" x14ac:dyDescent="0.25">
      <c r="E856" s="272"/>
      <c r="F856" s="13"/>
      <c r="G856" s="13"/>
      <c r="H856" s="13"/>
      <c r="I856" s="13"/>
      <c r="J856" s="13"/>
      <c r="L856" s="14"/>
      <c r="M856" s="14"/>
      <c r="N856" s="14"/>
      <c r="O856" s="14"/>
      <c r="P856" s="14"/>
    </row>
    <row r="857" spans="5:16" x14ac:dyDescent="0.25">
      <c r="E857" s="272"/>
      <c r="F857" s="13"/>
      <c r="G857" s="13"/>
      <c r="H857" s="13"/>
      <c r="I857" s="13"/>
      <c r="J857" s="13"/>
      <c r="L857" s="14"/>
      <c r="M857" s="14"/>
      <c r="N857" s="14"/>
      <c r="O857" s="14"/>
      <c r="P857" s="14"/>
    </row>
    <row r="858" spans="5:16" x14ac:dyDescent="0.25">
      <c r="F858" s="13"/>
      <c r="G858" s="13"/>
      <c r="H858" s="13"/>
      <c r="I858" s="13"/>
      <c r="J858" s="13"/>
      <c r="L858" s="14"/>
      <c r="M858" s="14"/>
      <c r="N858" s="14"/>
      <c r="O858" s="14"/>
      <c r="P858" s="14"/>
    </row>
    <row r="859" spans="5:16" x14ac:dyDescent="0.25">
      <c r="E859" s="272"/>
      <c r="F859" s="13"/>
      <c r="G859" s="13"/>
      <c r="H859" s="13"/>
      <c r="I859" s="13"/>
      <c r="J859" s="13"/>
      <c r="L859" s="14"/>
      <c r="M859" s="14"/>
      <c r="N859" s="14"/>
      <c r="O859" s="14"/>
      <c r="P859" s="14"/>
    </row>
    <row r="860" spans="5:16" x14ac:dyDescent="0.25">
      <c r="E860" s="272"/>
      <c r="F860" s="13"/>
      <c r="G860" s="13"/>
      <c r="H860" s="13"/>
      <c r="I860" s="13"/>
      <c r="J860" s="13"/>
      <c r="L860" s="14"/>
      <c r="M860" s="14"/>
      <c r="N860" s="14"/>
      <c r="O860" s="14"/>
      <c r="P860" s="14"/>
    </row>
    <row r="861" spans="5:16" x14ac:dyDescent="0.25">
      <c r="E861" s="272"/>
      <c r="F861" s="13"/>
      <c r="G861" s="13"/>
      <c r="H861" s="13"/>
      <c r="I861" s="13"/>
      <c r="J861" s="13"/>
      <c r="L861" s="14"/>
      <c r="M861" s="14"/>
      <c r="N861" s="14"/>
      <c r="O861" s="14"/>
      <c r="P861" s="14"/>
    </row>
    <row r="862" spans="5:16" x14ac:dyDescent="0.25">
      <c r="E862" s="272"/>
      <c r="F862" s="13"/>
      <c r="G862" s="13"/>
      <c r="H862" s="13"/>
      <c r="I862" s="13"/>
      <c r="J862" s="13"/>
      <c r="L862" s="14"/>
      <c r="M862" s="14"/>
      <c r="N862" s="14"/>
      <c r="O862" s="14"/>
      <c r="P862" s="14"/>
    </row>
    <row r="863" spans="5:16" x14ac:dyDescent="0.25">
      <c r="E863" s="272"/>
      <c r="F863" s="13"/>
      <c r="G863" s="13"/>
      <c r="H863" s="13"/>
      <c r="I863" s="13"/>
      <c r="J863" s="13"/>
      <c r="L863" s="14"/>
      <c r="M863" s="14"/>
      <c r="N863" s="14"/>
      <c r="O863" s="14"/>
      <c r="P863" s="14"/>
    </row>
    <row r="864" spans="5:16" x14ac:dyDescent="0.25">
      <c r="E864" s="272"/>
      <c r="F864" s="13"/>
      <c r="G864" s="13"/>
      <c r="H864" s="13"/>
      <c r="I864" s="13"/>
      <c r="J864" s="13"/>
      <c r="L864" s="14"/>
      <c r="M864" s="14"/>
      <c r="N864" s="14"/>
      <c r="O864" s="14"/>
      <c r="P864" s="14"/>
    </row>
    <row r="865" spans="5:16" x14ac:dyDescent="0.25">
      <c r="E865" s="272"/>
      <c r="F865" s="13"/>
      <c r="G865" s="13"/>
      <c r="H865" s="13"/>
      <c r="I865" s="13"/>
      <c r="J865" s="13"/>
      <c r="L865" s="14"/>
      <c r="M865" s="14"/>
      <c r="N865" s="14"/>
      <c r="O865" s="14"/>
      <c r="P865" s="14"/>
    </row>
    <row r="866" spans="5:16" x14ac:dyDescent="0.25">
      <c r="E866" s="272"/>
      <c r="F866" s="13"/>
      <c r="G866" s="13"/>
      <c r="H866" s="13"/>
      <c r="I866" s="13"/>
      <c r="J866" s="13"/>
      <c r="L866" s="14"/>
      <c r="M866" s="14"/>
      <c r="N866" s="14"/>
      <c r="O866" s="14"/>
      <c r="P866" s="14"/>
    </row>
    <row r="867" spans="5:16" x14ac:dyDescent="0.25">
      <c r="E867" s="272"/>
      <c r="F867" s="13"/>
      <c r="G867" s="13"/>
      <c r="H867" s="13"/>
      <c r="I867" s="13"/>
      <c r="J867" s="13"/>
      <c r="L867" s="14"/>
      <c r="M867" s="14"/>
      <c r="N867" s="14"/>
      <c r="O867" s="14"/>
      <c r="P867" s="14"/>
    </row>
    <row r="868" spans="5:16" x14ac:dyDescent="0.25">
      <c r="E868" s="272"/>
      <c r="F868" s="13"/>
      <c r="G868" s="13"/>
      <c r="H868" s="13"/>
      <c r="I868" s="13"/>
      <c r="J868" s="13"/>
      <c r="L868" s="14"/>
      <c r="M868" s="14"/>
      <c r="N868" s="14"/>
      <c r="O868" s="14"/>
      <c r="P868" s="14"/>
    </row>
    <row r="869" spans="5:16" x14ac:dyDescent="0.25">
      <c r="E869" s="272"/>
      <c r="F869" s="13"/>
      <c r="G869" s="13"/>
      <c r="H869" s="13"/>
      <c r="I869" s="13"/>
      <c r="J869" s="13"/>
      <c r="L869" s="14"/>
      <c r="M869" s="14"/>
      <c r="N869" s="14"/>
      <c r="O869" s="14"/>
      <c r="P869" s="14"/>
    </row>
    <row r="870" spans="5:16" x14ac:dyDescent="0.25">
      <c r="E870" s="272"/>
      <c r="F870" s="13"/>
      <c r="G870" s="13"/>
      <c r="H870" s="13"/>
      <c r="I870" s="13"/>
      <c r="J870" s="13"/>
      <c r="L870" s="14"/>
      <c r="M870" s="14"/>
      <c r="N870" s="14"/>
      <c r="O870" s="14"/>
      <c r="P870" s="14"/>
    </row>
    <row r="871" spans="5:16" x14ac:dyDescent="0.25">
      <c r="E871" s="272"/>
      <c r="F871" s="13"/>
      <c r="G871" s="13"/>
      <c r="H871" s="13"/>
      <c r="I871" s="13"/>
      <c r="J871" s="13"/>
      <c r="L871" s="14"/>
      <c r="M871" s="14"/>
      <c r="N871" s="14"/>
      <c r="O871" s="14"/>
      <c r="P871" s="14"/>
    </row>
    <row r="872" spans="5:16" x14ac:dyDescent="0.25">
      <c r="E872" s="272"/>
      <c r="F872" s="13"/>
      <c r="G872" s="13"/>
      <c r="H872" s="13"/>
      <c r="I872" s="13"/>
      <c r="J872" s="13"/>
      <c r="L872" s="14"/>
      <c r="M872" s="14"/>
      <c r="N872" s="14"/>
      <c r="O872" s="14"/>
      <c r="P872" s="14"/>
    </row>
    <row r="873" spans="5:16" x14ac:dyDescent="0.25">
      <c r="E873" s="272"/>
      <c r="F873" s="13"/>
      <c r="G873" s="13"/>
      <c r="H873" s="13"/>
      <c r="I873" s="13"/>
      <c r="J873" s="13"/>
      <c r="L873" s="14"/>
      <c r="M873" s="14"/>
      <c r="N873" s="14"/>
      <c r="O873" s="14"/>
      <c r="P873" s="14"/>
    </row>
    <row r="874" spans="5:16" x14ac:dyDescent="0.25">
      <c r="E874" s="272"/>
      <c r="F874" s="13"/>
      <c r="G874" s="13"/>
      <c r="H874" s="13"/>
      <c r="I874" s="13"/>
      <c r="J874" s="13"/>
      <c r="L874" s="14"/>
      <c r="M874" s="14"/>
      <c r="N874" s="14"/>
      <c r="O874" s="14"/>
      <c r="P874" s="14"/>
    </row>
    <row r="875" spans="5:16" x14ac:dyDescent="0.25">
      <c r="E875" s="272"/>
      <c r="F875" s="13"/>
      <c r="G875" s="13"/>
      <c r="H875" s="13"/>
      <c r="I875" s="13"/>
      <c r="J875" s="13"/>
      <c r="L875" s="14"/>
      <c r="M875" s="14"/>
      <c r="N875" s="14"/>
      <c r="O875" s="14"/>
      <c r="P875" s="14"/>
    </row>
    <row r="876" spans="5:16" x14ac:dyDescent="0.25">
      <c r="E876" s="272"/>
      <c r="F876" s="13"/>
      <c r="G876" s="13"/>
      <c r="H876" s="13"/>
      <c r="I876" s="13"/>
      <c r="J876" s="13"/>
      <c r="L876" s="14"/>
      <c r="M876" s="14"/>
      <c r="N876" s="14"/>
      <c r="O876" s="14"/>
      <c r="P876" s="14"/>
    </row>
    <row r="877" spans="5:16" x14ac:dyDescent="0.25">
      <c r="E877" s="272"/>
      <c r="F877" s="13"/>
      <c r="G877" s="13"/>
      <c r="H877" s="13"/>
      <c r="I877" s="13"/>
      <c r="J877" s="13"/>
      <c r="L877" s="14"/>
      <c r="M877" s="14"/>
      <c r="N877" s="14"/>
      <c r="O877" s="14"/>
      <c r="P877" s="14"/>
    </row>
    <row r="878" spans="5:16" x14ac:dyDescent="0.25">
      <c r="E878" s="272"/>
      <c r="F878" s="13"/>
      <c r="G878" s="13"/>
      <c r="H878" s="13"/>
      <c r="I878" s="13"/>
      <c r="J878" s="13"/>
      <c r="L878" s="14"/>
      <c r="M878" s="14"/>
      <c r="N878" s="14"/>
      <c r="O878" s="14"/>
      <c r="P878" s="14"/>
    </row>
    <row r="879" spans="5:16" x14ac:dyDescent="0.25">
      <c r="E879" s="272"/>
      <c r="F879" s="13"/>
      <c r="G879" s="13"/>
      <c r="H879" s="13"/>
      <c r="I879" s="13"/>
      <c r="J879" s="13"/>
      <c r="L879" s="14"/>
      <c r="M879" s="14"/>
      <c r="N879" s="14"/>
      <c r="O879" s="14"/>
      <c r="P879" s="14"/>
    </row>
    <row r="880" spans="5:16" x14ac:dyDescent="0.25">
      <c r="E880" s="272"/>
      <c r="F880" s="13"/>
      <c r="G880" s="13"/>
      <c r="H880" s="13"/>
      <c r="I880" s="13"/>
      <c r="J880" s="13"/>
      <c r="L880" s="14"/>
      <c r="M880" s="14"/>
      <c r="N880" s="14"/>
      <c r="O880" s="14"/>
      <c r="P880" s="14"/>
    </row>
    <row r="881" spans="5:16" x14ac:dyDescent="0.25">
      <c r="E881" s="272"/>
      <c r="F881" s="13"/>
      <c r="G881" s="13"/>
      <c r="H881" s="13"/>
      <c r="I881" s="13"/>
      <c r="J881" s="13"/>
      <c r="L881" s="14"/>
      <c r="M881" s="14"/>
      <c r="N881" s="14"/>
      <c r="O881" s="14"/>
      <c r="P881" s="14"/>
    </row>
    <row r="882" spans="5:16" x14ac:dyDescent="0.25">
      <c r="F882" s="13"/>
      <c r="G882" s="13"/>
      <c r="H882" s="13"/>
      <c r="I882" s="13"/>
      <c r="J882" s="13"/>
      <c r="L882" s="14"/>
      <c r="M882" s="14"/>
      <c r="N882" s="14"/>
      <c r="O882" s="14"/>
      <c r="P882" s="14"/>
    </row>
    <row r="883" spans="5:16" x14ac:dyDescent="0.25">
      <c r="E883" s="272"/>
      <c r="F883" s="13"/>
      <c r="G883" s="13"/>
      <c r="H883" s="13"/>
      <c r="I883" s="13"/>
      <c r="J883" s="13"/>
      <c r="L883" s="14"/>
      <c r="M883" s="14"/>
      <c r="N883" s="14"/>
      <c r="O883" s="14"/>
      <c r="P883" s="14"/>
    </row>
    <row r="884" spans="5:16" x14ac:dyDescent="0.25">
      <c r="E884" s="272"/>
      <c r="F884" s="13"/>
      <c r="G884" s="13"/>
      <c r="H884" s="13"/>
      <c r="I884" s="13"/>
      <c r="J884" s="13"/>
      <c r="L884" s="14"/>
      <c r="M884" s="14"/>
      <c r="N884" s="14"/>
      <c r="O884" s="14"/>
      <c r="P884" s="14"/>
    </row>
    <row r="885" spans="5:16" x14ac:dyDescent="0.25">
      <c r="E885" s="272"/>
      <c r="F885" s="13"/>
      <c r="G885" s="13"/>
      <c r="H885" s="13"/>
      <c r="I885" s="13"/>
      <c r="J885" s="13"/>
      <c r="L885" s="14"/>
      <c r="M885" s="14"/>
      <c r="N885" s="14"/>
      <c r="O885" s="14"/>
      <c r="P885" s="14"/>
    </row>
    <row r="886" spans="5:16" x14ac:dyDescent="0.25">
      <c r="E886" s="272"/>
      <c r="F886" s="13"/>
      <c r="G886" s="13"/>
      <c r="H886" s="13"/>
      <c r="I886" s="13"/>
      <c r="J886" s="13"/>
      <c r="L886" s="14"/>
      <c r="M886" s="14"/>
      <c r="N886" s="14"/>
      <c r="O886" s="14"/>
      <c r="P886" s="14"/>
    </row>
    <row r="887" spans="5:16" x14ac:dyDescent="0.25">
      <c r="E887" s="272"/>
      <c r="F887" s="13"/>
      <c r="G887" s="13"/>
      <c r="H887" s="13"/>
      <c r="I887" s="13"/>
      <c r="J887" s="13"/>
      <c r="L887" s="14"/>
      <c r="M887" s="14"/>
      <c r="N887" s="14"/>
      <c r="O887" s="14"/>
      <c r="P887" s="14"/>
    </row>
    <row r="888" spans="5:16" x14ac:dyDescent="0.25">
      <c r="E888" s="272"/>
      <c r="F888" s="13"/>
      <c r="G888" s="13"/>
      <c r="H888" s="13"/>
      <c r="I888" s="13"/>
      <c r="J888" s="13"/>
      <c r="L888" s="14"/>
      <c r="M888" s="14"/>
      <c r="N888" s="14"/>
      <c r="O888" s="14"/>
      <c r="P888" s="14"/>
    </row>
    <row r="889" spans="5:16" x14ac:dyDescent="0.25">
      <c r="E889" s="272"/>
      <c r="F889" s="13"/>
      <c r="G889" s="13"/>
      <c r="H889" s="13"/>
      <c r="I889" s="13"/>
      <c r="J889" s="13"/>
      <c r="L889" s="14"/>
      <c r="M889" s="14"/>
      <c r="N889" s="14"/>
      <c r="O889" s="14"/>
      <c r="P889" s="14"/>
    </row>
    <row r="890" spans="5:16" x14ac:dyDescent="0.25">
      <c r="E890" s="272"/>
      <c r="F890" s="13"/>
      <c r="G890" s="13"/>
      <c r="H890" s="13"/>
      <c r="I890" s="13"/>
      <c r="J890" s="13"/>
      <c r="L890" s="14"/>
      <c r="M890" s="14"/>
      <c r="N890" s="14"/>
      <c r="O890" s="14"/>
      <c r="P890" s="14"/>
    </row>
    <row r="891" spans="5:16" x14ac:dyDescent="0.25">
      <c r="E891" s="272"/>
      <c r="F891" s="13"/>
      <c r="G891" s="13"/>
      <c r="H891" s="13"/>
      <c r="I891" s="13"/>
      <c r="J891" s="13"/>
      <c r="L891" s="14"/>
      <c r="M891" s="14"/>
      <c r="N891" s="14"/>
      <c r="O891" s="14"/>
      <c r="P891" s="14"/>
    </row>
    <row r="892" spans="5:16" x14ac:dyDescent="0.25">
      <c r="E892" s="272"/>
      <c r="F892" s="13"/>
      <c r="G892" s="13"/>
      <c r="H892" s="13"/>
      <c r="I892" s="13"/>
      <c r="J892" s="13"/>
      <c r="L892" s="14"/>
      <c r="M892" s="14"/>
      <c r="N892" s="14"/>
      <c r="O892" s="14"/>
      <c r="P892" s="14"/>
    </row>
    <row r="893" spans="5:16" x14ac:dyDescent="0.25">
      <c r="E893" s="272"/>
      <c r="F893" s="13"/>
      <c r="G893" s="13"/>
      <c r="H893" s="13"/>
      <c r="I893" s="13"/>
      <c r="J893" s="13"/>
      <c r="L893" s="14"/>
      <c r="M893" s="14"/>
      <c r="N893" s="14"/>
      <c r="O893" s="14"/>
      <c r="P893" s="14"/>
    </row>
    <row r="894" spans="5:16" x14ac:dyDescent="0.25">
      <c r="E894" s="272"/>
      <c r="F894" s="13"/>
      <c r="G894" s="13"/>
      <c r="H894" s="13"/>
      <c r="I894" s="13"/>
      <c r="J894" s="13"/>
      <c r="L894" s="14"/>
      <c r="M894" s="14"/>
      <c r="N894" s="14"/>
      <c r="O894" s="14"/>
      <c r="P894" s="14"/>
    </row>
    <row r="895" spans="5:16" x14ac:dyDescent="0.25">
      <c r="E895" s="272"/>
      <c r="F895" s="13"/>
      <c r="G895" s="13"/>
      <c r="H895" s="13"/>
      <c r="I895" s="13"/>
      <c r="J895" s="13"/>
      <c r="L895" s="14"/>
      <c r="M895" s="14"/>
      <c r="N895" s="14"/>
      <c r="O895" s="14"/>
      <c r="P895" s="14"/>
    </row>
    <row r="896" spans="5:16" x14ac:dyDescent="0.25">
      <c r="E896" s="272"/>
      <c r="F896" s="13"/>
      <c r="G896" s="13"/>
      <c r="H896" s="13"/>
      <c r="I896" s="13"/>
      <c r="J896" s="13"/>
      <c r="L896" s="14"/>
      <c r="M896" s="14"/>
      <c r="N896" s="14"/>
      <c r="O896" s="14"/>
      <c r="P896" s="14"/>
    </row>
    <row r="897" spans="5:16" x14ac:dyDescent="0.25">
      <c r="E897" s="272"/>
      <c r="F897" s="13"/>
      <c r="G897" s="13"/>
      <c r="H897" s="13"/>
      <c r="I897" s="13"/>
      <c r="J897" s="13"/>
      <c r="L897" s="14"/>
      <c r="M897" s="14"/>
      <c r="N897" s="14"/>
      <c r="O897" s="14"/>
      <c r="P897" s="14"/>
    </row>
    <row r="898" spans="5:16" x14ac:dyDescent="0.25">
      <c r="E898" s="272"/>
      <c r="F898" s="13"/>
      <c r="G898" s="13"/>
      <c r="H898" s="13"/>
      <c r="I898" s="13"/>
      <c r="J898" s="13"/>
      <c r="L898" s="14"/>
      <c r="M898" s="14"/>
      <c r="N898" s="14"/>
      <c r="O898" s="14"/>
      <c r="P898" s="14"/>
    </row>
    <row r="899" spans="5:16" x14ac:dyDescent="0.25">
      <c r="E899" s="272"/>
      <c r="F899" s="13"/>
      <c r="G899" s="13"/>
      <c r="H899" s="13"/>
      <c r="I899" s="13"/>
      <c r="J899" s="13"/>
      <c r="L899" s="14"/>
      <c r="M899" s="14"/>
      <c r="N899" s="14"/>
      <c r="O899" s="14"/>
      <c r="P899" s="14"/>
    </row>
    <row r="900" spans="5:16" x14ac:dyDescent="0.25">
      <c r="E900" s="272"/>
      <c r="F900" s="13"/>
      <c r="G900" s="13"/>
      <c r="H900" s="13"/>
      <c r="I900" s="13"/>
      <c r="J900" s="13"/>
      <c r="L900" s="14"/>
      <c r="M900" s="14"/>
      <c r="N900" s="14"/>
      <c r="O900" s="14"/>
      <c r="P900" s="14"/>
    </row>
    <row r="901" spans="5:16" x14ac:dyDescent="0.25">
      <c r="E901" s="272"/>
      <c r="F901" s="13"/>
      <c r="G901" s="13"/>
      <c r="H901" s="13"/>
      <c r="I901" s="13"/>
      <c r="J901" s="13"/>
      <c r="L901" s="14"/>
      <c r="M901" s="14"/>
      <c r="N901" s="14"/>
      <c r="O901" s="14"/>
      <c r="P901" s="14"/>
    </row>
    <row r="902" spans="5:16" x14ac:dyDescent="0.25">
      <c r="E902" s="272"/>
      <c r="F902" s="13"/>
      <c r="G902" s="13"/>
      <c r="H902" s="13"/>
      <c r="I902" s="13"/>
      <c r="J902" s="13"/>
      <c r="L902" s="14"/>
      <c r="M902" s="14"/>
      <c r="N902" s="14"/>
      <c r="O902" s="14"/>
      <c r="P902" s="14"/>
    </row>
    <row r="903" spans="5:16" x14ac:dyDescent="0.25">
      <c r="E903" s="272"/>
      <c r="F903" s="13"/>
      <c r="G903" s="13"/>
      <c r="H903" s="13"/>
      <c r="I903" s="13"/>
      <c r="J903" s="13"/>
      <c r="L903" s="14"/>
      <c r="M903" s="14"/>
      <c r="N903" s="14"/>
      <c r="O903" s="14"/>
      <c r="P903" s="14"/>
    </row>
    <row r="904" spans="5:16" x14ac:dyDescent="0.25">
      <c r="E904" s="272"/>
      <c r="F904" s="13"/>
      <c r="G904" s="13"/>
      <c r="H904" s="13"/>
      <c r="I904" s="13"/>
      <c r="J904" s="13"/>
      <c r="L904" s="14"/>
      <c r="M904" s="14"/>
      <c r="N904" s="14"/>
      <c r="O904" s="14"/>
      <c r="P904" s="14"/>
    </row>
    <row r="905" spans="5:16" x14ac:dyDescent="0.25">
      <c r="E905" s="272"/>
      <c r="F905" s="13"/>
      <c r="G905" s="13"/>
      <c r="H905" s="13"/>
      <c r="I905" s="13"/>
      <c r="J905" s="13"/>
      <c r="L905" s="14"/>
      <c r="M905" s="14"/>
      <c r="N905" s="14"/>
      <c r="O905" s="14"/>
      <c r="P905" s="14"/>
    </row>
    <row r="906" spans="5:16" x14ac:dyDescent="0.25">
      <c r="E906" s="272"/>
      <c r="F906" s="13"/>
      <c r="G906" s="13"/>
      <c r="H906" s="13"/>
      <c r="I906" s="13"/>
      <c r="J906" s="13"/>
      <c r="L906" s="14"/>
      <c r="M906" s="14"/>
      <c r="N906" s="14"/>
      <c r="O906" s="14"/>
      <c r="P906" s="14"/>
    </row>
    <row r="907" spans="5:16" x14ac:dyDescent="0.25">
      <c r="E907" s="272"/>
      <c r="F907" s="13"/>
      <c r="G907" s="13"/>
      <c r="H907" s="13"/>
      <c r="I907" s="13"/>
      <c r="J907" s="13"/>
      <c r="L907" s="14"/>
      <c r="M907" s="14"/>
      <c r="N907" s="14"/>
      <c r="O907" s="14"/>
      <c r="P907" s="14"/>
    </row>
    <row r="908" spans="5:16" x14ac:dyDescent="0.25">
      <c r="E908" s="272"/>
      <c r="F908" s="13"/>
      <c r="G908" s="13"/>
      <c r="H908" s="13"/>
      <c r="I908" s="13"/>
      <c r="J908" s="13"/>
      <c r="L908" s="14"/>
      <c r="M908" s="14"/>
      <c r="N908" s="14"/>
      <c r="O908" s="14"/>
      <c r="P908" s="14"/>
    </row>
    <row r="909" spans="5:16" x14ac:dyDescent="0.25">
      <c r="E909" s="272"/>
      <c r="F909" s="13"/>
      <c r="G909" s="13"/>
      <c r="H909" s="13"/>
      <c r="I909" s="13"/>
      <c r="J909" s="13"/>
      <c r="L909" s="14"/>
      <c r="M909" s="14"/>
      <c r="N909" s="14"/>
      <c r="O909" s="14"/>
      <c r="P909" s="14"/>
    </row>
    <row r="910" spans="5:16" x14ac:dyDescent="0.25">
      <c r="E910" s="272"/>
      <c r="F910" s="13"/>
      <c r="G910" s="13"/>
      <c r="H910" s="13"/>
      <c r="I910" s="13"/>
      <c r="J910" s="13"/>
      <c r="L910" s="14"/>
      <c r="M910" s="14"/>
      <c r="N910" s="14"/>
      <c r="O910" s="14"/>
      <c r="P910" s="14"/>
    </row>
    <row r="911" spans="5:16" x14ac:dyDescent="0.25">
      <c r="F911" s="13"/>
      <c r="G911" s="13"/>
      <c r="H911" s="13"/>
      <c r="I911" s="13"/>
      <c r="J911" s="13"/>
      <c r="L911" s="14"/>
      <c r="M911" s="14"/>
      <c r="N911" s="14"/>
      <c r="O911" s="14"/>
      <c r="P911" s="14"/>
    </row>
    <row r="912" spans="5:16" x14ac:dyDescent="0.25">
      <c r="E912" s="272"/>
      <c r="F912" s="13"/>
      <c r="G912" s="13"/>
      <c r="H912" s="13"/>
      <c r="I912" s="13"/>
      <c r="J912" s="13"/>
      <c r="L912" s="14"/>
      <c r="M912" s="14"/>
      <c r="N912" s="14"/>
      <c r="O912" s="14"/>
      <c r="P912" s="14"/>
    </row>
    <row r="913" spans="5:16" x14ac:dyDescent="0.25">
      <c r="E913" s="272"/>
      <c r="F913" s="13"/>
      <c r="G913" s="13"/>
      <c r="H913" s="13"/>
      <c r="I913" s="13"/>
      <c r="J913" s="13"/>
      <c r="L913" s="14"/>
      <c r="M913" s="14"/>
      <c r="N913" s="14"/>
      <c r="O913" s="14"/>
      <c r="P913" s="14"/>
    </row>
    <row r="914" spans="5:16" x14ac:dyDescent="0.25">
      <c r="E914" s="272"/>
      <c r="F914" s="13"/>
      <c r="G914" s="13"/>
      <c r="H914" s="13"/>
      <c r="I914" s="13"/>
      <c r="J914" s="13"/>
      <c r="L914" s="14"/>
      <c r="M914" s="14"/>
      <c r="N914" s="14"/>
      <c r="O914" s="14"/>
      <c r="P914" s="14"/>
    </row>
    <row r="915" spans="5:16" x14ac:dyDescent="0.25">
      <c r="E915" s="272"/>
      <c r="F915" s="13"/>
      <c r="G915" s="13"/>
      <c r="H915" s="13"/>
      <c r="I915" s="13"/>
      <c r="J915" s="13"/>
      <c r="L915" s="14"/>
      <c r="M915" s="14"/>
      <c r="N915" s="14"/>
      <c r="O915" s="14"/>
      <c r="P915" s="14"/>
    </row>
    <row r="916" spans="5:16" x14ac:dyDescent="0.25">
      <c r="E916" s="272"/>
      <c r="F916" s="13"/>
      <c r="G916" s="13"/>
      <c r="H916" s="13"/>
      <c r="I916" s="13"/>
      <c r="J916" s="13"/>
      <c r="L916" s="14"/>
      <c r="M916" s="14"/>
      <c r="N916" s="14"/>
      <c r="O916" s="14"/>
      <c r="P916" s="14"/>
    </row>
    <row r="917" spans="5:16" x14ac:dyDescent="0.25">
      <c r="E917" s="272"/>
      <c r="F917" s="13"/>
      <c r="G917" s="13"/>
      <c r="H917" s="13"/>
      <c r="I917" s="13"/>
      <c r="J917" s="13"/>
      <c r="L917" s="14"/>
      <c r="M917" s="14"/>
      <c r="N917" s="14"/>
      <c r="O917" s="14"/>
      <c r="P917" s="14"/>
    </row>
    <row r="918" spans="5:16" x14ac:dyDescent="0.25">
      <c r="E918" s="272"/>
      <c r="F918" s="13"/>
      <c r="G918" s="13"/>
      <c r="H918" s="13"/>
      <c r="I918" s="13"/>
      <c r="J918" s="13"/>
      <c r="L918" s="14"/>
      <c r="M918" s="14"/>
      <c r="N918" s="14"/>
      <c r="O918" s="14"/>
      <c r="P918" s="14"/>
    </row>
    <row r="919" spans="5:16" x14ac:dyDescent="0.25">
      <c r="E919" s="272"/>
      <c r="F919" s="13"/>
      <c r="G919" s="13"/>
      <c r="H919" s="13"/>
      <c r="I919" s="13"/>
      <c r="J919" s="13"/>
      <c r="L919" s="14"/>
      <c r="M919" s="14"/>
      <c r="N919" s="14"/>
      <c r="O919" s="14"/>
      <c r="P919" s="14"/>
    </row>
    <row r="920" spans="5:16" x14ac:dyDescent="0.25">
      <c r="E920" s="272"/>
      <c r="F920" s="13"/>
      <c r="G920" s="13"/>
      <c r="H920" s="13"/>
      <c r="I920" s="13"/>
      <c r="J920" s="13"/>
      <c r="L920" s="14"/>
      <c r="M920" s="14"/>
      <c r="N920" s="14"/>
      <c r="O920" s="14"/>
      <c r="P920" s="14"/>
    </row>
    <row r="921" spans="5:16" x14ac:dyDescent="0.25">
      <c r="E921" s="272"/>
      <c r="F921" s="13"/>
      <c r="G921" s="13"/>
      <c r="H921" s="13"/>
      <c r="I921" s="13"/>
      <c r="J921" s="13"/>
      <c r="L921" s="14"/>
      <c r="M921" s="14"/>
      <c r="N921" s="14"/>
      <c r="O921" s="14"/>
      <c r="P921" s="14"/>
    </row>
    <row r="922" spans="5:16" x14ac:dyDescent="0.25">
      <c r="E922" s="272"/>
      <c r="F922" s="13"/>
      <c r="G922" s="13"/>
      <c r="H922" s="13"/>
      <c r="I922" s="13"/>
      <c r="J922" s="13"/>
      <c r="L922" s="14"/>
      <c r="M922" s="14"/>
      <c r="N922" s="14"/>
      <c r="O922" s="14"/>
      <c r="P922" s="14"/>
    </row>
    <row r="923" spans="5:16" x14ac:dyDescent="0.25">
      <c r="E923" s="272"/>
      <c r="F923" s="13"/>
      <c r="G923" s="13"/>
      <c r="H923" s="13"/>
      <c r="I923" s="13"/>
      <c r="J923" s="13"/>
      <c r="L923" s="14"/>
      <c r="M923" s="14"/>
      <c r="N923" s="14"/>
      <c r="O923" s="14"/>
      <c r="P923" s="14"/>
    </row>
    <row r="924" spans="5:16" x14ac:dyDescent="0.25">
      <c r="E924" s="272"/>
      <c r="F924" s="13"/>
      <c r="G924" s="13"/>
      <c r="H924" s="13"/>
      <c r="I924" s="13"/>
      <c r="J924" s="13"/>
      <c r="L924" s="14"/>
      <c r="M924" s="14"/>
      <c r="N924" s="14"/>
      <c r="O924" s="14"/>
      <c r="P924" s="14"/>
    </row>
    <row r="925" spans="5:16" x14ac:dyDescent="0.25">
      <c r="E925" s="272"/>
      <c r="F925" s="13"/>
      <c r="G925" s="13"/>
      <c r="H925" s="13"/>
      <c r="I925" s="13"/>
      <c r="J925" s="13"/>
      <c r="L925" s="14"/>
      <c r="M925" s="14"/>
      <c r="N925" s="14"/>
      <c r="O925" s="14"/>
      <c r="P925" s="14"/>
    </row>
    <row r="926" spans="5:16" x14ac:dyDescent="0.25">
      <c r="E926" s="272"/>
      <c r="F926" s="13"/>
      <c r="G926" s="13"/>
      <c r="H926" s="13"/>
      <c r="I926" s="13"/>
      <c r="J926" s="13"/>
      <c r="L926" s="14"/>
      <c r="M926" s="14"/>
      <c r="N926" s="14"/>
      <c r="O926" s="14"/>
      <c r="P926" s="14"/>
    </row>
    <row r="927" spans="5:16" x14ac:dyDescent="0.25">
      <c r="E927" s="272"/>
      <c r="F927" s="13"/>
      <c r="G927" s="13"/>
      <c r="H927" s="13"/>
      <c r="I927" s="13"/>
      <c r="J927" s="13"/>
      <c r="L927" s="14"/>
      <c r="M927" s="14"/>
      <c r="N927" s="14"/>
      <c r="O927" s="14"/>
      <c r="P927" s="14"/>
    </row>
    <row r="928" spans="5:16" x14ac:dyDescent="0.25">
      <c r="E928" s="272"/>
      <c r="F928" s="13"/>
      <c r="G928" s="13"/>
      <c r="H928" s="13"/>
      <c r="I928" s="13"/>
      <c r="J928" s="13"/>
      <c r="L928" s="14"/>
      <c r="M928" s="14"/>
      <c r="N928" s="14"/>
      <c r="O928" s="14"/>
      <c r="P928" s="14"/>
    </row>
    <row r="929" spans="5:16" x14ac:dyDescent="0.25">
      <c r="E929" s="272"/>
      <c r="F929" s="13"/>
      <c r="G929" s="13"/>
      <c r="H929" s="13"/>
      <c r="I929" s="13"/>
      <c r="J929" s="13"/>
      <c r="L929" s="14"/>
      <c r="M929" s="14"/>
      <c r="N929" s="14"/>
      <c r="O929" s="14"/>
      <c r="P929" s="14"/>
    </row>
    <row r="930" spans="5:16" x14ac:dyDescent="0.25">
      <c r="E930" s="272"/>
      <c r="F930" s="13"/>
      <c r="G930" s="13"/>
      <c r="H930" s="13"/>
      <c r="I930" s="13"/>
      <c r="J930" s="13"/>
      <c r="L930" s="14"/>
      <c r="M930" s="14"/>
      <c r="N930" s="14"/>
      <c r="O930" s="14"/>
      <c r="P930" s="14"/>
    </row>
    <row r="931" spans="5:16" x14ac:dyDescent="0.25">
      <c r="E931" s="272"/>
      <c r="F931" s="13"/>
      <c r="G931" s="13"/>
      <c r="H931" s="13"/>
      <c r="I931" s="13"/>
      <c r="J931" s="13"/>
      <c r="L931" s="14"/>
      <c r="M931" s="14"/>
      <c r="N931" s="14"/>
      <c r="O931" s="14"/>
      <c r="P931" s="14"/>
    </row>
    <row r="932" spans="5:16" x14ac:dyDescent="0.25">
      <c r="E932" s="272"/>
      <c r="F932" s="13"/>
      <c r="G932" s="13"/>
      <c r="H932" s="13"/>
      <c r="I932" s="13"/>
      <c r="J932" s="13"/>
      <c r="L932" s="14"/>
      <c r="M932" s="14"/>
      <c r="N932" s="14"/>
      <c r="O932" s="14"/>
      <c r="P932" s="14"/>
    </row>
    <row r="933" spans="5:16" x14ac:dyDescent="0.25">
      <c r="E933" s="272"/>
      <c r="F933" s="13"/>
      <c r="G933" s="13"/>
      <c r="H933" s="13"/>
      <c r="I933" s="13"/>
      <c r="J933" s="13"/>
      <c r="L933" s="14"/>
      <c r="M933" s="14"/>
      <c r="N933" s="14"/>
      <c r="O933" s="14"/>
      <c r="P933" s="14"/>
    </row>
    <row r="934" spans="5:16" x14ac:dyDescent="0.25">
      <c r="E934" s="272"/>
      <c r="F934" s="13"/>
      <c r="G934" s="13"/>
      <c r="H934" s="13"/>
      <c r="I934" s="13"/>
      <c r="J934" s="13"/>
      <c r="L934" s="14"/>
      <c r="M934" s="14"/>
      <c r="N934" s="14"/>
      <c r="O934" s="14"/>
      <c r="P934" s="14"/>
    </row>
    <row r="935" spans="5:16" x14ac:dyDescent="0.25">
      <c r="E935" s="272"/>
      <c r="F935" s="13"/>
      <c r="G935" s="13"/>
      <c r="H935" s="13"/>
      <c r="I935" s="13"/>
      <c r="J935" s="13"/>
      <c r="L935" s="14"/>
      <c r="M935" s="14"/>
      <c r="N935" s="14"/>
      <c r="O935" s="14"/>
      <c r="P935" s="14"/>
    </row>
    <row r="936" spans="5:16" x14ac:dyDescent="0.25">
      <c r="E936" s="272"/>
      <c r="F936" s="13"/>
      <c r="G936" s="13"/>
      <c r="H936" s="13"/>
      <c r="I936" s="13"/>
      <c r="J936" s="13"/>
      <c r="L936" s="14"/>
      <c r="M936" s="14"/>
      <c r="N936" s="14"/>
      <c r="O936" s="14"/>
      <c r="P936" s="14"/>
    </row>
    <row r="937" spans="5:16" x14ac:dyDescent="0.25">
      <c r="E937" s="272"/>
      <c r="F937" s="13"/>
      <c r="G937" s="13"/>
      <c r="H937" s="13"/>
      <c r="I937" s="13"/>
      <c r="J937" s="13"/>
      <c r="L937" s="14"/>
      <c r="M937" s="14"/>
      <c r="N937" s="14"/>
      <c r="O937" s="14"/>
      <c r="P937" s="14"/>
    </row>
    <row r="938" spans="5:16" x14ac:dyDescent="0.25">
      <c r="F938" s="13"/>
      <c r="G938" s="13"/>
      <c r="H938" s="13"/>
      <c r="I938" s="13"/>
      <c r="J938" s="13"/>
      <c r="L938" s="14"/>
      <c r="M938" s="14"/>
      <c r="N938" s="14"/>
      <c r="O938" s="14"/>
      <c r="P938" s="14"/>
    </row>
    <row r="939" spans="5:16" x14ac:dyDescent="0.25">
      <c r="E939" s="272"/>
      <c r="F939" s="13"/>
      <c r="G939" s="13"/>
      <c r="H939" s="13"/>
      <c r="I939" s="13"/>
      <c r="J939" s="13"/>
      <c r="L939" s="14"/>
      <c r="M939" s="14"/>
      <c r="N939" s="14"/>
      <c r="O939" s="14"/>
      <c r="P939" s="14"/>
    </row>
    <row r="940" spans="5:16" x14ac:dyDescent="0.25">
      <c r="E940" s="272"/>
      <c r="F940" s="13"/>
      <c r="G940" s="13"/>
      <c r="H940" s="13"/>
      <c r="I940" s="13"/>
      <c r="J940" s="13"/>
      <c r="L940" s="14"/>
      <c r="M940" s="14"/>
      <c r="N940" s="14"/>
      <c r="O940" s="14"/>
      <c r="P940" s="14"/>
    </row>
    <row r="941" spans="5:16" x14ac:dyDescent="0.25">
      <c r="E941" s="272"/>
      <c r="F941" s="13"/>
      <c r="G941" s="13"/>
      <c r="H941" s="13"/>
      <c r="I941" s="13"/>
      <c r="J941" s="13"/>
      <c r="L941" s="14"/>
      <c r="M941" s="14"/>
      <c r="N941" s="14"/>
      <c r="O941" s="14"/>
      <c r="P941" s="14"/>
    </row>
    <row r="942" spans="5:16" x14ac:dyDescent="0.25">
      <c r="F942" s="13"/>
      <c r="G942" s="13"/>
      <c r="H942" s="13"/>
      <c r="I942" s="13"/>
      <c r="J942" s="13"/>
      <c r="L942" s="14"/>
      <c r="M942" s="14"/>
      <c r="N942" s="14"/>
      <c r="O942" s="14"/>
      <c r="P942" s="14"/>
    </row>
    <row r="943" spans="5:16" x14ac:dyDescent="0.25">
      <c r="E943" s="272"/>
      <c r="F943" s="13"/>
      <c r="G943" s="13"/>
      <c r="H943" s="13"/>
      <c r="I943" s="13"/>
      <c r="J943" s="13"/>
      <c r="L943" s="14"/>
      <c r="M943" s="14"/>
      <c r="N943" s="14"/>
      <c r="O943" s="14"/>
      <c r="P943" s="14"/>
    </row>
    <row r="944" spans="5:16" x14ac:dyDescent="0.25">
      <c r="E944" s="272"/>
      <c r="F944" s="13"/>
      <c r="G944" s="13"/>
      <c r="H944" s="13"/>
      <c r="I944" s="13"/>
      <c r="J944" s="13"/>
      <c r="L944" s="14"/>
      <c r="M944" s="14"/>
      <c r="N944" s="14"/>
      <c r="O944" s="14"/>
      <c r="P944" s="14"/>
    </row>
    <row r="945" spans="5:16" x14ac:dyDescent="0.25">
      <c r="E945" s="272"/>
      <c r="F945" s="13"/>
      <c r="G945" s="13"/>
      <c r="H945" s="13"/>
      <c r="I945" s="13"/>
      <c r="J945" s="13"/>
      <c r="L945" s="14"/>
      <c r="M945" s="14"/>
      <c r="N945" s="14"/>
      <c r="O945" s="14"/>
      <c r="P945" s="14"/>
    </row>
    <row r="946" spans="5:16" x14ac:dyDescent="0.25">
      <c r="E946" s="272"/>
      <c r="F946" s="13"/>
      <c r="G946" s="13"/>
      <c r="H946" s="13"/>
      <c r="I946" s="13"/>
      <c r="J946" s="13"/>
      <c r="L946" s="14"/>
      <c r="M946" s="14"/>
      <c r="N946" s="14"/>
      <c r="O946" s="14"/>
      <c r="P946" s="14"/>
    </row>
    <row r="947" spans="5:16" x14ac:dyDescent="0.25">
      <c r="E947" s="272"/>
      <c r="F947" s="13"/>
      <c r="G947" s="13"/>
      <c r="H947" s="13"/>
      <c r="I947" s="13"/>
      <c r="J947" s="13"/>
      <c r="L947" s="14"/>
      <c r="M947" s="14"/>
      <c r="N947" s="14"/>
      <c r="O947" s="14"/>
      <c r="P947" s="14"/>
    </row>
    <row r="948" spans="5:16" x14ac:dyDescent="0.25">
      <c r="E948" s="272"/>
      <c r="F948" s="13"/>
      <c r="G948" s="13"/>
      <c r="H948" s="13"/>
      <c r="I948" s="13"/>
      <c r="J948" s="13"/>
      <c r="L948" s="14"/>
      <c r="M948" s="14"/>
      <c r="N948" s="14"/>
      <c r="O948" s="14"/>
      <c r="P948" s="14"/>
    </row>
    <row r="949" spans="5:16" x14ac:dyDescent="0.25">
      <c r="E949" s="272"/>
      <c r="F949" s="13"/>
      <c r="G949" s="13"/>
      <c r="H949" s="13"/>
      <c r="I949" s="13"/>
      <c r="J949" s="13"/>
      <c r="L949" s="14"/>
      <c r="M949" s="14"/>
      <c r="N949" s="14"/>
      <c r="O949" s="14"/>
      <c r="P949" s="14"/>
    </row>
    <row r="950" spans="5:16" x14ac:dyDescent="0.25">
      <c r="E950" s="272"/>
      <c r="F950" s="13"/>
      <c r="G950" s="13"/>
      <c r="H950" s="13"/>
      <c r="I950" s="13"/>
      <c r="J950" s="13"/>
      <c r="L950" s="14"/>
      <c r="M950" s="14"/>
      <c r="N950" s="14"/>
      <c r="O950" s="14"/>
      <c r="P950" s="14"/>
    </row>
    <row r="951" spans="5:16" x14ac:dyDescent="0.25">
      <c r="E951" s="272"/>
      <c r="F951" s="13"/>
      <c r="G951" s="13"/>
      <c r="H951" s="13"/>
      <c r="I951" s="13"/>
      <c r="J951" s="13"/>
      <c r="L951" s="14"/>
      <c r="M951" s="14"/>
      <c r="N951" s="14"/>
      <c r="O951" s="14"/>
      <c r="P951" s="14"/>
    </row>
    <row r="952" spans="5:16" x14ac:dyDescent="0.25">
      <c r="E952" s="272"/>
      <c r="F952" s="13"/>
      <c r="G952" s="13"/>
      <c r="H952" s="13"/>
      <c r="I952" s="13"/>
      <c r="J952" s="13"/>
      <c r="L952" s="14"/>
      <c r="M952" s="14"/>
      <c r="N952" s="14"/>
      <c r="O952" s="14"/>
      <c r="P952" s="14"/>
    </row>
    <row r="953" spans="5:16" x14ac:dyDescent="0.25">
      <c r="E953" s="272"/>
      <c r="F953" s="13"/>
      <c r="G953" s="13"/>
      <c r="H953" s="13"/>
      <c r="I953" s="13"/>
      <c r="J953" s="13"/>
      <c r="L953" s="14"/>
      <c r="M953" s="14"/>
      <c r="N953" s="14"/>
      <c r="O953" s="14"/>
      <c r="P953" s="14"/>
    </row>
    <row r="954" spans="5:16" x14ac:dyDescent="0.25">
      <c r="E954" s="272"/>
      <c r="F954" s="13"/>
      <c r="G954" s="13"/>
      <c r="H954" s="13"/>
      <c r="I954" s="13"/>
      <c r="J954" s="13"/>
      <c r="L954" s="14"/>
      <c r="M954" s="14"/>
      <c r="N954" s="14"/>
      <c r="O954" s="14"/>
      <c r="P954" s="14"/>
    </row>
    <row r="955" spans="5:16" x14ac:dyDescent="0.25">
      <c r="E955" s="272"/>
      <c r="F955" s="13"/>
      <c r="G955" s="13"/>
      <c r="H955" s="13"/>
      <c r="I955" s="13"/>
      <c r="J955" s="13"/>
      <c r="L955" s="14"/>
      <c r="M955" s="14"/>
      <c r="N955" s="14"/>
      <c r="O955" s="14"/>
      <c r="P955" s="14"/>
    </row>
    <row r="956" spans="5:16" x14ac:dyDescent="0.25">
      <c r="E956" s="272"/>
      <c r="F956" s="13"/>
      <c r="G956" s="13"/>
      <c r="H956" s="13"/>
      <c r="I956" s="13"/>
      <c r="J956" s="13"/>
      <c r="L956" s="14"/>
      <c r="M956" s="14"/>
      <c r="N956" s="14"/>
      <c r="O956" s="14"/>
      <c r="P956" s="14"/>
    </row>
    <row r="957" spans="5:16" x14ac:dyDescent="0.25">
      <c r="E957" s="272"/>
      <c r="F957" s="13"/>
      <c r="G957" s="13"/>
      <c r="H957" s="13"/>
      <c r="I957" s="13"/>
      <c r="J957" s="13"/>
      <c r="L957" s="14"/>
      <c r="M957" s="14"/>
      <c r="N957" s="14"/>
      <c r="O957" s="14"/>
      <c r="P957" s="14"/>
    </row>
    <row r="958" spans="5:16" x14ac:dyDescent="0.25">
      <c r="E958" s="272"/>
      <c r="F958" s="13"/>
      <c r="G958" s="13"/>
      <c r="H958" s="13"/>
      <c r="I958" s="13"/>
      <c r="J958" s="13"/>
      <c r="L958" s="14"/>
      <c r="M958" s="14"/>
      <c r="N958" s="14"/>
      <c r="O958" s="14"/>
      <c r="P958" s="14"/>
    </row>
    <row r="959" spans="5:16" x14ac:dyDescent="0.25">
      <c r="E959" s="272"/>
      <c r="F959" s="13"/>
      <c r="G959" s="13"/>
      <c r="H959" s="13"/>
      <c r="I959" s="13"/>
      <c r="J959" s="13"/>
      <c r="L959" s="14"/>
      <c r="M959" s="14"/>
      <c r="N959" s="14"/>
      <c r="O959" s="14"/>
      <c r="P959" s="14"/>
    </row>
    <row r="960" spans="5:16" x14ac:dyDescent="0.25">
      <c r="E960" s="272"/>
      <c r="F960" s="13"/>
      <c r="G960" s="13"/>
      <c r="H960" s="13"/>
      <c r="I960" s="13"/>
      <c r="J960" s="13"/>
      <c r="L960" s="14"/>
      <c r="M960" s="14"/>
      <c r="N960" s="14"/>
      <c r="O960" s="14"/>
      <c r="P960" s="14"/>
    </row>
    <row r="961" spans="5:16" x14ac:dyDescent="0.25">
      <c r="E961" s="272"/>
      <c r="F961" s="13"/>
      <c r="G961" s="13"/>
      <c r="H961" s="13"/>
      <c r="I961" s="13"/>
      <c r="J961" s="13"/>
      <c r="L961" s="14"/>
      <c r="M961" s="14"/>
      <c r="N961" s="14"/>
      <c r="O961" s="14"/>
      <c r="P961" s="14"/>
    </row>
    <row r="962" spans="5:16" x14ac:dyDescent="0.25">
      <c r="E962" s="272"/>
      <c r="F962" s="13"/>
      <c r="G962" s="13"/>
      <c r="H962" s="13"/>
      <c r="I962" s="13"/>
      <c r="J962" s="13"/>
      <c r="L962" s="14"/>
      <c r="M962" s="14"/>
      <c r="N962" s="14"/>
      <c r="O962" s="14"/>
      <c r="P962" s="14"/>
    </row>
    <row r="963" spans="5:16" x14ac:dyDescent="0.25">
      <c r="E963" s="272"/>
      <c r="F963" s="13"/>
      <c r="G963" s="13"/>
      <c r="H963" s="13"/>
      <c r="I963" s="13"/>
      <c r="J963" s="13"/>
      <c r="L963" s="14"/>
      <c r="M963" s="14"/>
      <c r="N963" s="14"/>
      <c r="O963" s="14"/>
      <c r="P963" s="14"/>
    </row>
    <row r="964" spans="5:16" x14ac:dyDescent="0.25">
      <c r="E964" s="272"/>
      <c r="F964" s="13"/>
      <c r="G964" s="13"/>
      <c r="H964" s="13"/>
      <c r="I964" s="13"/>
      <c r="J964" s="13"/>
      <c r="L964" s="14"/>
      <c r="M964" s="14"/>
      <c r="N964" s="14"/>
      <c r="O964" s="14"/>
      <c r="P964" s="14"/>
    </row>
    <row r="965" spans="5:16" x14ac:dyDescent="0.25">
      <c r="E965" s="272"/>
      <c r="F965" s="13"/>
      <c r="G965" s="13"/>
      <c r="H965" s="13"/>
      <c r="I965" s="13"/>
      <c r="J965" s="13"/>
      <c r="L965" s="14"/>
      <c r="M965" s="14"/>
      <c r="N965" s="14"/>
      <c r="O965" s="14"/>
      <c r="P965" s="14"/>
    </row>
    <row r="966" spans="5:16" x14ac:dyDescent="0.25">
      <c r="F966" s="13"/>
      <c r="G966" s="13"/>
      <c r="H966" s="13"/>
      <c r="I966" s="13"/>
      <c r="J966" s="13"/>
      <c r="L966" s="14"/>
      <c r="M966" s="14"/>
      <c r="N966" s="14"/>
      <c r="O966" s="14"/>
      <c r="P966" s="14"/>
    </row>
    <row r="967" spans="5:16" x14ac:dyDescent="0.25">
      <c r="E967" s="272"/>
      <c r="F967" s="13"/>
      <c r="G967" s="13"/>
      <c r="H967" s="13"/>
      <c r="I967" s="13"/>
      <c r="J967" s="13"/>
      <c r="L967" s="14"/>
      <c r="M967" s="14"/>
      <c r="N967" s="14"/>
      <c r="O967" s="14"/>
      <c r="P967" s="14"/>
    </row>
    <row r="968" spans="5:16" x14ac:dyDescent="0.25">
      <c r="E968" s="272"/>
      <c r="F968" s="13"/>
      <c r="G968" s="13"/>
      <c r="H968" s="13"/>
      <c r="I968" s="13"/>
      <c r="J968" s="13"/>
      <c r="L968" s="14"/>
      <c r="M968" s="14"/>
      <c r="N968" s="14"/>
      <c r="O968" s="14"/>
      <c r="P968" s="14"/>
    </row>
    <row r="969" spans="5:16" x14ac:dyDescent="0.25">
      <c r="E969" s="272"/>
      <c r="F969" s="13"/>
      <c r="G969" s="13"/>
      <c r="H969" s="13"/>
      <c r="I969" s="13"/>
      <c r="J969" s="13"/>
      <c r="L969" s="14"/>
      <c r="M969" s="14"/>
      <c r="N969" s="14"/>
      <c r="O969" s="14"/>
      <c r="P969" s="14"/>
    </row>
    <row r="970" spans="5:16" x14ac:dyDescent="0.25">
      <c r="E970" s="272"/>
      <c r="F970" s="13"/>
      <c r="G970" s="13"/>
      <c r="H970" s="13"/>
      <c r="I970" s="13"/>
      <c r="J970" s="13"/>
      <c r="L970" s="14"/>
      <c r="M970" s="14"/>
      <c r="N970" s="14"/>
      <c r="O970" s="14"/>
      <c r="P970" s="14"/>
    </row>
    <row r="971" spans="5:16" x14ac:dyDescent="0.25">
      <c r="E971" s="272"/>
      <c r="F971" s="13"/>
      <c r="G971" s="13"/>
      <c r="H971" s="13"/>
      <c r="I971" s="13"/>
      <c r="J971" s="13"/>
      <c r="L971" s="14"/>
      <c r="M971" s="14"/>
      <c r="N971" s="14"/>
      <c r="O971" s="14"/>
      <c r="P971" s="14"/>
    </row>
    <row r="972" spans="5:16" x14ac:dyDescent="0.25">
      <c r="E972" s="272"/>
      <c r="F972" s="13"/>
      <c r="G972" s="13"/>
      <c r="H972" s="13"/>
      <c r="I972" s="13"/>
      <c r="J972" s="13"/>
      <c r="L972" s="14"/>
      <c r="M972" s="14"/>
      <c r="N972" s="14"/>
      <c r="O972" s="14"/>
      <c r="P972" s="14"/>
    </row>
    <row r="973" spans="5:16" x14ac:dyDescent="0.25">
      <c r="E973" s="272"/>
      <c r="F973" s="13"/>
      <c r="G973" s="13"/>
      <c r="H973" s="13"/>
      <c r="I973" s="13"/>
      <c r="J973" s="13"/>
      <c r="L973" s="14"/>
      <c r="M973" s="14"/>
      <c r="N973" s="14"/>
      <c r="O973" s="14"/>
      <c r="P973" s="14"/>
    </row>
    <row r="974" spans="5:16" x14ac:dyDescent="0.25">
      <c r="E974" s="272"/>
      <c r="F974" s="13"/>
      <c r="G974" s="13"/>
      <c r="H974" s="13"/>
      <c r="I974" s="13"/>
      <c r="J974" s="13"/>
      <c r="L974" s="14"/>
      <c r="M974" s="14"/>
      <c r="N974" s="14"/>
      <c r="O974" s="14"/>
      <c r="P974" s="14"/>
    </row>
    <row r="975" spans="5:16" x14ac:dyDescent="0.25">
      <c r="E975" s="272"/>
      <c r="F975" s="13"/>
      <c r="G975" s="13"/>
      <c r="H975" s="13"/>
      <c r="I975" s="13"/>
      <c r="J975" s="13"/>
      <c r="L975" s="14"/>
      <c r="M975" s="14"/>
      <c r="N975" s="14"/>
      <c r="O975" s="14"/>
      <c r="P975" s="14"/>
    </row>
    <row r="976" spans="5:16" x14ac:dyDescent="0.25">
      <c r="E976" s="272"/>
      <c r="F976" s="13"/>
      <c r="G976" s="13"/>
      <c r="H976" s="13"/>
      <c r="I976" s="13"/>
      <c r="J976" s="13"/>
      <c r="L976" s="14"/>
      <c r="M976" s="14"/>
      <c r="N976" s="14"/>
      <c r="O976" s="14"/>
      <c r="P976" s="14"/>
    </row>
    <row r="977" spans="5:16" x14ac:dyDescent="0.25">
      <c r="E977" s="272"/>
      <c r="F977" s="13"/>
      <c r="G977" s="13"/>
      <c r="H977" s="13"/>
      <c r="I977" s="13"/>
      <c r="J977" s="13"/>
      <c r="L977" s="14"/>
      <c r="M977" s="14"/>
      <c r="N977" s="14"/>
      <c r="O977" s="14"/>
      <c r="P977" s="14"/>
    </row>
    <row r="978" spans="5:16" x14ac:dyDescent="0.25">
      <c r="E978" s="272"/>
      <c r="F978" s="13"/>
      <c r="G978" s="13"/>
      <c r="H978" s="13"/>
      <c r="I978" s="13"/>
      <c r="J978" s="13"/>
      <c r="L978" s="14"/>
      <c r="M978" s="14"/>
      <c r="N978" s="14"/>
      <c r="O978" s="14"/>
      <c r="P978" s="14"/>
    </row>
    <row r="979" spans="5:16" x14ac:dyDescent="0.25">
      <c r="E979" s="272"/>
      <c r="F979" s="13"/>
      <c r="G979" s="13"/>
      <c r="H979" s="13"/>
      <c r="I979" s="13"/>
      <c r="J979" s="13"/>
      <c r="L979" s="14"/>
      <c r="M979" s="14"/>
      <c r="N979" s="14"/>
      <c r="O979" s="14"/>
      <c r="P979" s="14"/>
    </row>
    <row r="980" spans="5:16" x14ac:dyDescent="0.25">
      <c r="E980" s="272"/>
      <c r="F980" s="13"/>
      <c r="G980" s="13"/>
      <c r="H980" s="13"/>
      <c r="I980" s="13"/>
      <c r="J980" s="13"/>
      <c r="L980" s="14"/>
      <c r="M980" s="14"/>
      <c r="N980" s="14"/>
      <c r="O980" s="14"/>
      <c r="P980" s="14"/>
    </row>
    <row r="981" spans="5:16" x14ac:dyDescent="0.25">
      <c r="E981" s="272"/>
      <c r="F981" s="13"/>
      <c r="G981" s="13"/>
      <c r="H981" s="13"/>
      <c r="I981" s="13"/>
      <c r="J981" s="13"/>
      <c r="L981" s="14"/>
      <c r="M981" s="14"/>
      <c r="N981" s="14"/>
      <c r="O981" s="14"/>
      <c r="P981" s="14"/>
    </row>
    <row r="982" spans="5:16" x14ac:dyDescent="0.25">
      <c r="E982" s="272"/>
      <c r="F982" s="13"/>
      <c r="G982" s="13"/>
      <c r="H982" s="13"/>
      <c r="I982" s="13"/>
      <c r="J982" s="13"/>
      <c r="L982" s="14"/>
      <c r="M982" s="14"/>
      <c r="N982" s="14"/>
      <c r="O982" s="14"/>
      <c r="P982" s="14"/>
    </row>
    <row r="983" spans="5:16" x14ac:dyDescent="0.25">
      <c r="E983" s="272"/>
      <c r="F983" s="13"/>
      <c r="G983" s="13"/>
      <c r="H983" s="13"/>
      <c r="I983" s="13"/>
      <c r="J983" s="13"/>
      <c r="L983" s="14"/>
      <c r="M983" s="14"/>
      <c r="N983" s="14"/>
      <c r="O983" s="14"/>
      <c r="P983" s="14"/>
    </row>
    <row r="984" spans="5:16" x14ac:dyDescent="0.25">
      <c r="E984" s="272"/>
      <c r="F984" s="13"/>
      <c r="G984" s="13"/>
      <c r="H984" s="13"/>
      <c r="I984" s="13"/>
      <c r="J984" s="13"/>
      <c r="L984" s="14"/>
      <c r="M984" s="14"/>
      <c r="N984" s="14"/>
      <c r="O984" s="14"/>
      <c r="P984" s="14"/>
    </row>
    <row r="985" spans="5:16" x14ac:dyDescent="0.25">
      <c r="E985" s="272"/>
      <c r="F985" s="13"/>
      <c r="G985" s="13"/>
      <c r="H985" s="13"/>
      <c r="I985" s="13"/>
      <c r="J985" s="13"/>
      <c r="L985" s="14"/>
      <c r="M985" s="14"/>
      <c r="N985" s="14"/>
      <c r="O985" s="14"/>
      <c r="P985" s="14"/>
    </row>
    <row r="986" spans="5:16" x14ac:dyDescent="0.25">
      <c r="E986" s="272"/>
      <c r="F986" s="13"/>
      <c r="G986" s="13"/>
      <c r="H986" s="13"/>
      <c r="I986" s="13"/>
      <c r="J986" s="13"/>
      <c r="L986" s="14"/>
      <c r="M986" s="14"/>
      <c r="N986" s="14"/>
      <c r="O986" s="14"/>
      <c r="P986" s="14"/>
    </row>
    <row r="987" spans="5:16" x14ac:dyDescent="0.25">
      <c r="E987" s="272"/>
      <c r="F987" s="13"/>
      <c r="G987" s="13"/>
      <c r="H987" s="13"/>
      <c r="I987" s="13"/>
      <c r="J987" s="13"/>
      <c r="L987" s="14"/>
      <c r="M987" s="14"/>
      <c r="N987" s="14"/>
      <c r="O987" s="14"/>
      <c r="P987" s="14"/>
    </row>
    <row r="988" spans="5:16" x14ac:dyDescent="0.25">
      <c r="E988" s="272"/>
      <c r="F988" s="13"/>
      <c r="G988" s="13"/>
      <c r="H988" s="13"/>
      <c r="I988" s="13"/>
      <c r="J988" s="13"/>
      <c r="L988" s="14"/>
      <c r="M988" s="14"/>
      <c r="N988" s="14"/>
      <c r="O988" s="14"/>
      <c r="P988" s="14"/>
    </row>
    <row r="989" spans="5:16" x14ac:dyDescent="0.25">
      <c r="E989" s="272"/>
      <c r="F989" s="13"/>
      <c r="G989" s="13"/>
      <c r="H989" s="13"/>
      <c r="I989" s="13"/>
      <c r="J989" s="13"/>
      <c r="L989" s="14"/>
      <c r="M989" s="14"/>
      <c r="N989" s="14"/>
      <c r="O989" s="14"/>
      <c r="P989" s="14"/>
    </row>
    <row r="990" spans="5:16" x14ac:dyDescent="0.25">
      <c r="E990" s="272"/>
      <c r="F990" s="13"/>
      <c r="G990" s="13"/>
      <c r="H990" s="13"/>
      <c r="I990" s="13"/>
      <c r="J990" s="13"/>
      <c r="L990" s="14"/>
      <c r="M990" s="14"/>
      <c r="N990" s="14"/>
      <c r="O990" s="14"/>
      <c r="P990" s="14"/>
    </row>
    <row r="991" spans="5:16" x14ac:dyDescent="0.25">
      <c r="E991" s="272"/>
      <c r="F991" s="13"/>
      <c r="G991" s="13"/>
      <c r="H991" s="13"/>
      <c r="I991" s="13"/>
      <c r="J991" s="13"/>
      <c r="L991" s="14"/>
      <c r="M991" s="14"/>
      <c r="N991" s="14"/>
      <c r="O991" s="14"/>
      <c r="P991" s="14"/>
    </row>
    <row r="992" spans="5:16" x14ac:dyDescent="0.25">
      <c r="E992" s="272"/>
      <c r="F992" s="13"/>
      <c r="G992" s="13"/>
      <c r="H992" s="13"/>
      <c r="I992" s="13"/>
      <c r="J992" s="13"/>
      <c r="L992" s="14"/>
      <c r="M992" s="14"/>
      <c r="N992" s="14"/>
      <c r="O992" s="14"/>
      <c r="P992" s="14"/>
    </row>
    <row r="993" spans="5:16" x14ac:dyDescent="0.25">
      <c r="E993" s="272"/>
      <c r="F993" s="13"/>
      <c r="G993" s="13"/>
      <c r="H993" s="13"/>
      <c r="I993" s="13"/>
      <c r="J993" s="13"/>
      <c r="L993" s="14"/>
      <c r="M993" s="14"/>
      <c r="N993" s="14"/>
      <c r="O993" s="14"/>
      <c r="P993" s="14"/>
    </row>
    <row r="994" spans="5:16" x14ac:dyDescent="0.25">
      <c r="E994" s="272"/>
      <c r="F994" s="13"/>
      <c r="G994" s="13"/>
      <c r="H994" s="13"/>
      <c r="I994" s="13"/>
      <c r="J994" s="13"/>
      <c r="L994" s="14"/>
      <c r="M994" s="14"/>
      <c r="N994" s="14"/>
      <c r="O994" s="14"/>
      <c r="P994" s="14"/>
    </row>
    <row r="995" spans="5:16" x14ac:dyDescent="0.25">
      <c r="F995" s="13"/>
      <c r="G995" s="13"/>
      <c r="H995" s="13"/>
      <c r="I995" s="13"/>
      <c r="J995" s="13"/>
      <c r="L995" s="14"/>
      <c r="M995" s="14"/>
      <c r="N995" s="14"/>
      <c r="O995" s="14"/>
      <c r="P995" s="14"/>
    </row>
    <row r="996" spans="5:16" x14ac:dyDescent="0.25">
      <c r="E996" s="272"/>
      <c r="F996" s="13"/>
      <c r="G996" s="13"/>
      <c r="H996" s="13"/>
      <c r="I996" s="13"/>
      <c r="J996" s="13"/>
      <c r="L996" s="14"/>
      <c r="M996" s="14"/>
      <c r="N996" s="14"/>
      <c r="O996" s="14"/>
      <c r="P996" s="14"/>
    </row>
    <row r="997" spans="5:16" x14ac:dyDescent="0.25">
      <c r="E997" s="272"/>
      <c r="F997" s="13"/>
      <c r="G997" s="13"/>
      <c r="H997" s="13"/>
      <c r="I997" s="13"/>
      <c r="J997" s="13"/>
      <c r="L997" s="14"/>
      <c r="M997" s="14"/>
      <c r="N997" s="14"/>
      <c r="O997" s="14"/>
      <c r="P997" s="14"/>
    </row>
    <row r="998" spans="5:16" x14ac:dyDescent="0.25">
      <c r="E998" s="272"/>
      <c r="F998" s="13"/>
      <c r="G998" s="13"/>
      <c r="H998" s="13"/>
      <c r="I998" s="13"/>
      <c r="J998" s="13"/>
      <c r="L998" s="14"/>
      <c r="M998" s="14"/>
      <c r="N998" s="14"/>
      <c r="O998" s="14"/>
      <c r="P998" s="14"/>
    </row>
    <row r="999" spans="5:16" x14ac:dyDescent="0.25">
      <c r="E999" s="272"/>
      <c r="F999" s="13"/>
      <c r="G999" s="13"/>
      <c r="H999" s="13"/>
      <c r="I999" s="13"/>
      <c r="J999" s="13"/>
      <c r="L999" s="14"/>
      <c r="M999" s="14"/>
      <c r="N999" s="14"/>
      <c r="O999" s="14"/>
      <c r="P999" s="14"/>
    </row>
    <row r="1000" spans="5:16" x14ac:dyDescent="0.25">
      <c r="E1000" s="272"/>
      <c r="F1000" s="13"/>
      <c r="G1000" s="13"/>
      <c r="H1000" s="13"/>
      <c r="I1000" s="13"/>
      <c r="J1000" s="13"/>
      <c r="L1000" s="14"/>
      <c r="M1000" s="14"/>
      <c r="N1000" s="14"/>
      <c r="O1000" s="14"/>
      <c r="P1000" s="14"/>
    </row>
    <row r="1001" spans="5:16" x14ac:dyDescent="0.25">
      <c r="E1001" s="272"/>
      <c r="F1001" s="13"/>
      <c r="G1001" s="13"/>
      <c r="H1001" s="13"/>
      <c r="I1001" s="13"/>
      <c r="J1001" s="13"/>
      <c r="L1001" s="14"/>
      <c r="M1001" s="14"/>
      <c r="N1001" s="14"/>
      <c r="O1001" s="14"/>
      <c r="P1001" s="14"/>
    </row>
    <row r="1002" spans="5:16" x14ac:dyDescent="0.25">
      <c r="E1002" s="272"/>
      <c r="F1002" s="13"/>
      <c r="G1002" s="13"/>
      <c r="H1002" s="13"/>
      <c r="I1002" s="13"/>
      <c r="J1002" s="13"/>
      <c r="L1002" s="14"/>
      <c r="M1002" s="14"/>
      <c r="N1002" s="14"/>
      <c r="O1002" s="14"/>
      <c r="P1002" s="14"/>
    </row>
    <row r="1003" spans="5:16" x14ac:dyDescent="0.25">
      <c r="E1003" s="272"/>
      <c r="F1003" s="13"/>
      <c r="G1003" s="13"/>
      <c r="H1003" s="13"/>
      <c r="I1003" s="13"/>
      <c r="J1003" s="13"/>
      <c r="L1003" s="14"/>
      <c r="M1003" s="14"/>
      <c r="N1003" s="14"/>
      <c r="O1003" s="14"/>
      <c r="P1003" s="14"/>
    </row>
    <row r="1004" spans="5:16" x14ac:dyDescent="0.25">
      <c r="E1004" s="272"/>
      <c r="F1004" s="13"/>
      <c r="G1004" s="13"/>
      <c r="H1004" s="13"/>
      <c r="I1004" s="13"/>
      <c r="J1004" s="13"/>
      <c r="L1004" s="14"/>
      <c r="M1004" s="14"/>
      <c r="N1004" s="14"/>
      <c r="O1004" s="14"/>
      <c r="P1004" s="14"/>
    </row>
    <row r="1005" spans="5:16" x14ac:dyDescent="0.25">
      <c r="E1005" s="272"/>
      <c r="F1005" s="13"/>
      <c r="G1005" s="13"/>
      <c r="H1005" s="13"/>
      <c r="I1005" s="13"/>
      <c r="J1005" s="13"/>
      <c r="L1005" s="14"/>
      <c r="M1005" s="14"/>
      <c r="N1005" s="14"/>
      <c r="O1005" s="14"/>
      <c r="P1005" s="14"/>
    </row>
    <row r="1006" spans="5:16" x14ac:dyDescent="0.25">
      <c r="E1006" s="272"/>
      <c r="F1006" s="13"/>
      <c r="G1006" s="13"/>
      <c r="H1006" s="13"/>
      <c r="I1006" s="13"/>
      <c r="J1006" s="13"/>
      <c r="L1006" s="14"/>
      <c r="M1006" s="14"/>
      <c r="N1006" s="14"/>
      <c r="O1006" s="14"/>
      <c r="P1006" s="14"/>
    </row>
    <row r="1007" spans="5:16" x14ac:dyDescent="0.25">
      <c r="E1007" s="272"/>
      <c r="F1007" s="13"/>
      <c r="G1007" s="13"/>
      <c r="H1007" s="13"/>
      <c r="I1007" s="13"/>
      <c r="J1007" s="13"/>
      <c r="L1007" s="14"/>
      <c r="M1007" s="14"/>
      <c r="N1007" s="14"/>
      <c r="O1007" s="14"/>
      <c r="P1007" s="14"/>
    </row>
    <row r="1008" spans="5:16" x14ac:dyDescent="0.25">
      <c r="E1008" s="272"/>
      <c r="F1008" s="13"/>
      <c r="G1008" s="13"/>
      <c r="H1008" s="13"/>
      <c r="I1008" s="13"/>
      <c r="J1008" s="13"/>
      <c r="L1008" s="14"/>
      <c r="M1008" s="14"/>
      <c r="N1008" s="14"/>
      <c r="O1008" s="14"/>
      <c r="P1008" s="14"/>
    </row>
    <row r="1009" spans="5:16" x14ac:dyDescent="0.25">
      <c r="E1009" s="272"/>
      <c r="F1009" s="13"/>
      <c r="G1009" s="13"/>
      <c r="H1009" s="13"/>
      <c r="I1009" s="13"/>
      <c r="J1009" s="13"/>
      <c r="L1009" s="14"/>
      <c r="M1009" s="14"/>
      <c r="N1009" s="14"/>
      <c r="O1009" s="14"/>
      <c r="P1009" s="14"/>
    </row>
    <row r="1010" spans="5:16" x14ac:dyDescent="0.25">
      <c r="E1010" s="272"/>
      <c r="F1010" s="13"/>
      <c r="G1010" s="13"/>
      <c r="H1010" s="13"/>
      <c r="I1010" s="13"/>
      <c r="J1010" s="13"/>
      <c r="L1010" s="14"/>
      <c r="M1010" s="14"/>
      <c r="N1010" s="14"/>
      <c r="O1010" s="14"/>
      <c r="P1010" s="14"/>
    </row>
    <row r="1011" spans="5:16" x14ac:dyDescent="0.25">
      <c r="E1011" s="272"/>
      <c r="F1011" s="13"/>
      <c r="G1011" s="13"/>
      <c r="H1011" s="13"/>
      <c r="I1011" s="13"/>
      <c r="J1011" s="13"/>
      <c r="L1011" s="14"/>
      <c r="M1011" s="14"/>
      <c r="N1011" s="14"/>
      <c r="O1011" s="14"/>
      <c r="P1011" s="14"/>
    </row>
    <row r="1012" spans="5:16" x14ac:dyDescent="0.25">
      <c r="E1012" s="272"/>
      <c r="F1012" s="13"/>
      <c r="G1012" s="13"/>
      <c r="H1012" s="13"/>
      <c r="I1012" s="13"/>
      <c r="J1012" s="13"/>
      <c r="L1012" s="14"/>
      <c r="M1012" s="14"/>
      <c r="N1012" s="14"/>
      <c r="O1012" s="14"/>
      <c r="P1012" s="14"/>
    </row>
    <row r="1013" spans="5:16" x14ac:dyDescent="0.25">
      <c r="E1013" s="272"/>
      <c r="F1013" s="13"/>
      <c r="G1013" s="13"/>
      <c r="H1013" s="13"/>
      <c r="I1013" s="13"/>
      <c r="J1013" s="13"/>
      <c r="L1013" s="14"/>
      <c r="M1013" s="14"/>
      <c r="N1013" s="14"/>
      <c r="O1013" s="14"/>
      <c r="P1013" s="14"/>
    </row>
    <row r="1014" spans="5:16" x14ac:dyDescent="0.25">
      <c r="E1014" s="272"/>
      <c r="F1014" s="13"/>
      <c r="G1014" s="13"/>
      <c r="H1014" s="13"/>
      <c r="I1014" s="13"/>
      <c r="J1014" s="13"/>
      <c r="L1014" s="14"/>
      <c r="M1014" s="14"/>
      <c r="N1014" s="14"/>
      <c r="O1014" s="14"/>
      <c r="P1014" s="14"/>
    </row>
    <row r="1015" spans="5:16" x14ac:dyDescent="0.25">
      <c r="E1015" s="272"/>
      <c r="F1015" s="13"/>
      <c r="G1015" s="13"/>
      <c r="H1015" s="13"/>
      <c r="I1015" s="13"/>
      <c r="J1015" s="13"/>
      <c r="L1015" s="14"/>
      <c r="M1015" s="14"/>
      <c r="N1015" s="14"/>
      <c r="O1015" s="14"/>
      <c r="P1015" s="14"/>
    </row>
    <row r="1016" spans="5:16" x14ac:dyDescent="0.25">
      <c r="E1016" s="272"/>
      <c r="F1016" s="13"/>
      <c r="G1016" s="13"/>
      <c r="H1016" s="13"/>
      <c r="I1016" s="13"/>
      <c r="J1016" s="13"/>
      <c r="L1016" s="14"/>
      <c r="M1016" s="14"/>
      <c r="N1016" s="14"/>
      <c r="O1016" s="14"/>
      <c r="P1016" s="14"/>
    </row>
    <row r="1017" spans="5:16" x14ac:dyDescent="0.25">
      <c r="E1017" s="272"/>
      <c r="F1017" s="13"/>
      <c r="G1017" s="13"/>
      <c r="H1017" s="13"/>
      <c r="I1017" s="13"/>
      <c r="J1017" s="13"/>
      <c r="L1017" s="14"/>
      <c r="M1017" s="14"/>
      <c r="N1017" s="14"/>
      <c r="O1017" s="14"/>
      <c r="P1017" s="14"/>
    </row>
    <row r="1018" spans="5:16" x14ac:dyDescent="0.25">
      <c r="E1018" s="272"/>
      <c r="F1018" s="13"/>
      <c r="G1018" s="13"/>
      <c r="H1018" s="13"/>
      <c r="I1018" s="13"/>
      <c r="J1018" s="13"/>
      <c r="L1018" s="14"/>
      <c r="M1018" s="14"/>
      <c r="N1018" s="14"/>
      <c r="O1018" s="14"/>
      <c r="P1018" s="14"/>
    </row>
    <row r="1019" spans="5:16" x14ac:dyDescent="0.25">
      <c r="E1019" s="272"/>
      <c r="F1019" s="13"/>
      <c r="G1019" s="13"/>
      <c r="H1019" s="13"/>
      <c r="I1019" s="13"/>
      <c r="J1019" s="13"/>
      <c r="L1019" s="14"/>
      <c r="M1019" s="14"/>
      <c r="N1019" s="14"/>
      <c r="O1019" s="14"/>
      <c r="P1019" s="14"/>
    </row>
    <row r="1020" spans="5:16" x14ac:dyDescent="0.25">
      <c r="E1020" s="272"/>
      <c r="F1020" s="13"/>
      <c r="G1020" s="13"/>
      <c r="H1020" s="13"/>
      <c r="I1020" s="13"/>
      <c r="J1020" s="13"/>
      <c r="L1020" s="14"/>
      <c r="M1020" s="14"/>
      <c r="N1020" s="14"/>
      <c r="O1020" s="14"/>
      <c r="P1020" s="14"/>
    </row>
    <row r="1021" spans="5:16" x14ac:dyDescent="0.25">
      <c r="E1021" s="272"/>
      <c r="F1021" s="13"/>
      <c r="G1021" s="13"/>
      <c r="H1021" s="13"/>
      <c r="I1021" s="13"/>
      <c r="J1021" s="13"/>
      <c r="L1021" s="14"/>
      <c r="M1021" s="14"/>
      <c r="N1021" s="14"/>
      <c r="O1021" s="14"/>
      <c r="P1021" s="14"/>
    </row>
    <row r="1022" spans="5:16" x14ac:dyDescent="0.25">
      <c r="F1022" s="13"/>
      <c r="G1022" s="13"/>
      <c r="H1022" s="13"/>
      <c r="I1022" s="13"/>
      <c r="J1022" s="13"/>
      <c r="L1022" s="14"/>
      <c r="M1022" s="14"/>
      <c r="N1022" s="14"/>
      <c r="O1022" s="14"/>
      <c r="P1022" s="14"/>
    </row>
    <row r="1023" spans="5:16" x14ac:dyDescent="0.25">
      <c r="E1023" s="272"/>
      <c r="F1023" s="13"/>
      <c r="G1023" s="13"/>
      <c r="H1023" s="13"/>
      <c r="I1023" s="13"/>
      <c r="J1023" s="13"/>
      <c r="L1023" s="14"/>
      <c r="M1023" s="14"/>
      <c r="N1023" s="14"/>
      <c r="O1023" s="14"/>
      <c r="P1023" s="14"/>
    </row>
    <row r="1024" spans="5:16" x14ac:dyDescent="0.25">
      <c r="E1024" s="272"/>
      <c r="F1024" s="13"/>
      <c r="G1024" s="13"/>
      <c r="H1024" s="13"/>
      <c r="I1024" s="13"/>
      <c r="J1024" s="13"/>
      <c r="L1024" s="14"/>
      <c r="M1024" s="14"/>
      <c r="N1024" s="14"/>
      <c r="O1024" s="14"/>
      <c r="P1024" s="14"/>
    </row>
    <row r="1025" spans="5:16" x14ac:dyDescent="0.25">
      <c r="E1025" s="272"/>
      <c r="F1025" s="13"/>
      <c r="G1025" s="13"/>
      <c r="H1025" s="13"/>
      <c r="I1025" s="13"/>
      <c r="J1025" s="13"/>
      <c r="L1025" s="14"/>
      <c r="M1025" s="14"/>
      <c r="N1025" s="14"/>
      <c r="O1025" s="14"/>
      <c r="P1025" s="14"/>
    </row>
    <row r="1026" spans="5:16" x14ac:dyDescent="0.25">
      <c r="F1026" s="13"/>
      <c r="G1026" s="13"/>
      <c r="H1026" s="13"/>
      <c r="I1026" s="13"/>
      <c r="J1026" s="13"/>
      <c r="L1026" s="14"/>
      <c r="M1026" s="14"/>
      <c r="N1026" s="14"/>
      <c r="O1026" s="14"/>
      <c r="P1026" s="14"/>
    </row>
    <row r="1027" spans="5:16" x14ac:dyDescent="0.25">
      <c r="E1027" s="272"/>
      <c r="F1027" s="13"/>
      <c r="G1027" s="13"/>
      <c r="H1027" s="13"/>
      <c r="I1027" s="13"/>
      <c r="J1027" s="13"/>
      <c r="L1027" s="14"/>
      <c r="M1027" s="14"/>
      <c r="N1027" s="14"/>
      <c r="O1027" s="14"/>
      <c r="P1027" s="14"/>
    </row>
    <row r="1028" spans="5:16" x14ac:dyDescent="0.25">
      <c r="E1028" s="272"/>
      <c r="F1028" s="13"/>
      <c r="G1028" s="13"/>
      <c r="H1028" s="13"/>
      <c r="I1028" s="13"/>
      <c r="J1028" s="13"/>
      <c r="L1028" s="14"/>
      <c r="M1028" s="14"/>
      <c r="N1028" s="14"/>
      <c r="O1028" s="14"/>
      <c r="P1028" s="14"/>
    </row>
    <row r="1029" spans="5:16" x14ac:dyDescent="0.25">
      <c r="E1029" s="272"/>
      <c r="F1029" s="13"/>
      <c r="G1029" s="13"/>
      <c r="H1029" s="13"/>
      <c r="I1029" s="13"/>
      <c r="J1029" s="13"/>
      <c r="L1029" s="14"/>
      <c r="M1029" s="14"/>
      <c r="N1029" s="14"/>
      <c r="O1029" s="14"/>
      <c r="P1029" s="14"/>
    </row>
    <row r="1030" spans="5:16" x14ac:dyDescent="0.25">
      <c r="E1030" s="272"/>
      <c r="F1030" s="13"/>
      <c r="G1030" s="13"/>
      <c r="H1030" s="13"/>
      <c r="I1030" s="13"/>
      <c r="J1030" s="13"/>
      <c r="L1030" s="14"/>
      <c r="M1030" s="14"/>
      <c r="N1030" s="14"/>
      <c r="O1030" s="14"/>
      <c r="P1030" s="14"/>
    </row>
    <row r="1031" spans="5:16" x14ac:dyDescent="0.25">
      <c r="E1031" s="272"/>
      <c r="F1031" s="13"/>
      <c r="G1031" s="13"/>
      <c r="H1031" s="13"/>
      <c r="I1031" s="13"/>
      <c r="J1031" s="13"/>
      <c r="L1031" s="14"/>
      <c r="M1031" s="14"/>
      <c r="N1031" s="14"/>
      <c r="O1031" s="14"/>
      <c r="P1031" s="14"/>
    </row>
    <row r="1032" spans="5:16" x14ac:dyDescent="0.25">
      <c r="E1032" s="272"/>
      <c r="F1032" s="13"/>
      <c r="G1032" s="13"/>
      <c r="H1032" s="13"/>
      <c r="I1032" s="13"/>
      <c r="J1032" s="13"/>
      <c r="L1032" s="14"/>
      <c r="M1032" s="14"/>
      <c r="N1032" s="14"/>
      <c r="O1032" s="14"/>
      <c r="P1032" s="14"/>
    </row>
    <row r="1033" spans="5:16" x14ac:dyDescent="0.25">
      <c r="E1033" s="272"/>
      <c r="F1033" s="13"/>
      <c r="G1033" s="13"/>
      <c r="H1033" s="13"/>
      <c r="I1033" s="13"/>
      <c r="J1033" s="13"/>
      <c r="L1033" s="14"/>
      <c r="M1033" s="14"/>
      <c r="N1033" s="14"/>
      <c r="O1033" s="14"/>
      <c r="P1033" s="14"/>
    </row>
    <row r="1034" spans="5:16" x14ac:dyDescent="0.25">
      <c r="E1034" s="272"/>
      <c r="F1034" s="13"/>
      <c r="G1034" s="13"/>
      <c r="H1034" s="13"/>
      <c r="I1034" s="13"/>
      <c r="J1034" s="13"/>
      <c r="L1034" s="14"/>
      <c r="M1034" s="14"/>
      <c r="N1034" s="14"/>
      <c r="O1034" s="14"/>
      <c r="P1034" s="14"/>
    </row>
    <row r="1035" spans="5:16" x14ac:dyDescent="0.25">
      <c r="E1035" s="272"/>
      <c r="F1035" s="13"/>
      <c r="G1035" s="13"/>
      <c r="H1035" s="13"/>
      <c r="I1035" s="13"/>
      <c r="J1035" s="13"/>
      <c r="L1035" s="14"/>
      <c r="M1035" s="14"/>
      <c r="N1035" s="14"/>
      <c r="O1035" s="14"/>
      <c r="P1035" s="14"/>
    </row>
    <row r="1036" spans="5:16" x14ac:dyDescent="0.25">
      <c r="E1036" s="272"/>
      <c r="F1036" s="13"/>
      <c r="G1036" s="13"/>
      <c r="H1036" s="13"/>
      <c r="I1036" s="13"/>
      <c r="J1036" s="13"/>
      <c r="L1036" s="14"/>
      <c r="M1036" s="14"/>
      <c r="N1036" s="14"/>
      <c r="O1036" s="14"/>
      <c r="P1036" s="14"/>
    </row>
    <row r="1037" spans="5:16" x14ac:dyDescent="0.25">
      <c r="E1037" s="272"/>
      <c r="F1037" s="13"/>
      <c r="G1037" s="13"/>
      <c r="H1037" s="13"/>
      <c r="I1037" s="13"/>
      <c r="J1037" s="13"/>
      <c r="L1037" s="14"/>
      <c r="M1037" s="14"/>
      <c r="N1037" s="14"/>
      <c r="O1037" s="14"/>
      <c r="P1037" s="14"/>
    </row>
    <row r="1038" spans="5:16" x14ac:dyDescent="0.25">
      <c r="E1038" s="272"/>
      <c r="F1038" s="13"/>
      <c r="G1038" s="13"/>
      <c r="H1038" s="13"/>
      <c r="I1038" s="13"/>
      <c r="J1038" s="13"/>
      <c r="L1038" s="14"/>
      <c r="M1038" s="14"/>
      <c r="N1038" s="14"/>
      <c r="O1038" s="14"/>
      <c r="P1038" s="14"/>
    </row>
    <row r="1039" spans="5:16" x14ac:dyDescent="0.25">
      <c r="E1039" s="272"/>
      <c r="F1039" s="13"/>
      <c r="G1039" s="13"/>
      <c r="H1039" s="13"/>
      <c r="I1039" s="13"/>
      <c r="J1039" s="13"/>
      <c r="L1039" s="14"/>
      <c r="M1039" s="14"/>
      <c r="N1039" s="14"/>
      <c r="O1039" s="14"/>
      <c r="P1039" s="14"/>
    </row>
    <row r="1040" spans="5:16" x14ac:dyDescent="0.25">
      <c r="E1040" s="272"/>
      <c r="F1040" s="13"/>
      <c r="G1040" s="13"/>
      <c r="H1040" s="13"/>
      <c r="I1040" s="13"/>
      <c r="J1040" s="13"/>
      <c r="L1040" s="14"/>
      <c r="M1040" s="14"/>
      <c r="N1040" s="14"/>
      <c r="O1040" s="14"/>
      <c r="P1040" s="14"/>
    </row>
    <row r="1041" spans="5:16" x14ac:dyDescent="0.25">
      <c r="E1041" s="272"/>
      <c r="F1041" s="13"/>
      <c r="G1041" s="13"/>
      <c r="H1041" s="13"/>
      <c r="I1041" s="13"/>
      <c r="J1041" s="13"/>
      <c r="L1041" s="14"/>
      <c r="M1041" s="14"/>
      <c r="N1041" s="14"/>
      <c r="O1041" s="14"/>
      <c r="P1041" s="14"/>
    </row>
    <row r="1042" spans="5:16" x14ac:dyDescent="0.25">
      <c r="E1042" s="272"/>
      <c r="F1042" s="13"/>
      <c r="G1042" s="13"/>
      <c r="H1042" s="13"/>
      <c r="I1042" s="13"/>
      <c r="J1042" s="13"/>
      <c r="L1042" s="14"/>
      <c r="M1042" s="14"/>
      <c r="N1042" s="14"/>
      <c r="O1042" s="14"/>
      <c r="P1042" s="14"/>
    </row>
    <row r="1043" spans="5:16" x14ac:dyDescent="0.25">
      <c r="E1043" s="272"/>
      <c r="F1043" s="13"/>
      <c r="G1043" s="13"/>
      <c r="H1043" s="13"/>
      <c r="I1043" s="13"/>
      <c r="J1043" s="13"/>
      <c r="L1043" s="14"/>
      <c r="M1043" s="14"/>
      <c r="N1043" s="14"/>
      <c r="O1043" s="14"/>
      <c r="P1043" s="14"/>
    </row>
    <row r="1044" spans="5:16" x14ac:dyDescent="0.25">
      <c r="E1044" s="272"/>
      <c r="F1044" s="13"/>
      <c r="G1044" s="13"/>
      <c r="H1044" s="13"/>
      <c r="I1044" s="13"/>
      <c r="J1044" s="13"/>
      <c r="L1044" s="14"/>
      <c r="M1044" s="14"/>
      <c r="N1044" s="14"/>
      <c r="O1044" s="14"/>
      <c r="P1044" s="14"/>
    </row>
    <row r="1045" spans="5:16" x14ac:dyDescent="0.25">
      <c r="E1045" s="272"/>
      <c r="F1045" s="13"/>
      <c r="G1045" s="13"/>
      <c r="H1045" s="13"/>
      <c r="I1045" s="13"/>
      <c r="J1045" s="13"/>
      <c r="L1045" s="14"/>
      <c r="M1045" s="14"/>
      <c r="N1045" s="14"/>
      <c r="O1045" s="14"/>
      <c r="P1045" s="14"/>
    </row>
    <row r="1046" spans="5:16" x14ac:dyDescent="0.25">
      <c r="E1046" s="272"/>
      <c r="F1046" s="13"/>
      <c r="G1046" s="13"/>
      <c r="H1046" s="13"/>
      <c r="I1046" s="13"/>
      <c r="J1046" s="13"/>
      <c r="L1046" s="14"/>
      <c r="M1046" s="14"/>
      <c r="N1046" s="14"/>
      <c r="O1046" s="14"/>
      <c r="P1046" s="14"/>
    </row>
    <row r="1047" spans="5:16" x14ac:dyDescent="0.25">
      <c r="E1047" s="272"/>
      <c r="F1047" s="13"/>
      <c r="G1047" s="13"/>
      <c r="H1047" s="13"/>
      <c r="I1047" s="13"/>
      <c r="J1047" s="13"/>
      <c r="L1047" s="14"/>
      <c r="M1047" s="14"/>
      <c r="N1047" s="14"/>
      <c r="O1047" s="14"/>
      <c r="P1047" s="14"/>
    </row>
    <row r="1048" spans="5:16" x14ac:dyDescent="0.25">
      <c r="E1048" s="272"/>
      <c r="F1048" s="13"/>
      <c r="G1048" s="13"/>
      <c r="H1048" s="13"/>
      <c r="I1048" s="13"/>
      <c r="J1048" s="13"/>
      <c r="L1048" s="14"/>
      <c r="M1048" s="14"/>
      <c r="N1048" s="14"/>
      <c r="O1048" s="14"/>
      <c r="P1048" s="14"/>
    </row>
    <row r="1049" spans="5:16" x14ac:dyDescent="0.25">
      <c r="E1049" s="272"/>
      <c r="F1049" s="13"/>
      <c r="G1049" s="13"/>
      <c r="H1049" s="13"/>
      <c r="I1049" s="13"/>
      <c r="J1049" s="13"/>
      <c r="L1049" s="14"/>
      <c r="M1049" s="14"/>
      <c r="N1049" s="14"/>
      <c r="O1049" s="14"/>
      <c r="P1049" s="14"/>
    </row>
    <row r="1050" spans="5:16" x14ac:dyDescent="0.25">
      <c r="F1050" s="13"/>
      <c r="G1050" s="13"/>
      <c r="H1050" s="13"/>
      <c r="I1050" s="13"/>
      <c r="J1050" s="13"/>
      <c r="L1050" s="14"/>
      <c r="M1050" s="14"/>
      <c r="N1050" s="14"/>
      <c r="O1050" s="14"/>
      <c r="P1050" s="14"/>
    </row>
    <row r="1051" spans="5:16" x14ac:dyDescent="0.25">
      <c r="E1051" s="272"/>
      <c r="F1051" s="13"/>
      <c r="G1051" s="13"/>
      <c r="H1051" s="13"/>
      <c r="I1051" s="13"/>
      <c r="J1051" s="13"/>
      <c r="L1051" s="14"/>
      <c r="M1051" s="14"/>
      <c r="N1051" s="14"/>
      <c r="O1051" s="14"/>
      <c r="P1051" s="14"/>
    </row>
    <row r="1052" spans="5:16" x14ac:dyDescent="0.25">
      <c r="E1052" s="272"/>
      <c r="F1052" s="13"/>
      <c r="G1052" s="13"/>
      <c r="H1052" s="13"/>
      <c r="I1052" s="13"/>
      <c r="J1052" s="13"/>
      <c r="L1052" s="14"/>
      <c r="M1052" s="14"/>
      <c r="N1052" s="14"/>
      <c r="O1052" s="14"/>
      <c r="P1052" s="14"/>
    </row>
    <row r="1053" spans="5:16" x14ac:dyDescent="0.25">
      <c r="E1053" s="272"/>
      <c r="F1053" s="13"/>
      <c r="G1053" s="13"/>
      <c r="H1053" s="13"/>
      <c r="I1053" s="13"/>
      <c r="J1053" s="13"/>
      <c r="L1053" s="14"/>
      <c r="M1053" s="14"/>
      <c r="N1053" s="14"/>
      <c r="O1053" s="14"/>
      <c r="P1053" s="14"/>
    </row>
    <row r="1054" spans="5:16" x14ac:dyDescent="0.25">
      <c r="E1054" s="272"/>
      <c r="F1054" s="13"/>
      <c r="G1054" s="13"/>
      <c r="H1054" s="13"/>
      <c r="I1054" s="13"/>
      <c r="J1054" s="13"/>
      <c r="L1054" s="14"/>
      <c r="M1054" s="14"/>
      <c r="N1054" s="14"/>
      <c r="O1054" s="14"/>
      <c r="P1054" s="14"/>
    </row>
    <row r="1055" spans="5:16" x14ac:dyDescent="0.25">
      <c r="E1055" s="272"/>
      <c r="F1055" s="13"/>
      <c r="G1055" s="13"/>
      <c r="H1055" s="13"/>
      <c r="I1055" s="13"/>
      <c r="J1055" s="13"/>
      <c r="L1055" s="14"/>
      <c r="M1055" s="14"/>
      <c r="N1055" s="14"/>
      <c r="O1055" s="14"/>
      <c r="P1055" s="14"/>
    </row>
    <row r="1056" spans="5:16" x14ac:dyDescent="0.25">
      <c r="E1056" s="272"/>
      <c r="F1056" s="13"/>
      <c r="G1056" s="13"/>
      <c r="H1056" s="13"/>
      <c r="I1056" s="13"/>
      <c r="J1056" s="13"/>
      <c r="L1056" s="14"/>
      <c r="M1056" s="14"/>
      <c r="N1056" s="14"/>
      <c r="O1056" s="14"/>
      <c r="P1056" s="14"/>
    </row>
    <row r="1057" spans="5:16" x14ac:dyDescent="0.25">
      <c r="E1057" s="272"/>
      <c r="F1057" s="13"/>
      <c r="G1057" s="13"/>
      <c r="H1057" s="13"/>
      <c r="I1057" s="13"/>
      <c r="J1057" s="13"/>
      <c r="L1057" s="14"/>
      <c r="M1057" s="14"/>
      <c r="N1057" s="14"/>
      <c r="O1057" s="14"/>
      <c r="P1057" s="14"/>
    </row>
    <row r="1058" spans="5:16" x14ac:dyDescent="0.25">
      <c r="E1058" s="272"/>
      <c r="F1058" s="13"/>
      <c r="G1058" s="13"/>
      <c r="H1058" s="13"/>
      <c r="I1058" s="13"/>
      <c r="J1058" s="13"/>
      <c r="L1058" s="14"/>
      <c r="M1058" s="14"/>
      <c r="N1058" s="14"/>
      <c r="O1058" s="14"/>
      <c r="P1058" s="14"/>
    </row>
    <row r="1059" spans="5:16" x14ac:dyDescent="0.25">
      <c r="E1059" s="272"/>
      <c r="F1059" s="13"/>
      <c r="G1059" s="13"/>
      <c r="H1059" s="13"/>
      <c r="I1059" s="13"/>
      <c r="J1059" s="13"/>
      <c r="L1059" s="14"/>
      <c r="M1059" s="14"/>
      <c r="N1059" s="14"/>
      <c r="O1059" s="14"/>
      <c r="P1059" s="14"/>
    </row>
    <row r="1060" spans="5:16" x14ac:dyDescent="0.25">
      <c r="E1060" s="272"/>
      <c r="F1060" s="13"/>
      <c r="G1060" s="13"/>
      <c r="H1060" s="13"/>
      <c r="I1060" s="13"/>
      <c r="J1060" s="13"/>
      <c r="L1060" s="14"/>
      <c r="M1060" s="14"/>
      <c r="N1060" s="14"/>
      <c r="O1060" s="14"/>
      <c r="P1060" s="14"/>
    </row>
    <row r="1061" spans="5:16" x14ac:dyDescent="0.25">
      <c r="E1061" s="272"/>
      <c r="F1061" s="13"/>
      <c r="G1061" s="13"/>
      <c r="H1061" s="13"/>
      <c r="I1061" s="13"/>
      <c r="J1061" s="13"/>
      <c r="L1061" s="14"/>
      <c r="M1061" s="14"/>
      <c r="N1061" s="14"/>
      <c r="O1061" s="14"/>
      <c r="P1061" s="14"/>
    </row>
    <row r="1062" spans="5:16" x14ac:dyDescent="0.25">
      <c r="E1062" s="272"/>
      <c r="F1062" s="13"/>
      <c r="G1062" s="13"/>
      <c r="H1062" s="13"/>
      <c r="I1062" s="13"/>
      <c r="J1062" s="13"/>
      <c r="L1062" s="14"/>
      <c r="M1062" s="14"/>
      <c r="N1062" s="14"/>
      <c r="O1062" s="14"/>
      <c r="P1062" s="14"/>
    </row>
    <row r="1063" spans="5:16" x14ac:dyDescent="0.25">
      <c r="E1063" s="272"/>
      <c r="F1063" s="13"/>
      <c r="G1063" s="13"/>
      <c r="H1063" s="13"/>
      <c r="I1063" s="13"/>
      <c r="J1063" s="13"/>
      <c r="L1063" s="14"/>
      <c r="M1063" s="14"/>
      <c r="N1063" s="14"/>
      <c r="O1063" s="14"/>
      <c r="P1063" s="14"/>
    </row>
    <row r="1064" spans="5:16" x14ac:dyDescent="0.25">
      <c r="E1064" s="272"/>
      <c r="F1064" s="13"/>
      <c r="G1064" s="13"/>
      <c r="H1064" s="13"/>
      <c r="I1064" s="13"/>
      <c r="J1064" s="13"/>
      <c r="L1064" s="14"/>
      <c r="M1064" s="14"/>
      <c r="N1064" s="14"/>
      <c r="O1064" s="14"/>
      <c r="P1064" s="14"/>
    </row>
    <row r="1065" spans="5:16" x14ac:dyDescent="0.25">
      <c r="E1065" s="272"/>
      <c r="F1065" s="13"/>
      <c r="G1065" s="13"/>
      <c r="H1065" s="13"/>
      <c r="I1065" s="13"/>
      <c r="J1065" s="13"/>
      <c r="L1065" s="14"/>
      <c r="M1065" s="14"/>
      <c r="N1065" s="14"/>
      <c r="O1065" s="14"/>
      <c r="P1065" s="14"/>
    </row>
    <row r="1066" spans="5:16" x14ac:dyDescent="0.25">
      <c r="E1066" s="272"/>
      <c r="F1066" s="13"/>
      <c r="G1066" s="13"/>
      <c r="H1066" s="13"/>
      <c r="I1066" s="13"/>
      <c r="J1066" s="13"/>
      <c r="L1066" s="14"/>
      <c r="M1066" s="14"/>
      <c r="N1066" s="14"/>
      <c r="O1066" s="14"/>
      <c r="P1066" s="14"/>
    </row>
    <row r="1067" spans="5:16" x14ac:dyDescent="0.25">
      <c r="E1067" s="272"/>
      <c r="F1067" s="13"/>
      <c r="G1067" s="13"/>
      <c r="H1067" s="13"/>
      <c r="I1067" s="13"/>
      <c r="J1067" s="13"/>
      <c r="L1067" s="14"/>
      <c r="M1067" s="14"/>
      <c r="N1067" s="14"/>
      <c r="O1067" s="14"/>
      <c r="P1067" s="14"/>
    </row>
    <row r="1068" spans="5:16" x14ac:dyDescent="0.25">
      <c r="E1068" s="272"/>
      <c r="F1068" s="13"/>
      <c r="G1068" s="13"/>
      <c r="H1068" s="13"/>
      <c r="I1068" s="13"/>
      <c r="J1068" s="13"/>
      <c r="L1068" s="14"/>
      <c r="M1068" s="14"/>
      <c r="N1068" s="14"/>
      <c r="O1068" s="14"/>
      <c r="P1068" s="14"/>
    </row>
    <row r="1069" spans="5:16" x14ac:dyDescent="0.25">
      <c r="E1069" s="272"/>
      <c r="F1069" s="13"/>
      <c r="G1069" s="13"/>
      <c r="H1069" s="13"/>
      <c r="I1069" s="13"/>
      <c r="J1069" s="13"/>
      <c r="L1069" s="14"/>
      <c r="M1069" s="14"/>
      <c r="N1069" s="14"/>
      <c r="O1069" s="14"/>
      <c r="P1069" s="14"/>
    </row>
    <row r="1070" spans="5:16" x14ac:dyDescent="0.25">
      <c r="E1070" s="272"/>
      <c r="F1070" s="13"/>
      <c r="G1070" s="13"/>
      <c r="H1070" s="13"/>
      <c r="I1070" s="13"/>
      <c r="J1070" s="13"/>
      <c r="L1070" s="14"/>
      <c r="M1070" s="14"/>
      <c r="N1070" s="14"/>
      <c r="O1070" s="14"/>
      <c r="P1070" s="14"/>
    </row>
    <row r="1071" spans="5:16" x14ac:dyDescent="0.25">
      <c r="E1071" s="272"/>
      <c r="F1071" s="13"/>
      <c r="G1071" s="13"/>
      <c r="H1071" s="13"/>
      <c r="I1071" s="13"/>
      <c r="J1071" s="13"/>
      <c r="L1071" s="14"/>
      <c r="M1071" s="14"/>
      <c r="N1071" s="14"/>
      <c r="O1071" s="14"/>
      <c r="P1071" s="14"/>
    </row>
    <row r="1072" spans="5:16" x14ac:dyDescent="0.25">
      <c r="E1072" s="272"/>
      <c r="F1072" s="13"/>
      <c r="G1072" s="13"/>
      <c r="H1072" s="13"/>
      <c r="I1072" s="13"/>
      <c r="J1072" s="13"/>
      <c r="L1072" s="14"/>
      <c r="M1072" s="14"/>
      <c r="N1072" s="14"/>
      <c r="O1072" s="14"/>
      <c r="P1072" s="14"/>
    </row>
    <row r="1073" spans="5:16" x14ac:dyDescent="0.25">
      <c r="E1073" s="272"/>
      <c r="F1073" s="13"/>
      <c r="G1073" s="13"/>
      <c r="H1073" s="13"/>
      <c r="I1073" s="13"/>
      <c r="J1073" s="13"/>
      <c r="L1073" s="14"/>
      <c r="M1073" s="14"/>
      <c r="N1073" s="14"/>
      <c r="O1073" s="14"/>
      <c r="P1073" s="14"/>
    </row>
    <row r="1074" spans="5:16" x14ac:dyDescent="0.25">
      <c r="E1074" s="272"/>
      <c r="F1074" s="13"/>
      <c r="G1074" s="13"/>
      <c r="H1074" s="13"/>
      <c r="I1074" s="13"/>
      <c r="J1074" s="13"/>
      <c r="L1074" s="14"/>
      <c r="M1074" s="14"/>
      <c r="N1074" s="14"/>
      <c r="O1074" s="14"/>
      <c r="P1074" s="14"/>
    </row>
    <row r="1075" spans="5:16" x14ac:dyDescent="0.25">
      <c r="E1075" s="272"/>
      <c r="F1075" s="13"/>
      <c r="G1075" s="13"/>
      <c r="H1075" s="13"/>
      <c r="I1075" s="13"/>
      <c r="J1075" s="13"/>
      <c r="L1075" s="14"/>
      <c r="M1075" s="14"/>
      <c r="N1075" s="14"/>
      <c r="O1075" s="14"/>
      <c r="P1075" s="14"/>
    </row>
    <row r="1076" spans="5:16" x14ac:dyDescent="0.25">
      <c r="E1076" s="272"/>
      <c r="F1076" s="13"/>
      <c r="G1076" s="13"/>
      <c r="H1076" s="13"/>
      <c r="I1076" s="13"/>
      <c r="J1076" s="13"/>
      <c r="L1076" s="14"/>
      <c r="M1076" s="14"/>
      <c r="N1076" s="14"/>
      <c r="O1076" s="14"/>
      <c r="P1076" s="14"/>
    </row>
    <row r="1077" spans="5:16" x14ac:dyDescent="0.25">
      <c r="E1077" s="272"/>
      <c r="F1077" s="13"/>
      <c r="G1077" s="13"/>
      <c r="H1077" s="13"/>
      <c r="I1077" s="13"/>
      <c r="J1077" s="13"/>
      <c r="L1077" s="14"/>
      <c r="M1077" s="14"/>
      <c r="N1077" s="14"/>
      <c r="O1077" s="14"/>
      <c r="P1077" s="14"/>
    </row>
    <row r="1078" spans="5:16" x14ac:dyDescent="0.25">
      <c r="E1078" s="272"/>
      <c r="F1078" s="13"/>
      <c r="G1078" s="13"/>
      <c r="H1078" s="13"/>
      <c r="I1078" s="13"/>
      <c r="J1078" s="13"/>
      <c r="L1078" s="14"/>
      <c r="M1078" s="14"/>
      <c r="N1078" s="14"/>
      <c r="O1078" s="14"/>
      <c r="P1078" s="14"/>
    </row>
    <row r="1079" spans="5:16" x14ac:dyDescent="0.25">
      <c r="F1079" s="13"/>
      <c r="G1079" s="13"/>
      <c r="H1079" s="13"/>
      <c r="I1079" s="13"/>
      <c r="J1079" s="13"/>
      <c r="L1079" s="14"/>
      <c r="M1079" s="14"/>
      <c r="N1079" s="14"/>
      <c r="O1079" s="14"/>
      <c r="P1079" s="14"/>
    </row>
    <row r="1080" spans="5:16" x14ac:dyDescent="0.25">
      <c r="E1080" s="272"/>
      <c r="F1080" s="13"/>
      <c r="G1080" s="13"/>
      <c r="H1080" s="13"/>
      <c r="I1080" s="13"/>
      <c r="J1080" s="13"/>
      <c r="L1080" s="14"/>
      <c r="M1080" s="14"/>
      <c r="N1080" s="14"/>
      <c r="O1080" s="14"/>
      <c r="P1080" s="14"/>
    </row>
    <row r="1081" spans="5:16" x14ac:dyDescent="0.25">
      <c r="E1081" s="272"/>
      <c r="F1081" s="13"/>
      <c r="G1081" s="13"/>
      <c r="H1081" s="13"/>
      <c r="I1081" s="13"/>
      <c r="J1081" s="13"/>
      <c r="L1081" s="14"/>
      <c r="M1081" s="14"/>
      <c r="N1081" s="14"/>
      <c r="O1081" s="14"/>
      <c r="P1081" s="14"/>
    </row>
    <row r="1082" spans="5:16" x14ac:dyDescent="0.25">
      <c r="E1082" s="272"/>
      <c r="F1082" s="13"/>
      <c r="G1082" s="13"/>
      <c r="H1082" s="13"/>
      <c r="I1082" s="13"/>
      <c r="J1082" s="13"/>
      <c r="L1082" s="14"/>
      <c r="M1082" s="14"/>
      <c r="N1082" s="14"/>
      <c r="O1082" s="14"/>
      <c r="P1082" s="14"/>
    </row>
    <row r="1083" spans="5:16" x14ac:dyDescent="0.25">
      <c r="E1083" s="272"/>
      <c r="F1083" s="13"/>
      <c r="G1083" s="13"/>
      <c r="H1083" s="13"/>
      <c r="I1083" s="13"/>
      <c r="J1083" s="13"/>
      <c r="L1083" s="14"/>
      <c r="M1083" s="14"/>
      <c r="N1083" s="14"/>
      <c r="O1083" s="14"/>
      <c r="P1083" s="14"/>
    </row>
    <row r="1084" spans="5:16" x14ac:dyDescent="0.25">
      <c r="E1084" s="272"/>
      <c r="F1084" s="13"/>
      <c r="G1084" s="13"/>
      <c r="H1084" s="13"/>
      <c r="I1084" s="13"/>
      <c r="J1084" s="13"/>
      <c r="L1084" s="14"/>
      <c r="M1084" s="14"/>
      <c r="N1084" s="14"/>
      <c r="O1084" s="14"/>
      <c r="P1084" s="14"/>
    </row>
    <row r="1085" spans="5:16" x14ac:dyDescent="0.25">
      <c r="E1085" s="272"/>
      <c r="F1085" s="13"/>
      <c r="G1085" s="13"/>
      <c r="H1085" s="13"/>
      <c r="I1085" s="13"/>
      <c r="J1085" s="13"/>
      <c r="L1085" s="14"/>
      <c r="M1085" s="14"/>
      <c r="N1085" s="14"/>
      <c r="O1085" s="14"/>
      <c r="P1085" s="14"/>
    </row>
    <row r="1086" spans="5:16" x14ac:dyDescent="0.25">
      <c r="E1086" s="272"/>
      <c r="F1086" s="13"/>
      <c r="G1086" s="13"/>
      <c r="H1086" s="13"/>
      <c r="I1086" s="13"/>
      <c r="J1086" s="13"/>
      <c r="L1086" s="14"/>
      <c r="M1086" s="14"/>
      <c r="N1086" s="14"/>
      <c r="O1086" s="14"/>
      <c r="P1086" s="14"/>
    </row>
    <row r="1087" spans="5:16" x14ac:dyDescent="0.25">
      <c r="E1087" s="272"/>
      <c r="F1087" s="13"/>
      <c r="G1087" s="13"/>
      <c r="H1087" s="13"/>
      <c r="I1087" s="13"/>
      <c r="J1087" s="13"/>
      <c r="L1087" s="14"/>
      <c r="M1087" s="14"/>
      <c r="N1087" s="14"/>
      <c r="O1087" s="14"/>
      <c r="P1087" s="14"/>
    </row>
    <row r="1088" spans="5:16" x14ac:dyDescent="0.25">
      <c r="E1088" s="272"/>
      <c r="F1088" s="13"/>
      <c r="G1088" s="13"/>
      <c r="H1088" s="13"/>
      <c r="I1088" s="13"/>
      <c r="J1088" s="13"/>
      <c r="L1088" s="14"/>
      <c r="M1088" s="14"/>
      <c r="N1088" s="14"/>
      <c r="O1088" s="14"/>
      <c r="P1088" s="14"/>
    </row>
    <row r="1089" spans="5:16" x14ac:dyDescent="0.25">
      <c r="E1089" s="272"/>
      <c r="F1089" s="13"/>
      <c r="G1089" s="13"/>
      <c r="H1089" s="13"/>
      <c r="I1089" s="13"/>
      <c r="J1089" s="13"/>
      <c r="L1089" s="14"/>
      <c r="M1089" s="14"/>
      <c r="N1089" s="14"/>
      <c r="O1089" s="14"/>
      <c r="P1089" s="14"/>
    </row>
    <row r="1090" spans="5:16" x14ac:dyDescent="0.25">
      <c r="E1090" s="272"/>
      <c r="F1090" s="13"/>
      <c r="G1090" s="13"/>
      <c r="H1090" s="13"/>
      <c r="I1090" s="13"/>
      <c r="J1090" s="13"/>
      <c r="L1090" s="14"/>
      <c r="M1090" s="14"/>
      <c r="N1090" s="14"/>
      <c r="O1090" s="14"/>
      <c r="P1090" s="14"/>
    </row>
    <row r="1091" spans="5:16" x14ac:dyDescent="0.25">
      <c r="E1091" s="272"/>
      <c r="F1091" s="13"/>
      <c r="G1091" s="13"/>
      <c r="H1091" s="13"/>
      <c r="I1091" s="13"/>
      <c r="J1091" s="13"/>
      <c r="L1091" s="14"/>
      <c r="M1091" s="14"/>
      <c r="N1091" s="14"/>
      <c r="O1091" s="14"/>
      <c r="P1091" s="14"/>
    </row>
    <row r="1092" spans="5:16" x14ac:dyDescent="0.25">
      <c r="E1092" s="272"/>
      <c r="F1092" s="13"/>
      <c r="G1092" s="13"/>
      <c r="H1092" s="13"/>
      <c r="I1092" s="13"/>
      <c r="J1092" s="13"/>
      <c r="L1092" s="14"/>
      <c r="M1092" s="14"/>
      <c r="N1092" s="14"/>
      <c r="O1092" s="14"/>
      <c r="P1092" s="14"/>
    </row>
    <row r="1093" spans="5:16" x14ac:dyDescent="0.25">
      <c r="E1093" s="272"/>
      <c r="F1093" s="13"/>
      <c r="G1093" s="13"/>
      <c r="H1093" s="13"/>
      <c r="I1093" s="13"/>
      <c r="J1093" s="13"/>
      <c r="L1093" s="14"/>
      <c r="M1093" s="14"/>
      <c r="N1093" s="14"/>
      <c r="O1093" s="14"/>
      <c r="P1093" s="14"/>
    </row>
    <row r="1094" spans="5:16" x14ac:dyDescent="0.25">
      <c r="E1094" s="272"/>
      <c r="F1094" s="13"/>
      <c r="G1094" s="13"/>
      <c r="H1094" s="13"/>
      <c r="I1094" s="13"/>
      <c r="J1094" s="13"/>
      <c r="L1094" s="14"/>
      <c r="M1094" s="14"/>
      <c r="N1094" s="14"/>
      <c r="O1094" s="14"/>
      <c r="P1094" s="14"/>
    </row>
    <row r="1095" spans="5:16" x14ac:dyDescent="0.25">
      <c r="E1095" s="272"/>
      <c r="F1095" s="13"/>
      <c r="G1095" s="13"/>
      <c r="H1095" s="13"/>
      <c r="I1095" s="13"/>
      <c r="J1095" s="13"/>
      <c r="L1095" s="14"/>
      <c r="M1095" s="14"/>
      <c r="N1095" s="14"/>
      <c r="O1095" s="14"/>
      <c r="P1095" s="14"/>
    </row>
    <row r="1096" spans="5:16" x14ac:dyDescent="0.25">
      <c r="E1096" s="272"/>
      <c r="F1096" s="13"/>
      <c r="G1096" s="13"/>
      <c r="H1096" s="13"/>
      <c r="I1096" s="13"/>
      <c r="J1096" s="13"/>
      <c r="L1096" s="14"/>
      <c r="M1096" s="14"/>
      <c r="N1096" s="14"/>
      <c r="O1096" s="14"/>
      <c r="P1096" s="14"/>
    </row>
  </sheetData>
  <mergeCells count="4">
    <mergeCell ref="F2:J2"/>
    <mergeCell ref="L2:P2"/>
    <mergeCell ref="G3:H3"/>
    <mergeCell ref="M3:N3"/>
  </mergeCells>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F62C6-D3F7-499A-B415-9362E09E0EE3}">
  <dimension ref="A1:P1012"/>
  <sheetViews>
    <sheetView workbookViewId="0">
      <selection activeCell="A4" sqref="A4"/>
    </sheetView>
  </sheetViews>
  <sheetFormatPr defaultColWidth="8.88671875" defaultRowHeight="13.8" x14ac:dyDescent="0.25"/>
  <cols>
    <col min="1" max="1" width="28.33203125" style="7" bestFit="1" customWidth="1"/>
    <col min="2" max="2" width="5" style="7" bestFit="1" customWidth="1"/>
    <col min="3" max="3" width="7" style="7" bestFit="1" customWidth="1"/>
    <col min="4" max="4" width="6.33203125" style="7" bestFit="1" customWidth="1"/>
    <col min="5" max="5" width="12.33203125" style="7" bestFit="1" customWidth="1"/>
    <col min="6" max="6" width="7" style="7" bestFit="1" customWidth="1"/>
    <col min="7" max="7" width="4.5546875" style="7" bestFit="1" customWidth="1"/>
    <col min="8" max="8" width="4.6640625" style="7" bestFit="1" customWidth="1"/>
    <col min="9" max="9" width="5.5546875" style="7" bestFit="1" customWidth="1"/>
    <col min="10" max="10" width="3.5546875" style="7" bestFit="1" customWidth="1"/>
    <col min="11" max="11" width="1.5546875" style="7" bestFit="1" customWidth="1"/>
    <col min="12" max="15" width="8.88671875" style="7" bestFit="1" customWidth="1"/>
    <col min="16" max="16" width="6.88671875" style="7" bestFit="1" customWidth="1"/>
    <col min="17" max="16384" width="8.88671875" style="7"/>
  </cols>
  <sheetData>
    <row r="1" spans="1:16" x14ac:dyDescent="0.25">
      <c r="A1" s="7" t="s">
        <v>1374</v>
      </c>
    </row>
    <row r="2" spans="1:16" x14ac:dyDescent="0.25">
      <c r="F2" s="289" t="s">
        <v>47</v>
      </c>
      <c r="G2" s="289"/>
      <c r="H2" s="289"/>
      <c r="I2" s="289"/>
      <c r="J2" s="289"/>
      <c r="L2" s="289" t="s">
        <v>4</v>
      </c>
      <c r="M2" s="289"/>
      <c r="N2" s="289"/>
      <c r="O2" s="289"/>
      <c r="P2" s="289"/>
    </row>
    <row r="3" spans="1:16" x14ac:dyDescent="0.25">
      <c r="G3" s="289" t="s">
        <v>33</v>
      </c>
      <c r="H3" s="289"/>
      <c r="M3" s="289" t="s">
        <v>33</v>
      </c>
      <c r="N3" s="289"/>
    </row>
    <row r="4" spans="1:16" x14ac:dyDescent="0.25">
      <c r="A4" s="18" t="s">
        <v>34</v>
      </c>
      <c r="B4" s="18" t="s">
        <v>49</v>
      </c>
      <c r="C4" s="18" t="s">
        <v>134</v>
      </c>
      <c r="D4" s="18" t="s">
        <v>18</v>
      </c>
      <c r="E4" s="18" t="s">
        <v>1369</v>
      </c>
      <c r="F4" s="19" t="s">
        <v>35</v>
      </c>
      <c r="G4" s="20">
        <v>0.05</v>
      </c>
      <c r="H4" s="20">
        <v>0.95</v>
      </c>
      <c r="I4" s="19" t="s">
        <v>38</v>
      </c>
      <c r="J4" s="19" t="s">
        <v>39</v>
      </c>
      <c r="L4" s="19" t="s">
        <v>35</v>
      </c>
      <c r="M4" s="20">
        <v>0.05</v>
      </c>
      <c r="N4" s="20">
        <v>0.95</v>
      </c>
      <c r="O4" s="19" t="s">
        <v>38</v>
      </c>
      <c r="P4" s="19" t="s">
        <v>39</v>
      </c>
    </row>
    <row r="5" spans="1:16" x14ac:dyDescent="0.25">
      <c r="A5" s="7" t="s">
        <v>172</v>
      </c>
      <c r="B5" s="7">
        <v>2022</v>
      </c>
      <c r="C5" s="7" t="s">
        <v>1370</v>
      </c>
      <c r="D5" s="7" t="s">
        <v>0</v>
      </c>
      <c r="E5" s="272" t="s">
        <v>7</v>
      </c>
      <c r="F5" s="13">
        <v>29.9730938931663</v>
      </c>
      <c r="G5" s="13">
        <v>25.8677197069089</v>
      </c>
      <c r="H5" s="13">
        <v>34.167283440495503</v>
      </c>
      <c r="I5" s="13">
        <v>30.0077297691947</v>
      </c>
      <c r="J5" s="13">
        <v>2.5534096797422801</v>
      </c>
      <c r="K5" s="7" t="s">
        <v>41</v>
      </c>
      <c r="L5" s="14">
        <v>4921.2822863189804</v>
      </c>
      <c r="M5" s="14">
        <v>4247.2208986773703</v>
      </c>
      <c r="N5" s="14">
        <v>5609.9262680949596</v>
      </c>
      <c r="O5" s="14">
        <v>4926.9691508040796</v>
      </c>
      <c r="P5" s="14">
        <v>419.24433531688601</v>
      </c>
    </row>
    <row r="6" spans="1:16" x14ac:dyDescent="0.25">
      <c r="A6" s="7" t="s">
        <v>172</v>
      </c>
      <c r="B6" s="7">
        <v>2022</v>
      </c>
      <c r="C6" s="7" t="s">
        <v>1370</v>
      </c>
      <c r="D6" s="7" t="s">
        <v>0</v>
      </c>
      <c r="E6" s="272" t="s">
        <v>8</v>
      </c>
      <c r="F6" s="13">
        <v>29.986513627740699</v>
      </c>
      <c r="G6" s="13">
        <v>25.824569939498801</v>
      </c>
      <c r="H6" s="13">
        <v>34.127788496515002</v>
      </c>
      <c r="I6" s="13">
        <v>29.930794099492001</v>
      </c>
      <c r="J6" s="13">
        <v>2.5452259517766702</v>
      </c>
      <c r="K6" s="7" t="s">
        <v>41</v>
      </c>
      <c r="L6" s="14">
        <v>12368.2374108979</v>
      </c>
      <c r="M6" s="14">
        <v>10651.6021172456</v>
      </c>
      <c r="N6" s="14">
        <v>14076.3476432726</v>
      </c>
      <c r="O6" s="14">
        <v>12345.2553342764</v>
      </c>
      <c r="P6" s="14">
        <v>1049.8038960698</v>
      </c>
    </row>
    <row r="7" spans="1:16" x14ac:dyDescent="0.25">
      <c r="A7" s="7" t="s">
        <v>172</v>
      </c>
      <c r="B7" s="7">
        <v>2022</v>
      </c>
      <c r="C7" s="7" t="s">
        <v>1370</v>
      </c>
      <c r="D7" s="7" t="s">
        <v>0</v>
      </c>
      <c r="E7" s="272" t="s">
        <v>9</v>
      </c>
      <c r="F7" s="13">
        <v>30.269568054323301</v>
      </c>
      <c r="G7" s="13">
        <v>26.305205239009599</v>
      </c>
      <c r="H7" s="13">
        <v>34.585469288373702</v>
      </c>
      <c r="I7" s="13">
        <v>30.340576940172099</v>
      </c>
      <c r="J7" s="13">
        <v>2.4957556682991999</v>
      </c>
      <c r="K7" s="7" t="s">
        <v>41</v>
      </c>
      <c r="L7" s="14">
        <v>10376.7106247025</v>
      </c>
      <c r="M7" s="14">
        <v>9017.6874079848894</v>
      </c>
      <c r="N7" s="14">
        <v>11856.2447267474</v>
      </c>
      <c r="O7" s="14">
        <v>10401.053180860399</v>
      </c>
      <c r="P7" s="14">
        <v>855.57000064964996</v>
      </c>
    </row>
    <row r="8" spans="1:16" x14ac:dyDescent="0.25">
      <c r="A8" s="7" t="s">
        <v>172</v>
      </c>
      <c r="B8" s="7">
        <v>2022</v>
      </c>
      <c r="C8" s="7" t="s">
        <v>1370</v>
      </c>
      <c r="D8" s="7" t="s">
        <v>0</v>
      </c>
      <c r="E8" s="272" t="s">
        <v>10</v>
      </c>
      <c r="F8" s="13">
        <v>20.4484304606538</v>
      </c>
      <c r="G8" s="13">
        <v>16.842780389628999</v>
      </c>
      <c r="H8" s="13">
        <v>24.007769651607799</v>
      </c>
      <c r="I8" s="13">
        <v>20.4893439323919</v>
      </c>
      <c r="J8" s="13">
        <v>2.1937594134898801</v>
      </c>
      <c r="K8" s="7" t="s">
        <v>41</v>
      </c>
      <c r="L8" s="14">
        <v>15405.0295718381</v>
      </c>
      <c r="M8" s="14">
        <v>12688.6770343309</v>
      </c>
      <c r="N8" s="14">
        <v>18086.493344735201</v>
      </c>
      <c r="O8" s="14">
        <v>15435.852144906799</v>
      </c>
      <c r="P8" s="14">
        <v>1652.69059174674</v>
      </c>
    </row>
    <row r="9" spans="1:16" x14ac:dyDescent="0.25">
      <c r="A9" s="7" t="s">
        <v>172</v>
      </c>
      <c r="B9" s="7">
        <v>2022</v>
      </c>
      <c r="C9" s="7" t="s">
        <v>1370</v>
      </c>
      <c r="D9" s="7" t="s">
        <v>0</v>
      </c>
      <c r="E9" s="272" t="s">
        <v>11</v>
      </c>
      <c r="F9" s="13">
        <v>7.90246112635141</v>
      </c>
      <c r="G9" s="13">
        <v>5.6194440549484099</v>
      </c>
      <c r="H9" s="13">
        <v>10.5761292389207</v>
      </c>
      <c r="I9" s="13">
        <v>7.97653376066165</v>
      </c>
      <c r="J9" s="13">
        <v>1.4738394591397601</v>
      </c>
      <c r="K9" s="7" t="s">
        <v>41</v>
      </c>
      <c r="L9" s="14">
        <v>2584.42088676196</v>
      </c>
      <c r="M9" s="14">
        <v>1837.78298373032</v>
      </c>
      <c r="N9" s="14">
        <v>3458.8173062966498</v>
      </c>
      <c r="O9" s="14">
        <v>2608.6456010867801</v>
      </c>
      <c r="P9" s="14">
        <v>482.00445671706802</v>
      </c>
    </row>
    <row r="10" spans="1:16" x14ac:dyDescent="0.25">
      <c r="A10" s="7" t="s">
        <v>172</v>
      </c>
      <c r="B10" s="7">
        <v>2022</v>
      </c>
      <c r="C10" s="7" t="s">
        <v>1370</v>
      </c>
      <c r="D10" s="7" t="s">
        <v>0</v>
      </c>
      <c r="E10" s="272" t="s">
        <v>12</v>
      </c>
      <c r="F10" s="13">
        <v>5.5280234398603296</v>
      </c>
      <c r="G10" s="13">
        <v>3.63870226206721</v>
      </c>
      <c r="H10" s="13">
        <v>7.9534966919310701</v>
      </c>
      <c r="I10" s="13">
        <v>5.61034197735093</v>
      </c>
      <c r="J10" s="13">
        <v>1.3181957866529299</v>
      </c>
      <c r="K10" s="7" t="s">
        <v>41</v>
      </c>
      <c r="L10" s="14">
        <v>2027.78955820956</v>
      </c>
      <c r="M10" s="14">
        <v>1334.7487637714901</v>
      </c>
      <c r="N10" s="14">
        <v>2917.5016565341498</v>
      </c>
      <c r="O10" s="14">
        <v>2057.9856441318698</v>
      </c>
      <c r="P10" s="14">
        <v>483.54057846002797</v>
      </c>
    </row>
    <row r="11" spans="1:16" x14ac:dyDescent="0.25">
      <c r="A11" s="7" t="s">
        <v>172</v>
      </c>
      <c r="B11" s="7">
        <v>2022</v>
      </c>
      <c r="C11" s="7" t="s">
        <v>1370</v>
      </c>
      <c r="D11" s="7" t="s">
        <v>0</v>
      </c>
      <c r="E11" s="272" t="s">
        <v>15</v>
      </c>
      <c r="F11" s="13">
        <v>1.8345793231362699</v>
      </c>
      <c r="G11" s="13">
        <v>0.78577741895923403</v>
      </c>
      <c r="H11" s="13">
        <v>3.3899780096113199</v>
      </c>
      <c r="I11" s="13">
        <v>1.91521816916651</v>
      </c>
      <c r="J11" s="13">
        <v>0.79762881289512599</v>
      </c>
      <c r="K11" s="7" t="s">
        <v>41</v>
      </c>
      <c r="L11" s="14">
        <v>1040.5000089099599</v>
      </c>
      <c r="M11" s="14">
        <v>445.66152093691898</v>
      </c>
      <c r="N11" s="14">
        <v>1922.6599279311599</v>
      </c>
      <c r="O11" s="14">
        <v>1086.2351368244799</v>
      </c>
      <c r="P11" s="14">
        <v>452.383157521599</v>
      </c>
    </row>
    <row r="12" spans="1:16" x14ac:dyDescent="0.25">
      <c r="A12" s="7" t="s">
        <v>172</v>
      </c>
      <c r="B12" s="7">
        <v>2022</v>
      </c>
      <c r="C12" s="7" t="s">
        <v>1370</v>
      </c>
      <c r="D12" s="7" t="s">
        <v>0</v>
      </c>
      <c r="E12" s="272" t="s">
        <v>13</v>
      </c>
      <c r="F12" s="13">
        <v>2.95634621538419E-5</v>
      </c>
      <c r="G12" s="13">
        <v>1.62795538311049E-17</v>
      </c>
      <c r="H12" s="13">
        <v>0.14262969717052801</v>
      </c>
      <c r="I12" s="13">
        <v>2.5524464222574001E-2</v>
      </c>
      <c r="J12" s="13">
        <v>8.6876743515778607E-2</v>
      </c>
      <c r="K12" s="7" t="s">
        <v>41</v>
      </c>
      <c r="L12" s="14">
        <v>1.05559297966508E-2</v>
      </c>
      <c r="M12" s="14">
        <v>5.8127774909343302E-15</v>
      </c>
      <c r="N12" s="14">
        <v>50.9273596717088</v>
      </c>
      <c r="O12" s="14">
        <v>9.1137651953123004</v>
      </c>
      <c r="P12" s="14">
        <v>31.020210039743901</v>
      </c>
    </row>
    <row r="13" spans="1:16" x14ac:dyDescent="0.25">
      <c r="A13" s="7" t="s">
        <v>172</v>
      </c>
      <c r="B13" s="7">
        <v>2022</v>
      </c>
      <c r="C13" s="7" t="s">
        <v>1370</v>
      </c>
      <c r="D13" s="7" t="s">
        <v>0</v>
      </c>
      <c r="E13" s="272" t="s">
        <v>14</v>
      </c>
      <c r="F13" s="13">
        <v>2.30172432961009E-5</v>
      </c>
      <c r="G13" s="13">
        <v>1.86543169571174E-18</v>
      </c>
      <c r="H13" s="13">
        <v>0.16227312249484299</v>
      </c>
      <c r="I13" s="13">
        <v>2.7547171390589199E-2</v>
      </c>
      <c r="J13" s="13">
        <v>0.100282647411778</v>
      </c>
      <c r="K13" s="7" t="s">
        <v>41</v>
      </c>
      <c r="L13" s="14">
        <v>2.2540786359871601E-3</v>
      </c>
      <c r="M13" s="14">
        <v>1.82681725961051E-16</v>
      </c>
      <c r="N13" s="14">
        <v>15.89140688592</v>
      </c>
      <c r="O13" s="14">
        <v>2.6976944942804</v>
      </c>
      <c r="P13" s="14">
        <v>9.8206796610354896</v>
      </c>
    </row>
    <row r="14" spans="1:16" x14ac:dyDescent="0.25">
      <c r="A14" s="7" t="s">
        <v>172</v>
      </c>
      <c r="B14" s="7">
        <v>2022</v>
      </c>
      <c r="C14" s="7" t="s">
        <v>1370</v>
      </c>
      <c r="D14" s="7" t="s">
        <v>1</v>
      </c>
      <c r="E14" s="7" t="s">
        <v>72</v>
      </c>
      <c r="F14" s="13">
        <v>20.312532260211899</v>
      </c>
      <c r="G14" s="13">
        <v>16.864170297592999</v>
      </c>
      <c r="H14" s="13">
        <v>24.1480603116153</v>
      </c>
      <c r="I14" s="13">
        <v>20.390495637472899</v>
      </c>
      <c r="J14" s="13">
        <v>2.23090573029239</v>
      </c>
      <c r="K14" s="7" t="s">
        <v>41</v>
      </c>
      <c r="L14" s="14">
        <v>2179.33158619814</v>
      </c>
      <c r="M14" s="14">
        <v>1809.35683122876</v>
      </c>
      <c r="N14" s="14">
        <v>2590.8453908331999</v>
      </c>
      <c r="O14" s="14">
        <v>2187.6962769444699</v>
      </c>
      <c r="P14" s="14">
        <v>239.35387580307</v>
      </c>
    </row>
    <row r="15" spans="1:16" x14ac:dyDescent="0.25">
      <c r="A15" s="7" t="s">
        <v>172</v>
      </c>
      <c r="B15" s="7">
        <v>2022</v>
      </c>
      <c r="C15" s="7" t="s">
        <v>1370</v>
      </c>
      <c r="D15" s="7" t="s">
        <v>1</v>
      </c>
      <c r="E15" s="272" t="s">
        <v>11</v>
      </c>
      <c r="F15" s="13">
        <v>0.39132681129093799</v>
      </c>
      <c r="G15" s="13">
        <v>4.0829903019874597E-8</v>
      </c>
      <c r="H15" s="13">
        <v>1.3495308771334</v>
      </c>
      <c r="I15" s="13">
        <v>0.48852319479434703</v>
      </c>
      <c r="J15" s="13">
        <v>0.44678070734671099</v>
      </c>
      <c r="K15" s="7" t="s">
        <v>41</v>
      </c>
      <c r="L15" s="14">
        <v>16.0130931180251</v>
      </c>
      <c r="M15" s="14">
        <v>1.6707596315732699E-6</v>
      </c>
      <c r="N15" s="14">
        <v>55.222803492298901</v>
      </c>
      <c r="O15" s="14">
        <v>19.9903691309846</v>
      </c>
      <c r="P15" s="14">
        <v>18.282266544627401</v>
      </c>
    </row>
    <row r="16" spans="1:16" x14ac:dyDescent="0.25">
      <c r="A16" s="7" t="s">
        <v>172</v>
      </c>
      <c r="B16" s="7">
        <v>2022</v>
      </c>
      <c r="C16" s="7" t="s">
        <v>1370</v>
      </c>
      <c r="D16" s="7" t="s">
        <v>1</v>
      </c>
      <c r="E16" s="272" t="s">
        <v>12</v>
      </c>
      <c r="F16" s="13">
        <v>0.75881181639950601</v>
      </c>
      <c r="G16" s="13">
        <v>0.11737571325389</v>
      </c>
      <c r="H16" s="13">
        <v>2.0555804290034598</v>
      </c>
      <c r="I16" s="13">
        <v>0.87909412886098304</v>
      </c>
      <c r="J16" s="13">
        <v>0.60685202794290105</v>
      </c>
      <c r="K16" s="7" t="s">
        <v>41</v>
      </c>
      <c r="L16" s="14">
        <v>36.673375086588102</v>
      </c>
      <c r="M16" s="14">
        <v>5.6727682215605197</v>
      </c>
      <c r="N16" s="14">
        <v>99.346202133737194</v>
      </c>
      <c r="O16" s="14">
        <v>42.486619247851301</v>
      </c>
      <c r="P16" s="14">
        <v>29.329158510480401</v>
      </c>
    </row>
    <row r="17" spans="1:16" x14ac:dyDescent="0.25">
      <c r="A17" s="7" t="s">
        <v>172</v>
      </c>
      <c r="B17" s="7">
        <v>2022</v>
      </c>
      <c r="C17" s="7" t="s">
        <v>1370</v>
      </c>
      <c r="D17" s="7" t="s">
        <v>1</v>
      </c>
      <c r="E17" s="272" t="s">
        <v>15</v>
      </c>
      <c r="F17" s="13">
        <v>0.57504539925689901</v>
      </c>
      <c r="G17" s="13">
        <v>8.1630642357811894E-2</v>
      </c>
      <c r="H17" s="13">
        <v>1.73758682463791</v>
      </c>
      <c r="I17" s="13">
        <v>0.70776880443458801</v>
      </c>
      <c r="J17" s="13">
        <v>0.53430318226096496</v>
      </c>
      <c r="K17" s="7" t="s">
        <v>41</v>
      </c>
      <c r="L17" s="14">
        <v>29.8391057674405</v>
      </c>
      <c r="M17" s="14">
        <v>4.2358140319468598</v>
      </c>
      <c r="N17" s="14">
        <v>90.163380330461607</v>
      </c>
      <c r="O17" s="14">
        <v>36.726123262110697</v>
      </c>
      <c r="P17" s="14">
        <v>27.724992127521499</v>
      </c>
    </row>
    <row r="18" spans="1:16" x14ac:dyDescent="0.25">
      <c r="A18" s="7" t="s">
        <v>172</v>
      </c>
      <c r="B18" s="7">
        <v>2022</v>
      </c>
      <c r="C18" s="7" t="s">
        <v>1370</v>
      </c>
      <c r="D18" s="7" t="s">
        <v>1</v>
      </c>
      <c r="E18" s="7" t="s">
        <v>220</v>
      </c>
      <c r="F18" s="13">
        <v>1.4620164430625799E-3</v>
      </c>
      <c r="G18" s="13">
        <v>3.0633836025561999E-16</v>
      </c>
      <c r="H18" s="13">
        <v>0.72666473984937097</v>
      </c>
      <c r="I18" s="13">
        <v>0.13391294269895601</v>
      </c>
      <c r="J18" s="13">
        <v>0.26935656866618002</v>
      </c>
      <c r="K18" s="7" t="s">
        <v>41</v>
      </c>
      <c r="L18" s="14">
        <v>0.10304291890705</v>
      </c>
      <c r="M18" s="14">
        <v>2.1590727630816101E-14</v>
      </c>
      <c r="N18" s="14">
        <v>51.215330864583699</v>
      </c>
      <c r="O18" s="14">
        <v>9.4381842014224198</v>
      </c>
      <c r="P18" s="14">
        <v>18.984250959592298</v>
      </c>
    </row>
    <row r="19" spans="1:16" x14ac:dyDescent="0.25">
      <c r="A19" s="7" t="s">
        <v>172</v>
      </c>
      <c r="B19" s="7">
        <v>2022</v>
      </c>
      <c r="C19" s="7" t="s">
        <v>1371</v>
      </c>
      <c r="D19" s="7" t="s">
        <v>0</v>
      </c>
      <c r="E19" s="272" t="s">
        <v>7</v>
      </c>
      <c r="F19" s="13">
        <v>29.7632093444691</v>
      </c>
      <c r="G19" s="13">
        <v>25.586907952150099</v>
      </c>
      <c r="H19" s="13">
        <v>34.083493568200801</v>
      </c>
      <c r="I19" s="13">
        <v>29.787601470125502</v>
      </c>
      <c r="J19" s="13">
        <v>2.6120887434436399</v>
      </c>
      <c r="K19" s="7" t="s">
        <v>41</v>
      </c>
      <c r="L19" s="14">
        <v>7218.7687944075496</v>
      </c>
      <c r="M19" s="14">
        <v>6205.8486547145003</v>
      </c>
      <c r="N19" s="14">
        <v>8266.6105300314193</v>
      </c>
      <c r="O19" s="14">
        <v>7224.6848605642499</v>
      </c>
      <c r="P19" s="14">
        <v>633.53600383482001</v>
      </c>
    </row>
    <row r="20" spans="1:16" x14ac:dyDescent="0.25">
      <c r="A20" s="7" t="s">
        <v>172</v>
      </c>
      <c r="B20" s="7">
        <v>2022</v>
      </c>
      <c r="C20" s="7" t="s">
        <v>1371</v>
      </c>
      <c r="D20" s="7" t="s">
        <v>0</v>
      </c>
      <c r="E20" s="272" t="s">
        <v>8</v>
      </c>
      <c r="F20" s="13">
        <v>27.994376513053599</v>
      </c>
      <c r="G20" s="13">
        <v>24.114469446480499</v>
      </c>
      <c r="H20" s="13">
        <v>32.255000246675898</v>
      </c>
      <c r="I20" s="13">
        <v>28.0671865258577</v>
      </c>
      <c r="J20" s="13">
        <v>2.5012622609347801</v>
      </c>
      <c r="K20" s="7" t="s">
        <v>41</v>
      </c>
      <c r="L20" s="14">
        <v>34471.995294409098</v>
      </c>
      <c r="M20" s="14">
        <v>29694.316531701599</v>
      </c>
      <c r="N20" s="14">
        <v>39718.484753754201</v>
      </c>
      <c r="O20" s="14">
        <v>34561.652816075897</v>
      </c>
      <c r="P20" s="14">
        <v>3080.0293354924802</v>
      </c>
    </row>
    <row r="21" spans="1:16" x14ac:dyDescent="0.25">
      <c r="A21" s="7" t="s">
        <v>172</v>
      </c>
      <c r="B21" s="7">
        <v>2022</v>
      </c>
      <c r="C21" s="7" t="s">
        <v>1371</v>
      </c>
      <c r="D21" s="7" t="s">
        <v>0</v>
      </c>
      <c r="E21" s="272" t="s">
        <v>9</v>
      </c>
      <c r="F21" s="13">
        <v>27.5221242562552</v>
      </c>
      <c r="G21" s="13">
        <v>23.552644188773101</v>
      </c>
      <c r="H21" s="13">
        <v>32.224389016830102</v>
      </c>
      <c r="I21" s="13">
        <v>27.651765732241</v>
      </c>
      <c r="J21" s="13">
        <v>2.6431076396720501</v>
      </c>
      <c r="K21" s="7" t="s">
        <v>41</v>
      </c>
      <c r="L21" s="14">
        <v>33148.472117961399</v>
      </c>
      <c r="M21" s="14">
        <v>28367.511240283999</v>
      </c>
      <c r="N21" s="14">
        <v>38812.020863540703</v>
      </c>
      <c r="O21" s="14">
        <v>33304.616200883102</v>
      </c>
      <c r="P21" s="14">
        <v>3183.4381344502099</v>
      </c>
    </row>
    <row r="22" spans="1:16" x14ac:dyDescent="0.25">
      <c r="A22" s="7" t="s">
        <v>172</v>
      </c>
      <c r="B22" s="7">
        <v>2022</v>
      </c>
      <c r="C22" s="7" t="s">
        <v>1371</v>
      </c>
      <c r="D22" s="7" t="s">
        <v>0</v>
      </c>
      <c r="E22" s="272" t="s">
        <v>10</v>
      </c>
      <c r="F22" s="13">
        <v>35.894302462021599</v>
      </c>
      <c r="G22" s="13">
        <v>31.396858834505501</v>
      </c>
      <c r="H22" s="13">
        <v>40.5027343680527</v>
      </c>
      <c r="I22" s="13">
        <v>35.881985253119403</v>
      </c>
      <c r="J22" s="13">
        <v>2.8239910766807301</v>
      </c>
      <c r="K22" s="7" t="s">
        <v>41</v>
      </c>
      <c r="L22" s="14">
        <v>19396.922107451799</v>
      </c>
      <c r="M22" s="14">
        <v>16966.5485455784</v>
      </c>
      <c r="N22" s="14">
        <v>21887.272625152</v>
      </c>
      <c r="O22" s="14">
        <v>19390.266010933199</v>
      </c>
      <c r="P22" s="14">
        <v>1526.0565379274999</v>
      </c>
    </row>
    <row r="23" spans="1:16" x14ac:dyDescent="0.25">
      <c r="A23" s="7" t="s">
        <v>172</v>
      </c>
      <c r="B23" s="7">
        <v>2022</v>
      </c>
      <c r="C23" s="7" t="s">
        <v>1371</v>
      </c>
      <c r="D23" s="7" t="s">
        <v>0</v>
      </c>
      <c r="E23" s="272" t="s">
        <v>11</v>
      </c>
      <c r="F23" s="13">
        <v>18.7480514325873</v>
      </c>
      <c r="G23" s="13">
        <v>14.6945473903244</v>
      </c>
      <c r="H23" s="13">
        <v>23.577924800341201</v>
      </c>
      <c r="I23" s="13">
        <v>18.910919622012798</v>
      </c>
      <c r="J23" s="13">
        <v>2.7332841245815098</v>
      </c>
      <c r="K23" s="7" t="s">
        <v>41</v>
      </c>
      <c r="L23" s="14">
        <v>5625.9152738908197</v>
      </c>
      <c r="M23" s="14">
        <v>4409.53978088854</v>
      </c>
      <c r="N23" s="14">
        <v>7075.26367408639</v>
      </c>
      <c r="O23" s="14">
        <v>5674.7887601736202</v>
      </c>
      <c r="P23" s="14">
        <v>820.20390010441997</v>
      </c>
    </row>
    <row r="24" spans="1:16" x14ac:dyDescent="0.25">
      <c r="A24" s="7" t="s">
        <v>172</v>
      </c>
      <c r="B24" s="7">
        <v>2022</v>
      </c>
      <c r="C24" s="7" t="s">
        <v>1371</v>
      </c>
      <c r="D24" s="7" t="s">
        <v>0</v>
      </c>
      <c r="E24" s="272" t="s">
        <v>12</v>
      </c>
      <c r="F24" s="13">
        <v>7.1526054880019796</v>
      </c>
      <c r="G24" s="13">
        <v>4.7900261522887098</v>
      </c>
      <c r="H24" s="13">
        <v>10.228177296537799</v>
      </c>
      <c r="I24" s="13">
        <v>7.2858175879246101</v>
      </c>
      <c r="J24" s="13">
        <v>1.64172109788069</v>
      </c>
      <c r="K24" s="7" t="s">
        <v>41</v>
      </c>
      <c r="L24" s="14">
        <v>908.95310541529204</v>
      </c>
      <c r="M24" s="14">
        <v>608.71652343284904</v>
      </c>
      <c r="N24" s="14">
        <v>1299.7967708440201</v>
      </c>
      <c r="O24" s="14">
        <v>925.881699073459</v>
      </c>
      <c r="P24" s="14">
        <v>208.62991711867801</v>
      </c>
    </row>
    <row r="25" spans="1:16" x14ac:dyDescent="0.25">
      <c r="A25" s="7" t="s">
        <v>172</v>
      </c>
      <c r="B25" s="7">
        <v>2022</v>
      </c>
      <c r="C25" s="7" t="s">
        <v>1371</v>
      </c>
      <c r="D25" s="7" t="s">
        <v>0</v>
      </c>
      <c r="E25" s="272" t="s">
        <v>13</v>
      </c>
      <c r="F25" s="13">
        <v>5.3693669172536802E-5</v>
      </c>
      <c r="G25" s="13">
        <v>1.47840559695865E-18</v>
      </c>
      <c r="H25" s="13">
        <v>0.31493542778880301</v>
      </c>
      <c r="I25" s="13">
        <v>5.6545220996068103E-2</v>
      </c>
      <c r="J25" s="13">
        <v>0.21293625030141899</v>
      </c>
      <c r="K25" s="7" t="s">
        <v>41</v>
      </c>
      <c r="L25" s="14">
        <v>1.0098168361278999E-2</v>
      </c>
      <c r="M25" s="14">
        <v>2.7804374062001301E-16</v>
      </c>
      <c r="N25" s="14">
        <v>59.229905904240198</v>
      </c>
      <c r="O25" s="14">
        <v>10.6344597127305</v>
      </c>
      <c r="P25" s="14">
        <v>40.046920594187903</v>
      </c>
    </row>
    <row r="26" spans="1:16" x14ac:dyDescent="0.25">
      <c r="A26" s="7" t="s">
        <v>172</v>
      </c>
      <c r="B26" s="7">
        <v>2022</v>
      </c>
      <c r="C26" s="7" t="s">
        <v>1371</v>
      </c>
      <c r="D26" s="7" t="s">
        <v>0</v>
      </c>
      <c r="E26" s="272" t="s">
        <v>14</v>
      </c>
      <c r="F26" s="13">
        <v>3.0716237829151198E-5</v>
      </c>
      <c r="G26" s="13">
        <v>7.2871554984584997E-18</v>
      </c>
      <c r="H26" s="13">
        <v>0.238955522129815</v>
      </c>
      <c r="I26" s="13">
        <v>4.1567436982289298E-2</v>
      </c>
      <c r="J26" s="13">
        <v>0.141200910087421</v>
      </c>
      <c r="K26" s="7" t="s">
        <v>41</v>
      </c>
      <c r="L26" s="14">
        <v>3.0768455433460799E-3</v>
      </c>
      <c r="M26" s="14">
        <v>7.2995436628058804E-16</v>
      </c>
      <c r="N26" s="14">
        <v>23.936174651743599</v>
      </c>
      <c r="O26" s="14">
        <v>4.1638101625159196</v>
      </c>
      <c r="P26" s="14">
        <v>14.1440951634569</v>
      </c>
    </row>
    <row r="27" spans="1:16" x14ac:dyDescent="0.25">
      <c r="A27" s="7" t="s">
        <v>172</v>
      </c>
      <c r="B27" s="7">
        <v>2022</v>
      </c>
      <c r="C27" s="7" t="s">
        <v>1371</v>
      </c>
      <c r="D27" s="7" t="s">
        <v>1</v>
      </c>
      <c r="E27" s="272" t="s">
        <v>7</v>
      </c>
      <c r="F27" s="13">
        <v>33.6869175732702</v>
      </c>
      <c r="G27" s="13">
        <v>29.2908749759739</v>
      </c>
      <c r="H27" s="13">
        <v>38.041986027878799</v>
      </c>
      <c r="I27" s="13">
        <v>33.674311556412498</v>
      </c>
      <c r="J27" s="13">
        <v>2.6401892446477802</v>
      </c>
      <c r="K27" s="7" t="s">
        <v>41</v>
      </c>
      <c r="L27" s="14">
        <v>3637.1764903859898</v>
      </c>
      <c r="M27" s="14">
        <v>3162.5357711559</v>
      </c>
      <c r="N27" s="14">
        <v>4107.39323143007</v>
      </c>
      <c r="O27" s="14">
        <v>3635.8154187458599</v>
      </c>
      <c r="P27" s="14">
        <v>285.06123274462101</v>
      </c>
    </row>
    <row r="28" spans="1:16" x14ac:dyDescent="0.25">
      <c r="A28" s="7" t="s">
        <v>172</v>
      </c>
      <c r="B28" s="7">
        <v>2022</v>
      </c>
      <c r="C28" s="7" t="s">
        <v>1371</v>
      </c>
      <c r="D28" s="7" t="s">
        <v>1</v>
      </c>
      <c r="E28" s="272" t="s">
        <v>8</v>
      </c>
      <c r="F28" s="13">
        <v>24.4027655315884</v>
      </c>
      <c r="G28" s="13">
        <v>20.358080047417499</v>
      </c>
      <c r="H28" s="13">
        <v>28.729044600317302</v>
      </c>
      <c r="I28" s="13">
        <v>24.451398764827299</v>
      </c>
      <c r="J28" s="13">
        <v>2.5172473742078001</v>
      </c>
      <c r="K28" s="7" t="s">
        <v>41</v>
      </c>
      <c r="L28" s="14">
        <v>3822.6932205233202</v>
      </c>
      <c r="M28" s="14">
        <v>3189.0932394279598</v>
      </c>
      <c r="N28" s="14">
        <v>4500.4048366397001</v>
      </c>
      <c r="O28" s="14">
        <v>3830.3116165102001</v>
      </c>
      <c r="P28" s="14">
        <v>394.32680116965201</v>
      </c>
    </row>
    <row r="29" spans="1:16" x14ac:dyDescent="0.25">
      <c r="A29" s="7" t="s">
        <v>172</v>
      </c>
      <c r="B29" s="7">
        <v>2022</v>
      </c>
      <c r="C29" s="7" t="s">
        <v>1371</v>
      </c>
      <c r="D29" s="7" t="s">
        <v>1</v>
      </c>
      <c r="E29" s="272" t="s">
        <v>9</v>
      </c>
      <c r="F29" s="13">
        <v>29.831610754881201</v>
      </c>
      <c r="G29" s="13">
        <v>25.807385037192599</v>
      </c>
      <c r="H29" s="13">
        <v>34.140062501765598</v>
      </c>
      <c r="I29" s="13">
        <v>29.826585018148101</v>
      </c>
      <c r="J29" s="13">
        <v>2.50782467108619</v>
      </c>
      <c r="K29" s="7" t="s">
        <v>41</v>
      </c>
      <c r="L29" s="14">
        <v>4863.1491852607396</v>
      </c>
      <c r="M29" s="14">
        <v>4207.1199087631303</v>
      </c>
      <c r="N29" s="14">
        <v>5565.5129890378303</v>
      </c>
      <c r="O29" s="14">
        <v>4862.3298896585102</v>
      </c>
      <c r="P29" s="14">
        <v>408.82557788047097</v>
      </c>
    </row>
    <row r="30" spans="1:16" x14ac:dyDescent="0.25">
      <c r="A30" s="7" t="s">
        <v>172</v>
      </c>
      <c r="B30" s="7">
        <v>2022</v>
      </c>
      <c r="C30" s="7" t="s">
        <v>1371</v>
      </c>
      <c r="D30" s="7" t="s">
        <v>1</v>
      </c>
      <c r="E30" s="272" t="s">
        <v>10</v>
      </c>
      <c r="F30" s="13">
        <v>24.449479074071998</v>
      </c>
      <c r="G30" s="13">
        <v>19.502422070852901</v>
      </c>
      <c r="H30" s="13">
        <v>29.914895681361699</v>
      </c>
      <c r="I30" s="13">
        <v>24.5154965991855</v>
      </c>
      <c r="J30" s="13">
        <v>3.1322434620573398</v>
      </c>
      <c r="K30" s="7" t="s">
        <v>41</v>
      </c>
      <c r="L30" s="14">
        <v>363.56375383145001</v>
      </c>
      <c r="M30" s="14">
        <v>290.00101619358298</v>
      </c>
      <c r="N30" s="14">
        <v>444.83449878184899</v>
      </c>
      <c r="O30" s="14">
        <v>364.54543442988899</v>
      </c>
      <c r="P30" s="14">
        <v>46.576460280792702</v>
      </c>
    </row>
    <row r="31" spans="1:16" x14ac:dyDescent="0.25">
      <c r="A31" s="7" t="s">
        <v>172</v>
      </c>
      <c r="B31" s="7">
        <v>2022</v>
      </c>
      <c r="C31" s="7" t="s">
        <v>1371</v>
      </c>
      <c r="D31" s="7" t="s">
        <v>1</v>
      </c>
      <c r="E31" s="272" t="s">
        <v>11</v>
      </c>
      <c r="F31" s="13">
        <v>3.1450954919230099</v>
      </c>
      <c r="G31" s="13">
        <v>1.5322455529685799</v>
      </c>
      <c r="H31" s="13">
        <v>5.6068339444413997</v>
      </c>
      <c r="I31" s="13">
        <v>3.2844746309322601</v>
      </c>
      <c r="J31" s="13">
        <v>1.2442629896989299</v>
      </c>
      <c r="K31" s="7" t="s">
        <v>41</v>
      </c>
      <c r="L31" s="14">
        <v>63.7510856212796</v>
      </c>
      <c r="M31" s="14">
        <v>31.0586173586731</v>
      </c>
      <c r="N31" s="14">
        <v>113.650524053827</v>
      </c>
      <c r="O31" s="14">
        <v>66.576300768996902</v>
      </c>
      <c r="P31" s="14">
        <v>25.221210801197401</v>
      </c>
    </row>
    <row r="32" spans="1:16" x14ac:dyDescent="0.25">
      <c r="A32" s="7" t="s">
        <v>172</v>
      </c>
      <c r="B32" s="7">
        <v>2022</v>
      </c>
      <c r="C32" s="7" t="s">
        <v>1371</v>
      </c>
      <c r="D32" s="7" t="s">
        <v>1</v>
      </c>
      <c r="E32" s="272" t="s">
        <v>12</v>
      </c>
      <c r="F32" s="13">
        <v>0.64569457042174805</v>
      </c>
      <c r="G32" s="13">
        <v>8.7338630182752897E-2</v>
      </c>
      <c r="H32" s="13">
        <v>1.8743313610124499</v>
      </c>
      <c r="I32" s="13">
        <v>0.76700729362998998</v>
      </c>
      <c r="J32" s="13">
        <v>0.574354308450156</v>
      </c>
      <c r="K32" s="7" t="s">
        <v>41</v>
      </c>
      <c r="L32" s="14">
        <v>24.613877024476999</v>
      </c>
      <c r="M32" s="14">
        <v>3.3293485825665399</v>
      </c>
      <c r="N32" s="14">
        <v>71.449511481794602</v>
      </c>
      <c r="O32" s="14">
        <v>29.238318033175201</v>
      </c>
      <c r="P32" s="14">
        <v>21.8943862381199</v>
      </c>
    </row>
    <row r="33" spans="1:16" x14ac:dyDescent="0.25">
      <c r="A33" s="7" t="s">
        <v>172</v>
      </c>
      <c r="B33" s="7">
        <v>2023</v>
      </c>
      <c r="C33" s="7" t="s">
        <v>1370</v>
      </c>
      <c r="D33" s="7" t="s">
        <v>0</v>
      </c>
      <c r="E33" s="272" t="s">
        <v>7</v>
      </c>
      <c r="F33" s="13">
        <v>19.786624365188199</v>
      </c>
      <c r="G33" s="13">
        <v>16.309628322581801</v>
      </c>
      <c r="H33" s="13">
        <v>23.404459987163701</v>
      </c>
      <c r="I33" s="13">
        <v>19.804126199344498</v>
      </c>
      <c r="J33" s="13">
        <v>2.1697693829953102</v>
      </c>
      <c r="K33" s="7" t="s">
        <v>41</v>
      </c>
      <c r="L33" s="14">
        <v>1254.07625226563</v>
      </c>
      <c r="M33" s="14">
        <v>1033.70424308523</v>
      </c>
      <c r="N33" s="14">
        <v>1483.37467398644</v>
      </c>
      <c r="O33" s="14">
        <v>1255.18551851445</v>
      </c>
      <c r="P33" s="14">
        <v>137.51998349424201</v>
      </c>
    </row>
    <row r="34" spans="1:16" x14ac:dyDescent="0.25">
      <c r="A34" s="7" t="s">
        <v>172</v>
      </c>
      <c r="B34" s="7">
        <v>2023</v>
      </c>
      <c r="C34" s="7" t="s">
        <v>1370</v>
      </c>
      <c r="D34" s="7" t="s">
        <v>0</v>
      </c>
      <c r="E34" s="272" t="s">
        <v>8</v>
      </c>
      <c r="F34" s="13">
        <v>18.408597077234301</v>
      </c>
      <c r="G34" s="13">
        <v>15.110614983262099</v>
      </c>
      <c r="H34" s="13">
        <v>21.9305038660112</v>
      </c>
      <c r="I34" s="13">
        <v>18.452340274886001</v>
      </c>
      <c r="J34" s="13">
        <v>2.1084076720401201</v>
      </c>
      <c r="K34" s="7" t="s">
        <v>41</v>
      </c>
      <c r="L34" s="14">
        <v>3296.2433926495801</v>
      </c>
      <c r="M34" s="14">
        <v>2705.7067189029199</v>
      </c>
      <c r="N34" s="14">
        <v>3926.87602224796</v>
      </c>
      <c r="O34" s="14">
        <v>3304.0760496210901</v>
      </c>
      <c r="P34" s="14">
        <v>377.53147775550502</v>
      </c>
    </row>
    <row r="35" spans="1:16" x14ac:dyDescent="0.25">
      <c r="A35" s="7" t="s">
        <v>172</v>
      </c>
      <c r="B35" s="7">
        <v>2023</v>
      </c>
      <c r="C35" s="7" t="s">
        <v>1370</v>
      </c>
      <c r="D35" s="7" t="s">
        <v>0</v>
      </c>
      <c r="E35" s="272" t="s">
        <v>9</v>
      </c>
      <c r="F35" s="13">
        <v>24.050290374963499</v>
      </c>
      <c r="G35" s="13">
        <v>20.187472601882</v>
      </c>
      <c r="H35" s="13">
        <v>28.254234794192001</v>
      </c>
      <c r="I35" s="13">
        <v>24.123602954754102</v>
      </c>
      <c r="J35" s="13">
        <v>2.4210056626393599</v>
      </c>
      <c r="K35" s="7" t="s">
        <v>41</v>
      </c>
      <c r="L35" s="14">
        <v>7744.9150094494998</v>
      </c>
      <c r="M35" s="14">
        <v>6500.9718019840602</v>
      </c>
      <c r="N35" s="14">
        <v>9098.7112307736807</v>
      </c>
      <c r="O35" s="14">
        <v>7768.5238595194696</v>
      </c>
      <c r="P35" s="14">
        <v>779.63645353975301</v>
      </c>
    </row>
    <row r="36" spans="1:16" x14ac:dyDescent="0.25">
      <c r="A36" s="7" t="s">
        <v>172</v>
      </c>
      <c r="B36" s="7">
        <v>2023</v>
      </c>
      <c r="C36" s="7" t="s">
        <v>1370</v>
      </c>
      <c r="D36" s="7" t="s">
        <v>0</v>
      </c>
      <c r="E36" s="272" t="s">
        <v>10</v>
      </c>
      <c r="F36" s="13">
        <v>13.2822661563509</v>
      </c>
      <c r="G36" s="13">
        <v>10.4164389921278</v>
      </c>
      <c r="H36" s="13">
        <v>16.584697820254</v>
      </c>
      <c r="I36" s="13">
        <v>13.389483654679999</v>
      </c>
      <c r="J36" s="13">
        <v>1.87990659276922</v>
      </c>
      <c r="K36" s="7" t="s">
        <v>41</v>
      </c>
      <c r="L36" s="14">
        <v>4856.7934427312803</v>
      </c>
      <c r="M36" s="14">
        <v>3808.8750818614799</v>
      </c>
      <c r="N36" s="14">
        <v>6064.3606049540804</v>
      </c>
      <c r="O36" s="14">
        <v>4895.9985931702904</v>
      </c>
      <c r="P36" s="14">
        <v>687.40664471199602</v>
      </c>
    </row>
    <row r="37" spans="1:16" x14ac:dyDescent="0.25">
      <c r="A37" s="7" t="s">
        <v>172</v>
      </c>
      <c r="B37" s="7">
        <v>2023</v>
      </c>
      <c r="C37" s="7" t="s">
        <v>1370</v>
      </c>
      <c r="D37" s="7" t="s">
        <v>0</v>
      </c>
      <c r="E37" s="272" t="s">
        <v>11</v>
      </c>
      <c r="F37" s="13">
        <v>12.098864928138999</v>
      </c>
      <c r="G37" s="13">
        <v>9.2595097309543508</v>
      </c>
      <c r="H37" s="13">
        <v>15.345613388539199</v>
      </c>
      <c r="I37" s="13">
        <v>12.1748496061421</v>
      </c>
      <c r="J37" s="13">
        <v>1.8321348142645499</v>
      </c>
      <c r="K37" s="7" t="s">
        <v>41</v>
      </c>
      <c r="L37" s="14">
        <v>6709.6675231980698</v>
      </c>
      <c r="M37" s="14">
        <v>5135.04631149535</v>
      </c>
      <c r="N37" s="14">
        <v>8510.21681688221</v>
      </c>
      <c r="O37" s="14">
        <v>6751.8063460782696</v>
      </c>
      <c r="P37" s="14">
        <v>1016.04700394669</v>
      </c>
    </row>
    <row r="38" spans="1:16" x14ac:dyDescent="0.25">
      <c r="A38" s="7" t="s">
        <v>172</v>
      </c>
      <c r="B38" s="7">
        <v>2023</v>
      </c>
      <c r="C38" s="7" t="s">
        <v>1370</v>
      </c>
      <c r="D38" s="7" t="s">
        <v>0</v>
      </c>
      <c r="E38" s="272" t="s">
        <v>12</v>
      </c>
      <c r="F38" s="13">
        <v>6.5121801102733796</v>
      </c>
      <c r="G38" s="13">
        <v>4.5060788824672304</v>
      </c>
      <c r="H38" s="13">
        <v>8.9118396202124597</v>
      </c>
      <c r="I38" s="13">
        <v>6.5779690597394298</v>
      </c>
      <c r="J38" s="13">
        <v>1.3624206178942599</v>
      </c>
      <c r="K38" s="7" t="s">
        <v>41</v>
      </c>
      <c r="L38" s="14">
        <v>8706.8499292366196</v>
      </c>
      <c r="M38" s="14">
        <v>6024.6725266475196</v>
      </c>
      <c r="N38" s="14">
        <v>11915.218690620201</v>
      </c>
      <c r="O38" s="14">
        <v>8794.8104125622103</v>
      </c>
      <c r="P38" s="14">
        <v>1821.56999033081</v>
      </c>
    </row>
    <row r="39" spans="1:16" x14ac:dyDescent="0.25">
      <c r="A39" s="7" t="s">
        <v>172</v>
      </c>
      <c r="B39" s="7">
        <v>2023</v>
      </c>
      <c r="C39" s="7" t="s">
        <v>1370</v>
      </c>
      <c r="D39" s="7" t="s">
        <v>0</v>
      </c>
      <c r="E39" s="272" t="s">
        <v>15</v>
      </c>
      <c r="F39" s="13">
        <v>3.3251988485265001</v>
      </c>
      <c r="G39" s="13">
        <v>1.66578912266769</v>
      </c>
      <c r="H39" s="13">
        <v>5.6581525698161999</v>
      </c>
      <c r="I39" s="13">
        <v>3.46585963221073</v>
      </c>
      <c r="J39" s="13">
        <v>1.23474500310973</v>
      </c>
      <c r="K39" s="7" t="s">
        <v>41</v>
      </c>
      <c r="L39" s="14">
        <v>1146.1960430870799</v>
      </c>
      <c r="M39" s="14">
        <v>574.19751058355303</v>
      </c>
      <c r="N39" s="14">
        <v>1950.3651908156401</v>
      </c>
      <c r="O39" s="14">
        <v>1194.6818152230301</v>
      </c>
      <c r="P39" s="14">
        <v>425.61660257192398</v>
      </c>
    </row>
    <row r="40" spans="1:16" x14ac:dyDescent="0.25">
      <c r="A40" s="7" t="s">
        <v>172</v>
      </c>
      <c r="B40" s="7">
        <v>2023</v>
      </c>
      <c r="C40" s="7" t="s">
        <v>1370</v>
      </c>
      <c r="D40" s="7" t="s">
        <v>0</v>
      </c>
      <c r="E40" s="272" t="s">
        <v>13</v>
      </c>
      <c r="F40" s="13">
        <v>0.11857920682218701</v>
      </c>
      <c r="G40" s="13">
        <v>8.3009161018910697E-14</v>
      </c>
      <c r="H40" s="13">
        <v>1.2118176241354599</v>
      </c>
      <c r="I40" s="13">
        <v>0.32227061750470198</v>
      </c>
      <c r="J40" s="13">
        <v>0.42809325169159101</v>
      </c>
      <c r="K40" s="7" t="s">
        <v>41</v>
      </c>
      <c r="L40" s="14">
        <v>149.29477876533801</v>
      </c>
      <c r="M40" s="14">
        <v>1.04511023997639E-10</v>
      </c>
      <c r="N40" s="14">
        <v>1525.71474331527</v>
      </c>
      <c r="O40" s="14">
        <v>405.74837555694501</v>
      </c>
      <c r="P40" s="14">
        <v>538.98224667726402</v>
      </c>
    </row>
    <row r="41" spans="1:16" x14ac:dyDescent="0.25">
      <c r="A41" s="7" t="s">
        <v>172</v>
      </c>
      <c r="B41" s="7">
        <v>2023</v>
      </c>
      <c r="C41" s="7" t="s">
        <v>1370</v>
      </c>
      <c r="D41" s="7" t="s">
        <v>0</v>
      </c>
      <c r="E41" s="272" t="s">
        <v>14</v>
      </c>
      <c r="F41" s="13">
        <v>1.0088249978871E-4</v>
      </c>
      <c r="G41" s="13">
        <v>8.7563866221266894E-18</v>
      </c>
      <c r="H41" s="13">
        <v>0.46697982317591502</v>
      </c>
      <c r="I41" s="13">
        <v>7.3945795308618598E-2</v>
      </c>
      <c r="J41" s="13">
        <v>0.223615139879354</v>
      </c>
      <c r="K41" s="7" t="s">
        <v>41</v>
      </c>
      <c r="L41" s="14">
        <v>0.13100399657562301</v>
      </c>
      <c r="M41" s="14">
        <v>1.13708685397612E-14</v>
      </c>
      <c r="N41" s="14">
        <v>606.41065877977996</v>
      </c>
      <c r="O41" s="14">
        <v>96.024530871865906</v>
      </c>
      <c r="P41" s="14">
        <v>290.38214834453203</v>
      </c>
    </row>
    <row r="42" spans="1:16" x14ac:dyDescent="0.25">
      <c r="A42" s="7" t="s">
        <v>172</v>
      </c>
      <c r="B42" s="7">
        <v>2023</v>
      </c>
      <c r="C42" s="7" t="s">
        <v>1370</v>
      </c>
      <c r="D42" s="7" t="s">
        <v>1</v>
      </c>
      <c r="E42" s="7" t="s">
        <v>72</v>
      </c>
      <c r="F42" s="13">
        <v>13.6429915721118</v>
      </c>
      <c r="G42" s="13">
        <v>10.7692540159369</v>
      </c>
      <c r="H42" s="13">
        <v>17.153849059769701</v>
      </c>
      <c r="I42" s="13">
        <v>13.756793603751801</v>
      </c>
      <c r="J42" s="13">
        <v>1.9344003535062599</v>
      </c>
      <c r="K42" s="7" t="s">
        <v>41</v>
      </c>
      <c r="L42" s="14">
        <v>1384.21792490646</v>
      </c>
      <c r="M42" s="14">
        <v>1092.6485124569599</v>
      </c>
      <c r="N42" s="14">
        <v>1740.4295256042301</v>
      </c>
      <c r="O42" s="14">
        <v>1395.7642790366499</v>
      </c>
      <c r="P42" s="14">
        <v>196.26425986674499</v>
      </c>
    </row>
    <row r="43" spans="1:16" x14ac:dyDescent="0.25">
      <c r="A43" s="7" t="s">
        <v>172</v>
      </c>
      <c r="B43" s="7">
        <v>2023</v>
      </c>
      <c r="C43" s="7" t="s">
        <v>1370</v>
      </c>
      <c r="D43" s="7" t="s">
        <v>1</v>
      </c>
      <c r="E43" s="272" t="s">
        <v>11</v>
      </c>
      <c r="F43" s="13">
        <v>0.39006709119424499</v>
      </c>
      <c r="G43" s="13">
        <v>2.28321803244118E-2</v>
      </c>
      <c r="H43" s="13">
        <v>1.8296180404167199</v>
      </c>
      <c r="I43" s="13">
        <v>0.59360342451355397</v>
      </c>
      <c r="J43" s="13">
        <v>0.59793989173381201</v>
      </c>
      <c r="K43" s="7" t="s">
        <v>41</v>
      </c>
      <c r="L43" s="14">
        <v>26.7508011141013</v>
      </c>
      <c r="M43" s="14">
        <v>1.56583092664816</v>
      </c>
      <c r="N43" s="14">
        <v>125.475205211778</v>
      </c>
      <c r="O43" s="14">
        <v>40.709322853139497</v>
      </c>
      <c r="P43" s="14">
        <v>41.006717775104804</v>
      </c>
    </row>
    <row r="44" spans="1:16" x14ac:dyDescent="0.25">
      <c r="A44" s="7" t="s">
        <v>172</v>
      </c>
      <c r="B44" s="7">
        <v>2023</v>
      </c>
      <c r="C44" s="7" t="s">
        <v>1370</v>
      </c>
      <c r="D44" s="7" t="s">
        <v>1</v>
      </c>
      <c r="E44" s="272" t="s">
        <v>12</v>
      </c>
      <c r="F44" s="13">
        <v>0.255005021974548</v>
      </c>
      <c r="G44" s="13">
        <v>1.7333964429857501E-2</v>
      </c>
      <c r="H44" s="13">
        <v>1.10361816008875</v>
      </c>
      <c r="I44" s="13">
        <v>0.36490023139295902</v>
      </c>
      <c r="J44" s="13">
        <v>0.35931173827844698</v>
      </c>
      <c r="K44" s="7" t="s">
        <v>41</v>
      </c>
      <c r="L44" s="14">
        <v>21.616775712782399</v>
      </c>
      <c r="M44" s="14">
        <v>1.46940016471902</v>
      </c>
      <c r="N44" s="14">
        <v>93.553711430724107</v>
      </c>
      <c r="O44" s="14">
        <v>30.9325926151811</v>
      </c>
      <c r="P44" s="14">
        <v>30.458856053863901</v>
      </c>
    </row>
    <row r="45" spans="1:16" x14ac:dyDescent="0.25">
      <c r="A45" s="7" t="s">
        <v>172</v>
      </c>
      <c r="B45" s="7">
        <v>2023</v>
      </c>
      <c r="C45" s="7" t="s">
        <v>1370</v>
      </c>
      <c r="D45" s="7" t="s">
        <v>1</v>
      </c>
      <c r="E45" s="272" t="s">
        <v>15</v>
      </c>
      <c r="F45" s="13">
        <v>5.3681949347960402E-5</v>
      </c>
      <c r="G45" s="13">
        <v>1.9175695805646602E-18</v>
      </c>
      <c r="H45" s="13">
        <v>0.26375409510264802</v>
      </c>
      <c r="I45" s="13">
        <v>4.5301842235382403E-2</v>
      </c>
      <c r="J45" s="13">
        <v>0.15684048849017501</v>
      </c>
      <c r="K45" s="7" t="s">
        <v>41</v>
      </c>
      <c r="L45" s="14">
        <v>1.57610203285611E-3</v>
      </c>
      <c r="M45" s="14">
        <v>5.6299842885378497E-17</v>
      </c>
      <c r="N45" s="14">
        <v>7.7438202322137499</v>
      </c>
      <c r="O45" s="14">
        <v>1.33006208803082</v>
      </c>
      <c r="P45" s="14">
        <v>4.6048367420715497</v>
      </c>
    </row>
    <row r="46" spans="1:16" x14ac:dyDescent="0.25">
      <c r="A46" s="7" t="s">
        <v>172</v>
      </c>
      <c r="B46" s="7">
        <v>2023</v>
      </c>
      <c r="C46" s="7" t="s">
        <v>1370</v>
      </c>
      <c r="D46" s="7" t="s">
        <v>1</v>
      </c>
      <c r="E46" s="272" t="s">
        <v>13</v>
      </c>
      <c r="F46" s="13">
        <v>3.0133696719987399E-5</v>
      </c>
      <c r="G46" s="13">
        <v>1.0328318752118701E-18</v>
      </c>
      <c r="H46" s="13">
        <v>0.21536835801934501</v>
      </c>
      <c r="I46" s="13">
        <v>3.1454628827927003E-2</v>
      </c>
      <c r="J46" s="13">
        <v>0.107623917272265</v>
      </c>
      <c r="K46" s="7" t="s">
        <v>41</v>
      </c>
      <c r="L46" s="14">
        <v>3.4768259275521499E-3</v>
      </c>
      <c r="M46" s="14">
        <v>1.19168141761945E-16</v>
      </c>
      <c r="N46" s="14">
        <v>24.849201148272002</v>
      </c>
      <c r="O46" s="14">
        <v>3.6292350741662198</v>
      </c>
      <c r="P46" s="14">
        <v>12.417647574874</v>
      </c>
    </row>
    <row r="47" spans="1:16" x14ac:dyDescent="0.25">
      <c r="A47" s="7" t="s">
        <v>172</v>
      </c>
      <c r="B47" s="7">
        <v>2023</v>
      </c>
      <c r="C47" s="7" t="s">
        <v>1371</v>
      </c>
      <c r="D47" s="7" t="s">
        <v>0</v>
      </c>
      <c r="E47" s="272" t="s">
        <v>7</v>
      </c>
      <c r="F47" s="13">
        <v>12.655128081653601</v>
      </c>
      <c r="G47" s="13">
        <v>9.8034358618738793</v>
      </c>
      <c r="H47" s="13">
        <v>15.859127204761201</v>
      </c>
      <c r="I47" s="13">
        <v>12.719317290684099</v>
      </c>
      <c r="J47" s="13">
        <v>1.8331812947438499</v>
      </c>
      <c r="K47" s="7" t="s">
        <v>41</v>
      </c>
      <c r="L47" s="14">
        <v>804.10683830826997</v>
      </c>
      <c r="M47" s="14">
        <v>622.91031466346601</v>
      </c>
      <c r="N47" s="14">
        <v>1007.68894259052</v>
      </c>
      <c r="O47" s="14">
        <v>808.18542065007</v>
      </c>
      <c r="P47" s="14">
        <v>116.480339468024</v>
      </c>
    </row>
    <row r="48" spans="1:16" x14ac:dyDescent="0.25">
      <c r="A48" s="7" t="s">
        <v>172</v>
      </c>
      <c r="B48" s="7">
        <v>2023</v>
      </c>
      <c r="C48" s="7" t="s">
        <v>1371</v>
      </c>
      <c r="D48" s="7" t="s">
        <v>0</v>
      </c>
      <c r="E48" s="272" t="s">
        <v>8</v>
      </c>
      <c r="F48" s="13">
        <v>17.130302410241399</v>
      </c>
      <c r="G48" s="13">
        <v>13.865380033229499</v>
      </c>
      <c r="H48" s="13">
        <v>20.6964413240676</v>
      </c>
      <c r="I48" s="13">
        <v>17.192082684768199</v>
      </c>
      <c r="J48" s="13">
        <v>2.0477434431811798</v>
      </c>
      <c r="K48" s="7" t="s">
        <v>41</v>
      </c>
      <c r="L48" s="14">
        <v>6692.8091516813301</v>
      </c>
      <c r="M48" s="14">
        <v>5417.2039789827704</v>
      </c>
      <c r="N48" s="14">
        <v>8086.0996253132198</v>
      </c>
      <c r="O48" s="14">
        <v>6716.9467049389496</v>
      </c>
      <c r="P48" s="14">
        <v>800.05336325088797</v>
      </c>
    </row>
    <row r="49" spans="1:16" x14ac:dyDescent="0.25">
      <c r="A49" s="7" t="s">
        <v>172</v>
      </c>
      <c r="B49" s="7">
        <v>2023</v>
      </c>
      <c r="C49" s="7" t="s">
        <v>1371</v>
      </c>
      <c r="D49" s="7" t="s">
        <v>0</v>
      </c>
      <c r="E49" s="272" t="s">
        <v>9</v>
      </c>
      <c r="F49" s="13">
        <v>18.912946344775499</v>
      </c>
      <c r="G49" s="13">
        <v>15.3511641041787</v>
      </c>
      <c r="H49" s="13">
        <v>22.624230046929899</v>
      </c>
      <c r="I49" s="13">
        <v>18.9767225340849</v>
      </c>
      <c r="J49" s="13">
        <v>2.1909503611065602</v>
      </c>
      <c r="K49" s="7" t="s">
        <v>41</v>
      </c>
      <c r="L49" s="14">
        <v>4280.9454051399498</v>
      </c>
      <c r="M49" s="14">
        <v>3474.7359949808501</v>
      </c>
      <c r="N49" s="14">
        <v>5120.9944711225799</v>
      </c>
      <c r="O49" s="14">
        <v>4295.3811455901296</v>
      </c>
      <c r="P49" s="14">
        <v>495.92161423647201</v>
      </c>
    </row>
    <row r="50" spans="1:16" x14ac:dyDescent="0.25">
      <c r="A50" s="7" t="s">
        <v>172</v>
      </c>
      <c r="B50" s="7">
        <v>2023</v>
      </c>
      <c r="C50" s="7" t="s">
        <v>1371</v>
      </c>
      <c r="D50" s="7" t="s">
        <v>0</v>
      </c>
      <c r="E50" s="272" t="s">
        <v>10</v>
      </c>
      <c r="F50" s="13">
        <v>22.220678448263399</v>
      </c>
      <c r="G50" s="13">
        <v>18.637851665089102</v>
      </c>
      <c r="H50" s="13">
        <v>26.226893899803098</v>
      </c>
      <c r="I50" s="13">
        <v>22.353254161661699</v>
      </c>
      <c r="J50" s="13">
        <v>2.348970735095</v>
      </c>
      <c r="K50" s="7" t="s">
        <v>41</v>
      </c>
      <c r="L50" s="14">
        <v>954.15593256843295</v>
      </c>
      <c r="M50" s="14">
        <v>800.30935049892696</v>
      </c>
      <c r="N50" s="14">
        <v>1126.1828240575401</v>
      </c>
      <c r="O50" s="14">
        <v>959.84873370175296</v>
      </c>
      <c r="P50" s="14">
        <v>100.864803364979</v>
      </c>
    </row>
    <row r="51" spans="1:16" x14ac:dyDescent="0.25">
      <c r="A51" s="7" t="s">
        <v>172</v>
      </c>
      <c r="B51" s="7">
        <v>2023</v>
      </c>
      <c r="C51" s="7" t="s">
        <v>1371</v>
      </c>
      <c r="D51" s="7" t="s">
        <v>0</v>
      </c>
      <c r="E51" s="272" t="s">
        <v>11</v>
      </c>
      <c r="F51" s="13">
        <v>20.036377228511899</v>
      </c>
      <c r="G51" s="13">
        <v>16.634760580464601</v>
      </c>
      <c r="H51" s="13">
        <v>24.223132710563601</v>
      </c>
      <c r="I51" s="13">
        <v>20.174184706198101</v>
      </c>
      <c r="J51" s="13">
        <v>2.3344054651093802</v>
      </c>
      <c r="K51" s="7" t="s">
        <v>41</v>
      </c>
      <c r="L51" s="14">
        <v>15014.660003729899</v>
      </c>
      <c r="M51" s="14">
        <v>12465.590536182801</v>
      </c>
      <c r="N51" s="14">
        <v>18152.088959315101</v>
      </c>
      <c r="O51" s="14">
        <v>15117.9287932837</v>
      </c>
      <c r="P51" s="14">
        <v>1749.33342338901</v>
      </c>
    </row>
    <row r="52" spans="1:16" x14ac:dyDescent="0.25">
      <c r="A52" s="7" t="s">
        <v>172</v>
      </c>
      <c r="B52" s="7">
        <v>2023</v>
      </c>
      <c r="C52" s="7" t="s">
        <v>1371</v>
      </c>
      <c r="D52" s="7" t="s">
        <v>0</v>
      </c>
      <c r="E52" s="272" t="s">
        <v>12</v>
      </c>
      <c r="F52" s="13">
        <v>19.873167415894901</v>
      </c>
      <c r="G52" s="13">
        <v>16.359108411945702</v>
      </c>
      <c r="H52" s="13">
        <v>23.611274780205001</v>
      </c>
      <c r="I52" s="13">
        <v>19.9277389020037</v>
      </c>
      <c r="J52" s="13">
        <v>2.2301171043138899</v>
      </c>
      <c r="K52" s="7" t="s">
        <v>41</v>
      </c>
      <c r="L52" s="14">
        <v>7910.9117532453101</v>
      </c>
      <c r="M52" s="14">
        <v>6512.0702855432301</v>
      </c>
      <c r="N52" s="14">
        <v>9398.9401517562201</v>
      </c>
      <c r="O52" s="14">
        <v>7932.6350247206401</v>
      </c>
      <c r="P52" s="14">
        <v>887.74271571423003</v>
      </c>
    </row>
    <row r="53" spans="1:16" x14ac:dyDescent="0.25">
      <c r="A53" s="7" t="s">
        <v>172</v>
      </c>
      <c r="B53" s="7">
        <v>2023</v>
      </c>
      <c r="C53" s="7" t="s">
        <v>1371</v>
      </c>
      <c r="D53" s="7" t="s">
        <v>0</v>
      </c>
      <c r="E53" s="272" t="s">
        <v>15</v>
      </c>
      <c r="F53" s="13">
        <v>16.629631335989998</v>
      </c>
      <c r="G53" s="13">
        <v>13.3364771591972</v>
      </c>
      <c r="H53" s="13">
        <v>20.105814188219199</v>
      </c>
      <c r="I53" s="13">
        <v>16.647166343718499</v>
      </c>
      <c r="J53" s="13">
        <v>2.0829420696166001</v>
      </c>
      <c r="K53" s="7" t="s">
        <v>41</v>
      </c>
      <c r="L53" s="14">
        <v>2472.8261796617198</v>
      </c>
      <c r="M53" s="14">
        <v>1983.1341535726301</v>
      </c>
      <c r="N53" s="14">
        <v>2989.7345697882001</v>
      </c>
      <c r="O53" s="14">
        <v>2475.4336353109402</v>
      </c>
      <c r="P53" s="14">
        <v>309.73348575198901</v>
      </c>
    </row>
    <row r="54" spans="1:16" x14ac:dyDescent="0.25">
      <c r="A54" s="7" t="s">
        <v>172</v>
      </c>
      <c r="B54" s="7">
        <v>2023</v>
      </c>
      <c r="C54" s="7" t="s">
        <v>1371</v>
      </c>
      <c r="D54" s="7" t="s">
        <v>0</v>
      </c>
      <c r="E54" s="272" t="s">
        <v>13</v>
      </c>
      <c r="F54" s="13">
        <v>3.28035644702352E-5</v>
      </c>
      <c r="G54" s="13">
        <v>1.76685898842112E-17</v>
      </c>
      <c r="H54" s="13">
        <v>0.16822834165938499</v>
      </c>
      <c r="I54" s="13">
        <v>3.0151041112412399E-2</v>
      </c>
      <c r="J54" s="13">
        <v>0.10553665177426499</v>
      </c>
      <c r="K54" s="7" t="s">
        <v>41</v>
      </c>
      <c r="L54" s="14">
        <v>4.0986741662980102E-2</v>
      </c>
      <c r="M54" s="14">
        <v>2.2076196316726501E-14</v>
      </c>
      <c r="N54" s="14">
        <v>210.194583769735</v>
      </c>
      <c r="O54" s="14">
        <v>37.672519828314798</v>
      </c>
      <c r="P54" s="14">
        <v>131.86382492587299</v>
      </c>
    </row>
    <row r="55" spans="1:16" x14ac:dyDescent="0.25">
      <c r="A55" s="7" t="s">
        <v>172</v>
      </c>
      <c r="B55" s="7">
        <v>2023</v>
      </c>
      <c r="C55" s="7" t="s">
        <v>1371</v>
      </c>
      <c r="D55" s="7" t="s">
        <v>0</v>
      </c>
      <c r="E55" s="272" t="s">
        <v>14</v>
      </c>
      <c r="F55" s="13">
        <v>1.7724730417889598E-5</v>
      </c>
      <c r="G55" s="13">
        <v>8.3677299440192402E-19</v>
      </c>
      <c r="H55" s="13">
        <v>0.13969292081101201</v>
      </c>
      <c r="I55" s="13">
        <v>2.2911107492737601E-2</v>
      </c>
      <c r="J55" s="13">
        <v>8.0068842011347702E-2</v>
      </c>
      <c r="K55" s="7" t="s">
        <v>41</v>
      </c>
      <c r="L55" s="14">
        <v>2.3354282045915501E-2</v>
      </c>
      <c r="M55" s="14">
        <v>1.1025404651539201E-15</v>
      </c>
      <c r="N55" s="14">
        <v>184.06078938979701</v>
      </c>
      <c r="O55" s="14">
        <v>30.187904343505998</v>
      </c>
      <c r="P55" s="14">
        <v>105.499506922571</v>
      </c>
    </row>
    <row r="56" spans="1:16" x14ac:dyDescent="0.25">
      <c r="A56" s="7" t="s">
        <v>172</v>
      </c>
      <c r="B56" s="7">
        <v>2023</v>
      </c>
      <c r="C56" s="7" t="s">
        <v>1371</v>
      </c>
      <c r="D56" s="7" t="s">
        <v>1</v>
      </c>
      <c r="E56" s="272" t="s">
        <v>7</v>
      </c>
      <c r="F56" s="13">
        <v>7.7610091952269897</v>
      </c>
      <c r="G56" s="13">
        <v>5.4947813772578797</v>
      </c>
      <c r="H56" s="13">
        <v>10.370608621070099</v>
      </c>
      <c r="I56" s="13">
        <v>7.8292490217187796</v>
      </c>
      <c r="J56" s="13">
        <v>1.4824935505638599</v>
      </c>
      <c r="K56" s="7" t="s">
        <v>41</v>
      </c>
      <c r="L56" s="14">
        <v>397.05323042781299</v>
      </c>
      <c r="M56" s="14">
        <v>281.11301526051301</v>
      </c>
      <c r="N56" s="14">
        <v>530.56033705394896</v>
      </c>
      <c r="O56" s="14">
        <v>400.54437995113199</v>
      </c>
      <c r="P56" s="14">
        <v>75.844370046847303</v>
      </c>
    </row>
    <row r="57" spans="1:16" x14ac:dyDescent="0.25">
      <c r="A57" s="7" t="s">
        <v>172</v>
      </c>
      <c r="B57" s="7">
        <v>2023</v>
      </c>
      <c r="C57" s="7" t="s">
        <v>1371</v>
      </c>
      <c r="D57" s="7" t="s">
        <v>1</v>
      </c>
      <c r="E57" s="272" t="s">
        <v>8</v>
      </c>
      <c r="F57" s="13">
        <v>16.569407189727698</v>
      </c>
      <c r="G57" s="13">
        <v>13.4043293379681</v>
      </c>
      <c r="H57" s="13">
        <v>20.135016280535201</v>
      </c>
      <c r="I57" s="13">
        <v>16.6823961105931</v>
      </c>
      <c r="J57" s="13">
        <v>2.0357069740540501</v>
      </c>
      <c r="K57" s="7" t="s">
        <v>41</v>
      </c>
      <c r="L57" s="14">
        <v>3261.6878052979</v>
      </c>
      <c r="M57" s="14">
        <v>2638.6422301790199</v>
      </c>
      <c r="N57" s="14">
        <v>3963.57795482335</v>
      </c>
      <c r="O57" s="14">
        <v>3283.9296743702698</v>
      </c>
      <c r="P57" s="14">
        <v>400.72891784254102</v>
      </c>
    </row>
    <row r="58" spans="1:16" x14ac:dyDescent="0.25">
      <c r="A58" s="7" t="s">
        <v>172</v>
      </c>
      <c r="B58" s="7">
        <v>2023</v>
      </c>
      <c r="C58" s="7" t="s">
        <v>1371</v>
      </c>
      <c r="D58" s="7" t="s">
        <v>1</v>
      </c>
      <c r="E58" s="272" t="s">
        <v>9</v>
      </c>
      <c r="F58" s="13">
        <v>15.7288871468928</v>
      </c>
      <c r="G58" s="13">
        <v>12.2781071034112</v>
      </c>
      <c r="H58" s="13">
        <v>19.3659941219702</v>
      </c>
      <c r="I58" s="13">
        <v>15.723062293472699</v>
      </c>
      <c r="J58" s="13">
        <v>2.1478734735960101</v>
      </c>
      <c r="K58" s="7" t="s">
        <v>41</v>
      </c>
      <c r="L58" s="14">
        <v>500.80776675706801</v>
      </c>
      <c r="M58" s="14">
        <v>390.93493017261397</v>
      </c>
      <c r="N58" s="14">
        <v>616.61325284353302</v>
      </c>
      <c r="O58" s="14">
        <v>500.62230342417303</v>
      </c>
      <c r="P58" s="14">
        <v>68.388291399297202</v>
      </c>
    </row>
    <row r="59" spans="1:16" x14ac:dyDescent="0.25">
      <c r="A59" s="7" t="s">
        <v>172</v>
      </c>
      <c r="B59" s="7">
        <v>2023</v>
      </c>
      <c r="C59" s="7" t="s">
        <v>1371</v>
      </c>
      <c r="D59" s="7" t="s">
        <v>1</v>
      </c>
      <c r="E59" s="272" t="s">
        <v>10</v>
      </c>
      <c r="F59" s="13">
        <v>16.125733798375201</v>
      </c>
      <c r="G59" s="13">
        <v>13.0761363560832</v>
      </c>
      <c r="H59" s="13">
        <v>19.703872606821299</v>
      </c>
      <c r="I59" s="13">
        <v>16.214255729351098</v>
      </c>
      <c r="J59" s="13">
        <v>2.0434237292831301</v>
      </c>
      <c r="K59" s="7" t="s">
        <v>41</v>
      </c>
      <c r="L59" s="14">
        <v>401.20825690357498</v>
      </c>
      <c r="M59" s="14">
        <v>325.33427253935002</v>
      </c>
      <c r="N59" s="14">
        <v>490.23235045771497</v>
      </c>
      <c r="O59" s="14">
        <v>403.410682546256</v>
      </c>
      <c r="P59" s="14">
        <v>50.8403823845643</v>
      </c>
    </row>
    <row r="60" spans="1:16" x14ac:dyDescent="0.25">
      <c r="A60" s="7" t="s">
        <v>172</v>
      </c>
      <c r="B60" s="7">
        <v>2023</v>
      </c>
      <c r="C60" s="7" t="s">
        <v>1371</v>
      </c>
      <c r="D60" s="7" t="s">
        <v>1</v>
      </c>
      <c r="E60" s="272" t="s">
        <v>11</v>
      </c>
      <c r="F60" s="13">
        <v>6.4286759471115804</v>
      </c>
      <c r="G60" s="13">
        <v>2.9995410481671998</v>
      </c>
      <c r="H60" s="13">
        <v>11.5744798321833</v>
      </c>
      <c r="I60" s="13">
        <v>6.7464995206333196</v>
      </c>
      <c r="J60" s="13">
        <v>2.5953450488930199</v>
      </c>
      <c r="K60" s="7" t="s">
        <v>41</v>
      </c>
      <c r="L60" s="14">
        <v>217.80354108814001</v>
      </c>
      <c r="M60" s="14">
        <v>101.624450711904</v>
      </c>
      <c r="N60" s="14">
        <v>392.14337671437301</v>
      </c>
      <c r="O60" s="14">
        <v>228.57140375905601</v>
      </c>
      <c r="P60" s="14">
        <v>87.930290256495596</v>
      </c>
    </row>
    <row r="61" spans="1:16" x14ac:dyDescent="0.25">
      <c r="A61" s="7" t="s">
        <v>172</v>
      </c>
      <c r="B61" s="7">
        <v>2023</v>
      </c>
      <c r="C61" s="7" t="s">
        <v>1371</v>
      </c>
      <c r="D61" s="7" t="s">
        <v>1</v>
      </c>
      <c r="E61" s="272" t="s">
        <v>12</v>
      </c>
      <c r="F61" s="13">
        <v>2.8349907833119001</v>
      </c>
      <c r="G61" s="13">
        <v>1.5957295551895201</v>
      </c>
      <c r="H61" s="13">
        <v>4.7426627132721997</v>
      </c>
      <c r="I61" s="13">
        <v>2.95730348354483</v>
      </c>
      <c r="J61" s="13">
        <v>0.972298436396827</v>
      </c>
      <c r="K61" s="7" t="s">
        <v>41</v>
      </c>
      <c r="L61" s="14">
        <v>178.462669809484</v>
      </c>
      <c r="M61" s="14">
        <v>100.45117549918</v>
      </c>
      <c r="N61" s="14">
        <v>298.55061780048499</v>
      </c>
      <c r="O61" s="14">
        <v>186.162254289147</v>
      </c>
      <c r="P61" s="14">
        <v>61.206186571180197</v>
      </c>
    </row>
    <row r="62" spans="1:16" x14ac:dyDescent="0.25">
      <c r="A62" s="7" t="s">
        <v>172</v>
      </c>
      <c r="B62" s="7">
        <v>2023</v>
      </c>
      <c r="C62" s="7" t="s">
        <v>1371</v>
      </c>
      <c r="D62" s="7" t="s">
        <v>1</v>
      </c>
      <c r="E62" s="272" t="s">
        <v>15</v>
      </c>
      <c r="F62" s="13">
        <v>1.67482722243481</v>
      </c>
      <c r="G62" s="13">
        <v>0.49419732253745502</v>
      </c>
      <c r="H62" s="13">
        <v>3.9768750417991701</v>
      </c>
      <c r="I62" s="13">
        <v>1.8570608166643601</v>
      </c>
      <c r="J62" s="13">
        <v>1.0637540555940901</v>
      </c>
      <c r="K62" s="7" t="s">
        <v>41</v>
      </c>
      <c r="L62" s="14">
        <v>69.404840097698795</v>
      </c>
      <c r="M62" s="14">
        <v>20.4795370459521</v>
      </c>
      <c r="N62" s="14">
        <v>164.801701732157</v>
      </c>
      <c r="O62" s="14">
        <v>76.956600242571199</v>
      </c>
      <c r="P62" s="14">
        <v>44.081968063819303</v>
      </c>
    </row>
    <row r="63" spans="1:16" x14ac:dyDescent="0.25">
      <c r="A63" s="7" t="s">
        <v>172</v>
      </c>
      <c r="B63" s="7">
        <v>2023</v>
      </c>
      <c r="C63" s="7" t="s">
        <v>1371</v>
      </c>
      <c r="D63" s="7" t="s">
        <v>1</v>
      </c>
      <c r="E63" s="272" t="s">
        <v>13</v>
      </c>
      <c r="F63" s="13">
        <v>0.71522709214134905</v>
      </c>
      <c r="G63" s="13">
        <v>0.146036715042062</v>
      </c>
      <c r="H63" s="13">
        <v>1.8248992968167701</v>
      </c>
      <c r="I63" s="13">
        <v>0.81844360763772395</v>
      </c>
      <c r="J63" s="13">
        <v>0.54029561001531301</v>
      </c>
      <c r="K63" s="7" t="s">
        <v>41</v>
      </c>
      <c r="L63" s="14">
        <v>42.877864173873903</v>
      </c>
      <c r="M63" s="14">
        <v>8.7549010667716498</v>
      </c>
      <c r="N63" s="14">
        <v>109.40271284416499</v>
      </c>
      <c r="O63" s="14">
        <v>49.065694277881597</v>
      </c>
      <c r="P63" s="14">
        <v>32.390721820418001</v>
      </c>
    </row>
    <row r="64" spans="1:16" x14ac:dyDescent="0.25">
      <c r="A64" s="7" t="s">
        <v>172</v>
      </c>
      <c r="B64" s="7">
        <v>2024</v>
      </c>
      <c r="C64" s="7" t="s">
        <v>1370</v>
      </c>
      <c r="D64" s="7" t="s">
        <v>0</v>
      </c>
      <c r="E64" s="272" t="s">
        <v>7</v>
      </c>
      <c r="F64" s="13">
        <v>13.363546800789299</v>
      </c>
      <c r="G64" s="13">
        <v>10.6418682857382</v>
      </c>
      <c r="H64" s="13">
        <v>16.550245427866798</v>
      </c>
      <c r="I64" s="13">
        <v>13.459306843716</v>
      </c>
      <c r="J64" s="13">
        <v>1.8324902074624301</v>
      </c>
      <c r="K64" s="7" t="s">
        <v>41</v>
      </c>
      <c r="L64" s="14">
        <v>1316.9775372177901</v>
      </c>
      <c r="M64" s="14">
        <v>1048.7561195594999</v>
      </c>
      <c r="N64" s="14">
        <v>1631.0266869162699</v>
      </c>
      <c r="O64" s="14">
        <v>1326.4146894482101</v>
      </c>
      <c r="P64" s="14">
        <v>180.591909945423</v>
      </c>
    </row>
    <row r="65" spans="1:16" x14ac:dyDescent="0.25">
      <c r="A65" s="7" t="s">
        <v>172</v>
      </c>
      <c r="B65" s="7">
        <v>2024</v>
      </c>
      <c r="C65" s="7" t="s">
        <v>1370</v>
      </c>
      <c r="D65" s="7" t="s">
        <v>0</v>
      </c>
      <c r="E65" s="272" t="s">
        <v>8</v>
      </c>
      <c r="F65" s="13">
        <v>14.451014953602099</v>
      </c>
      <c r="G65" s="13">
        <v>11.549239616331599</v>
      </c>
      <c r="H65" s="13">
        <v>17.623680000527301</v>
      </c>
      <c r="I65" s="13">
        <v>14.5274271035527</v>
      </c>
      <c r="J65" s="13">
        <v>1.8716147906543601</v>
      </c>
      <c r="K65" s="7" t="s">
        <v>41</v>
      </c>
      <c r="L65" s="14">
        <v>4086.4580085796101</v>
      </c>
      <c r="M65" s="14">
        <v>3265.89397870626</v>
      </c>
      <c r="N65" s="14">
        <v>4983.6242305491296</v>
      </c>
      <c r="O65" s="14">
        <v>4108.0658363426501</v>
      </c>
      <c r="P65" s="14">
        <v>529.25523050124002</v>
      </c>
    </row>
    <row r="66" spans="1:16" x14ac:dyDescent="0.25">
      <c r="A66" s="7" t="s">
        <v>172</v>
      </c>
      <c r="B66" s="7">
        <v>2024</v>
      </c>
      <c r="C66" s="7" t="s">
        <v>1370</v>
      </c>
      <c r="D66" s="7" t="s">
        <v>0</v>
      </c>
      <c r="E66" s="272" t="s">
        <v>9</v>
      </c>
      <c r="F66" s="13">
        <v>11.933628552798901</v>
      </c>
      <c r="G66" s="13">
        <v>9.3803334557098292</v>
      </c>
      <c r="H66" s="13">
        <v>14.9667939542787</v>
      </c>
      <c r="I66" s="13">
        <v>12.018812436284801</v>
      </c>
      <c r="J66" s="13">
        <v>1.71309245713964</v>
      </c>
      <c r="K66" s="7" t="s">
        <v>41</v>
      </c>
      <c r="L66" s="14">
        <v>4493.2498226998596</v>
      </c>
      <c r="M66" s="14">
        <v>3531.8831527438601</v>
      </c>
      <c r="N66" s="14">
        <v>5635.2972596650297</v>
      </c>
      <c r="O66" s="14">
        <v>4525.3232585099604</v>
      </c>
      <c r="P66" s="14">
        <v>645.01357196221704</v>
      </c>
    </row>
    <row r="67" spans="1:16" x14ac:dyDescent="0.25">
      <c r="A67" s="7" t="s">
        <v>172</v>
      </c>
      <c r="B67" s="7">
        <v>2024</v>
      </c>
      <c r="C67" s="7" t="s">
        <v>1370</v>
      </c>
      <c r="D67" s="7" t="s">
        <v>0</v>
      </c>
      <c r="E67" s="272" t="s">
        <v>10</v>
      </c>
      <c r="F67" s="13">
        <v>12.359812307247701</v>
      </c>
      <c r="G67" s="13">
        <v>9.6121285474796192</v>
      </c>
      <c r="H67" s="13">
        <v>15.5344676849479</v>
      </c>
      <c r="I67" s="13">
        <v>12.478816040735101</v>
      </c>
      <c r="J67" s="13">
        <v>1.8024536830025399</v>
      </c>
      <c r="K67" s="7" t="s">
        <v>41</v>
      </c>
      <c r="L67" s="14">
        <v>7294.2668312453297</v>
      </c>
      <c r="M67" s="14">
        <v>5672.6937835805702</v>
      </c>
      <c r="N67" s="14">
        <v>9167.8214489488801</v>
      </c>
      <c r="O67" s="14">
        <v>7364.4980746002802</v>
      </c>
      <c r="P67" s="14">
        <v>1063.7360655607799</v>
      </c>
    </row>
    <row r="68" spans="1:16" x14ac:dyDescent="0.25">
      <c r="A68" s="7" t="s">
        <v>172</v>
      </c>
      <c r="B68" s="7">
        <v>2024</v>
      </c>
      <c r="C68" s="7" t="s">
        <v>1370</v>
      </c>
      <c r="D68" s="7" t="s">
        <v>0</v>
      </c>
      <c r="E68" s="272" t="s">
        <v>11</v>
      </c>
      <c r="F68" s="13">
        <v>8.3320894863717694</v>
      </c>
      <c r="G68" s="13">
        <v>5.9730608832447203</v>
      </c>
      <c r="H68" s="13">
        <v>11.064274140015399</v>
      </c>
      <c r="I68" s="13">
        <v>8.4096932807355902</v>
      </c>
      <c r="J68" s="13">
        <v>1.5408333092989701</v>
      </c>
      <c r="K68" s="7" t="s">
        <v>41</v>
      </c>
      <c r="L68" s="14">
        <v>2586.1139347800699</v>
      </c>
      <c r="M68" s="14">
        <v>1853.9186369414899</v>
      </c>
      <c r="N68" s="14">
        <v>3434.1294075780002</v>
      </c>
      <c r="O68" s="14">
        <v>2610.20060047471</v>
      </c>
      <c r="P68" s="14">
        <v>478.24384254021498</v>
      </c>
    </row>
    <row r="69" spans="1:16" x14ac:dyDescent="0.25">
      <c r="A69" s="7" t="s">
        <v>172</v>
      </c>
      <c r="B69" s="7">
        <v>2024</v>
      </c>
      <c r="C69" s="7" t="s">
        <v>1370</v>
      </c>
      <c r="D69" s="7" t="s">
        <v>0</v>
      </c>
      <c r="E69" s="272" t="s">
        <v>12</v>
      </c>
      <c r="F69" s="13">
        <v>12.512265145247</v>
      </c>
      <c r="G69" s="13">
        <v>9.7606807880047395</v>
      </c>
      <c r="H69" s="13">
        <v>15.754113818060601</v>
      </c>
      <c r="I69" s="13">
        <v>12.629080890583401</v>
      </c>
      <c r="J69" s="13">
        <v>1.8153228217776101</v>
      </c>
      <c r="K69" s="7" t="s">
        <v>41</v>
      </c>
      <c r="L69" s="14">
        <v>1703.41977687392</v>
      </c>
      <c r="M69" s="14">
        <v>1328.8190824789599</v>
      </c>
      <c r="N69" s="14">
        <v>2144.76505519077</v>
      </c>
      <c r="O69" s="14">
        <v>1719.32307244402</v>
      </c>
      <c r="P69" s="14">
        <v>247.138048956804</v>
      </c>
    </row>
    <row r="70" spans="1:16" x14ac:dyDescent="0.25">
      <c r="A70" s="7" t="s">
        <v>172</v>
      </c>
      <c r="B70" s="7">
        <v>2024</v>
      </c>
      <c r="C70" s="7" t="s">
        <v>1370</v>
      </c>
      <c r="D70" s="7" t="s">
        <v>0</v>
      </c>
      <c r="E70" s="272" t="s">
        <v>15</v>
      </c>
      <c r="F70" s="13">
        <v>4.6086587569296302</v>
      </c>
      <c r="G70" s="13">
        <v>2.8302957106427198</v>
      </c>
      <c r="H70" s="13">
        <v>6.8537687929822999</v>
      </c>
      <c r="I70" s="13">
        <v>4.6918689315971003</v>
      </c>
      <c r="J70" s="13">
        <v>1.21882075986334</v>
      </c>
      <c r="K70" s="7" t="s">
        <v>41</v>
      </c>
      <c r="L70" s="14">
        <v>2278.8434955389898</v>
      </c>
      <c r="M70" s="14">
        <v>1399.49632004151</v>
      </c>
      <c r="N70" s="14">
        <v>3388.9830550659599</v>
      </c>
      <c r="O70" s="14">
        <v>2319.9884306068102</v>
      </c>
      <c r="P70" s="14">
        <v>602.67030112963005</v>
      </c>
    </row>
    <row r="71" spans="1:16" x14ac:dyDescent="0.25">
      <c r="A71" s="7" t="s">
        <v>172</v>
      </c>
      <c r="B71" s="7">
        <v>2024</v>
      </c>
      <c r="C71" s="7" t="s">
        <v>1370</v>
      </c>
      <c r="D71" s="7" t="s">
        <v>1</v>
      </c>
      <c r="E71" s="7" t="s">
        <v>72</v>
      </c>
      <c r="F71" s="13">
        <v>12.817365179925501</v>
      </c>
      <c r="G71" s="13">
        <v>10.0572435316527</v>
      </c>
      <c r="H71" s="13">
        <v>16.177916978635398</v>
      </c>
      <c r="I71" s="13">
        <v>12.9127493958099</v>
      </c>
      <c r="J71" s="13">
        <v>1.8314342857337</v>
      </c>
      <c r="K71" s="7" t="s">
        <v>41</v>
      </c>
      <c r="L71" s="14">
        <v>988.47520267585605</v>
      </c>
      <c r="M71" s="14">
        <v>775.61462116105804</v>
      </c>
      <c r="N71" s="14">
        <v>1247.64095739236</v>
      </c>
      <c r="O71" s="14">
        <v>995.83123340486497</v>
      </c>
      <c r="P71" s="14">
        <v>141.24021211578301</v>
      </c>
    </row>
    <row r="72" spans="1:16" x14ac:dyDescent="0.25">
      <c r="A72" s="7" t="s">
        <v>172</v>
      </c>
      <c r="B72" s="7">
        <v>2024</v>
      </c>
      <c r="C72" s="7" t="s">
        <v>1370</v>
      </c>
      <c r="D72" s="7" t="s">
        <v>1</v>
      </c>
      <c r="E72" s="272" t="s">
        <v>11</v>
      </c>
      <c r="F72" s="13">
        <v>4.4633665522683303</v>
      </c>
      <c r="G72" s="13">
        <v>2.8174478535423599</v>
      </c>
      <c r="H72" s="13">
        <v>6.5849193053520496</v>
      </c>
      <c r="I72" s="13">
        <v>4.5619666065559699</v>
      </c>
      <c r="J72" s="13">
        <v>1.1540144753155199</v>
      </c>
      <c r="K72" s="7" t="s">
        <v>41</v>
      </c>
      <c r="L72" s="14">
        <v>75.832597723038901</v>
      </c>
      <c r="M72" s="14">
        <v>47.868439031684801</v>
      </c>
      <c r="N72" s="14">
        <v>111.877778997931</v>
      </c>
      <c r="O72" s="14">
        <v>77.507812645385897</v>
      </c>
      <c r="P72" s="14">
        <v>19.606705935610702</v>
      </c>
    </row>
    <row r="73" spans="1:16" x14ac:dyDescent="0.25">
      <c r="A73" s="7" t="s">
        <v>172</v>
      </c>
      <c r="B73" s="7">
        <v>2024</v>
      </c>
      <c r="C73" s="7" t="s">
        <v>1370</v>
      </c>
      <c r="D73" s="7" t="s">
        <v>1</v>
      </c>
      <c r="E73" s="272" t="s">
        <v>12</v>
      </c>
      <c r="F73" s="13">
        <v>0.27881789208185398</v>
      </c>
      <c r="G73" s="13">
        <v>5.0151333887452102E-3</v>
      </c>
      <c r="H73" s="13">
        <v>1.1986870865286099</v>
      </c>
      <c r="I73" s="13">
        <v>0.39466364080275601</v>
      </c>
      <c r="J73" s="13">
        <v>0.39141782954776999</v>
      </c>
      <c r="K73" s="7" t="s">
        <v>41</v>
      </c>
      <c r="L73" s="14">
        <v>3.6106917024600098</v>
      </c>
      <c r="M73" s="14">
        <v>6.4945977384250494E-2</v>
      </c>
      <c r="N73" s="14">
        <v>15.5229977705455</v>
      </c>
      <c r="O73" s="14">
        <v>5.1108941483956896</v>
      </c>
      <c r="P73" s="14">
        <v>5.06886089264363</v>
      </c>
    </row>
    <row r="74" spans="1:16" x14ac:dyDescent="0.25">
      <c r="A74" s="7" t="s">
        <v>172</v>
      </c>
      <c r="B74" s="7">
        <v>2024</v>
      </c>
      <c r="C74" s="7" t="s">
        <v>1370</v>
      </c>
      <c r="D74" s="7" t="s">
        <v>1</v>
      </c>
      <c r="E74" s="272" t="s">
        <v>15</v>
      </c>
      <c r="F74" s="13">
        <v>1.6259518232619E-5</v>
      </c>
      <c r="G74" s="13">
        <v>2.8755306557337999E-18</v>
      </c>
      <c r="H74" s="13">
        <v>0.114944643169177</v>
      </c>
      <c r="I74" s="13">
        <v>2.2782490653117899E-2</v>
      </c>
      <c r="J74" s="13">
        <v>9.3495815894434606E-2</v>
      </c>
      <c r="K74" s="7" t="s">
        <v>41</v>
      </c>
      <c r="L74" s="14">
        <v>4.3965737301001798E-4</v>
      </c>
      <c r="M74" s="14">
        <v>7.7754348931042197E-17</v>
      </c>
      <c r="N74" s="14">
        <v>3.10810315129457</v>
      </c>
      <c r="O74" s="14">
        <v>0.61603854726030904</v>
      </c>
      <c r="P74" s="14">
        <v>2.5281268617855099</v>
      </c>
    </row>
    <row r="75" spans="1:16" x14ac:dyDescent="0.25">
      <c r="A75" s="7" t="s">
        <v>172</v>
      </c>
      <c r="B75" s="7">
        <v>2024</v>
      </c>
      <c r="C75" s="7" t="s">
        <v>1371</v>
      </c>
      <c r="D75" s="7" t="s">
        <v>0</v>
      </c>
      <c r="E75" s="272" t="s">
        <v>7</v>
      </c>
      <c r="F75" s="13">
        <v>14.0154645064252</v>
      </c>
      <c r="G75" s="13">
        <v>11.0616036038905</v>
      </c>
      <c r="H75" s="13">
        <v>17.3431576930133</v>
      </c>
      <c r="I75" s="13">
        <v>14.061624755742301</v>
      </c>
      <c r="J75" s="13">
        <v>1.90928368977114</v>
      </c>
      <c r="K75" s="7" t="s">
        <v>41</v>
      </c>
      <c r="L75" s="14">
        <v>1852.84440774942</v>
      </c>
      <c r="M75" s="14">
        <v>1462.3439964343299</v>
      </c>
      <c r="N75" s="14">
        <v>2292.7654470163502</v>
      </c>
      <c r="O75" s="14">
        <v>1858.94679270914</v>
      </c>
      <c r="P75" s="14">
        <v>252.40730378774501</v>
      </c>
    </row>
    <row r="76" spans="1:16" x14ac:dyDescent="0.25">
      <c r="A76" s="7" t="s">
        <v>172</v>
      </c>
      <c r="B76" s="7">
        <v>2024</v>
      </c>
      <c r="C76" s="7" t="s">
        <v>1371</v>
      </c>
      <c r="D76" s="7" t="s">
        <v>0</v>
      </c>
      <c r="E76" s="272" t="s">
        <v>8</v>
      </c>
      <c r="F76" s="13">
        <v>21.367656154159</v>
      </c>
      <c r="G76" s="13">
        <v>17.9461383053753</v>
      </c>
      <c r="H76" s="13">
        <v>25.201899354061901</v>
      </c>
      <c r="I76" s="13">
        <v>21.4003825666552</v>
      </c>
      <c r="J76" s="13">
        <v>2.1878520544865401</v>
      </c>
      <c r="K76" s="7" t="s">
        <v>41</v>
      </c>
      <c r="L76" s="14">
        <v>4417.9765864339097</v>
      </c>
      <c r="M76" s="14">
        <v>3710.5435560194001</v>
      </c>
      <c r="N76" s="14">
        <v>5210.7447104458397</v>
      </c>
      <c r="O76" s="14">
        <v>4424.7430994816395</v>
      </c>
      <c r="P76" s="14">
        <v>452.36029078563701</v>
      </c>
    </row>
    <row r="77" spans="1:16" x14ac:dyDescent="0.25">
      <c r="A77" s="7" t="s">
        <v>172</v>
      </c>
      <c r="B77" s="7">
        <v>2024</v>
      </c>
      <c r="C77" s="7" t="s">
        <v>1371</v>
      </c>
      <c r="D77" s="7" t="s">
        <v>0</v>
      </c>
      <c r="E77" s="272" t="s">
        <v>9</v>
      </c>
      <c r="F77" s="13">
        <v>16.591907979395302</v>
      </c>
      <c r="G77" s="13">
        <v>13.5853129832824</v>
      </c>
      <c r="H77" s="13">
        <v>20.144802226112599</v>
      </c>
      <c r="I77" s="13">
        <v>16.681204767167099</v>
      </c>
      <c r="J77" s="13">
        <v>2.0105496695863598</v>
      </c>
      <c r="K77" s="7" t="s">
        <v>41</v>
      </c>
      <c r="L77" s="14">
        <v>15793.339448347</v>
      </c>
      <c r="M77" s="14">
        <v>12931.451869397</v>
      </c>
      <c r="N77" s="14">
        <v>19175.232894969799</v>
      </c>
      <c r="O77" s="14">
        <v>15878.338381723401</v>
      </c>
      <c r="P77" s="14">
        <v>1913.7819139891701</v>
      </c>
    </row>
    <row r="78" spans="1:16" x14ac:dyDescent="0.25">
      <c r="A78" s="7" t="s">
        <v>172</v>
      </c>
      <c r="B78" s="7">
        <v>2024</v>
      </c>
      <c r="C78" s="7" t="s">
        <v>1371</v>
      </c>
      <c r="D78" s="7" t="s">
        <v>0</v>
      </c>
      <c r="E78" s="272" t="s">
        <v>10</v>
      </c>
      <c r="F78" s="13">
        <v>23.292895595035301</v>
      </c>
      <c r="G78" s="13">
        <v>19.7503275315804</v>
      </c>
      <c r="H78" s="13">
        <v>26.999478462836802</v>
      </c>
      <c r="I78" s="13">
        <v>23.289994926902601</v>
      </c>
      <c r="J78" s="13">
        <v>2.2234397238473602</v>
      </c>
      <c r="K78" s="7" t="s">
        <v>41</v>
      </c>
      <c r="L78" s="14">
        <v>16741.768708931599</v>
      </c>
      <c r="M78" s="14">
        <v>14195.5479133234</v>
      </c>
      <c r="N78" s="14">
        <v>19405.875145163998</v>
      </c>
      <c r="O78" s="14">
        <v>16739.683853711202</v>
      </c>
      <c r="P78" s="14">
        <v>1598.0973015152899</v>
      </c>
    </row>
    <row r="79" spans="1:16" x14ac:dyDescent="0.25">
      <c r="A79" s="7" t="s">
        <v>172</v>
      </c>
      <c r="B79" s="7">
        <v>2024</v>
      </c>
      <c r="C79" s="7" t="s">
        <v>1371</v>
      </c>
      <c r="D79" s="7" t="s">
        <v>0</v>
      </c>
      <c r="E79" s="272" t="s">
        <v>11</v>
      </c>
      <c r="F79" s="13">
        <v>24.518274932504099</v>
      </c>
      <c r="G79" s="13">
        <v>20.7984377890803</v>
      </c>
      <c r="H79" s="13">
        <v>28.345874766409999</v>
      </c>
      <c r="I79" s="13">
        <v>24.5595568853117</v>
      </c>
      <c r="J79" s="13">
        <v>2.2808866483394601</v>
      </c>
      <c r="K79" s="7" t="s">
        <v>41</v>
      </c>
      <c r="L79" s="14">
        <v>1081.50110727275</v>
      </c>
      <c r="M79" s="14">
        <v>917.41909087633303</v>
      </c>
      <c r="N79" s="14">
        <v>1250.3365359463401</v>
      </c>
      <c r="O79" s="14">
        <v>1083.3220542111001</v>
      </c>
      <c r="P79" s="14">
        <v>100.60991005825301</v>
      </c>
    </row>
    <row r="80" spans="1:16" x14ac:dyDescent="0.25">
      <c r="A80" s="7" t="s">
        <v>172</v>
      </c>
      <c r="B80" s="7">
        <v>2024</v>
      </c>
      <c r="C80" s="7" t="s">
        <v>1371</v>
      </c>
      <c r="D80" s="7" t="s">
        <v>0</v>
      </c>
      <c r="E80" s="272" t="s">
        <v>12</v>
      </c>
      <c r="F80" s="13">
        <v>17.661078401457999</v>
      </c>
      <c r="G80" s="13">
        <v>14.285828706597499</v>
      </c>
      <c r="H80" s="13">
        <v>21.544681379369798</v>
      </c>
      <c r="I80" s="13">
        <v>17.759490988259898</v>
      </c>
      <c r="J80" s="13">
        <v>2.1686386813410001</v>
      </c>
      <c r="K80" s="7" t="s">
        <v>41</v>
      </c>
      <c r="L80" s="14">
        <v>1377.38750452971</v>
      </c>
      <c r="M80" s="14">
        <v>1114.15178082753</v>
      </c>
      <c r="N80" s="14">
        <v>1680.26970077705</v>
      </c>
      <c r="O80" s="14">
        <v>1385.0627021743901</v>
      </c>
      <c r="P80" s="14">
        <v>169.13213075778401</v>
      </c>
    </row>
    <row r="81" spans="1:16" x14ac:dyDescent="0.25">
      <c r="A81" s="7" t="s">
        <v>172</v>
      </c>
      <c r="B81" s="7">
        <v>2024</v>
      </c>
      <c r="C81" s="7" t="s">
        <v>1371</v>
      </c>
      <c r="D81" s="7" t="s">
        <v>0</v>
      </c>
      <c r="E81" s="272" t="s">
        <v>15</v>
      </c>
      <c r="F81" s="13">
        <v>2.3887103324377499</v>
      </c>
      <c r="G81" s="13">
        <v>0.29549567054369602</v>
      </c>
      <c r="H81" s="13">
        <v>7.0691883258067501</v>
      </c>
      <c r="I81" s="13">
        <v>2.8634404108692602</v>
      </c>
      <c r="J81" s="13">
        <v>2.16445366986654</v>
      </c>
      <c r="K81" s="7" t="s">
        <v>41</v>
      </c>
      <c r="L81" s="14">
        <v>80.021796136664605</v>
      </c>
      <c r="M81" s="14">
        <v>9.8991049632138406</v>
      </c>
      <c r="N81" s="14">
        <v>236.81780891452601</v>
      </c>
      <c r="O81" s="14">
        <v>95.925253764120299</v>
      </c>
      <c r="P81" s="14">
        <v>72.509197940529305</v>
      </c>
    </row>
    <row r="82" spans="1:16" x14ac:dyDescent="0.25">
      <c r="A82" s="7" t="s">
        <v>172</v>
      </c>
      <c r="B82" s="7">
        <v>2024</v>
      </c>
      <c r="C82" s="7" t="s">
        <v>1371</v>
      </c>
      <c r="D82" s="7" t="s">
        <v>1</v>
      </c>
      <c r="E82" s="272" t="s">
        <v>7</v>
      </c>
      <c r="F82" s="13">
        <v>21.002108246072801</v>
      </c>
      <c r="G82" s="13">
        <v>17.674061018468102</v>
      </c>
      <c r="H82" s="13">
        <v>24.5620515239852</v>
      </c>
      <c r="I82" s="13">
        <v>21.021205718443401</v>
      </c>
      <c r="J82" s="13">
        <v>2.1170572437753901</v>
      </c>
      <c r="K82" s="7" t="s">
        <v>41</v>
      </c>
      <c r="L82" s="14">
        <v>8840.83746618437</v>
      </c>
      <c r="M82" s="14">
        <v>7439.8959857241598</v>
      </c>
      <c r="N82" s="14">
        <v>10339.3955890215</v>
      </c>
      <c r="O82" s="14">
        <v>8848.8765471787701</v>
      </c>
      <c r="P82" s="14">
        <v>891.17524676725202</v>
      </c>
    </row>
    <row r="83" spans="1:16" x14ac:dyDescent="0.25">
      <c r="A83" s="7" t="s">
        <v>172</v>
      </c>
      <c r="B83" s="7">
        <v>2024</v>
      </c>
      <c r="C83" s="7" t="s">
        <v>1371</v>
      </c>
      <c r="D83" s="7" t="s">
        <v>1</v>
      </c>
      <c r="E83" s="272" t="s">
        <v>8</v>
      </c>
      <c r="F83" s="13">
        <v>16.877703095459498</v>
      </c>
      <c r="G83" s="13">
        <v>13.603693431228599</v>
      </c>
      <c r="H83" s="13">
        <v>20.4669052092637</v>
      </c>
      <c r="I83" s="13">
        <v>16.962949840160601</v>
      </c>
      <c r="J83" s="13">
        <v>2.1041112586566202</v>
      </c>
      <c r="K83" s="7" t="s">
        <v>41</v>
      </c>
      <c r="L83" s="14">
        <v>6058.2515261151902</v>
      </c>
      <c r="M83" s="14">
        <v>4883.04575713953</v>
      </c>
      <c r="N83" s="14">
        <v>7346.5956248652301</v>
      </c>
      <c r="O83" s="14">
        <v>6088.8508451256503</v>
      </c>
      <c r="P83" s="14">
        <v>755.27073629479298</v>
      </c>
    </row>
    <row r="84" spans="1:16" x14ac:dyDescent="0.25">
      <c r="A84" s="7" t="s">
        <v>172</v>
      </c>
      <c r="B84" s="7">
        <v>2024</v>
      </c>
      <c r="C84" s="7" t="s">
        <v>1371</v>
      </c>
      <c r="D84" s="7" t="s">
        <v>1</v>
      </c>
      <c r="E84" s="272" t="s">
        <v>9</v>
      </c>
      <c r="F84" s="13">
        <v>16.144957592926701</v>
      </c>
      <c r="G84" s="13">
        <v>12.8519251146624</v>
      </c>
      <c r="H84" s="13">
        <v>19.7181927800995</v>
      </c>
      <c r="I84" s="13">
        <v>16.201384839324</v>
      </c>
      <c r="J84" s="13">
        <v>2.1134029548293198</v>
      </c>
      <c r="K84" s="7" t="s">
        <v>41</v>
      </c>
      <c r="L84" s="14">
        <v>4146.8323577432302</v>
      </c>
      <c r="M84" s="14">
        <v>3301.0169657010501</v>
      </c>
      <c r="N84" s="14">
        <v>5064.6178155685802</v>
      </c>
      <c r="O84" s="14">
        <v>4161.3256959803903</v>
      </c>
      <c r="P84" s="14">
        <v>542.82754894791105</v>
      </c>
    </row>
    <row r="85" spans="1:16" x14ac:dyDescent="0.25">
      <c r="A85" s="7" t="s">
        <v>172</v>
      </c>
      <c r="B85" s="7">
        <v>2024</v>
      </c>
      <c r="C85" s="7" t="s">
        <v>1371</v>
      </c>
      <c r="D85" s="7" t="s">
        <v>1</v>
      </c>
      <c r="E85" s="272" t="s">
        <v>10</v>
      </c>
      <c r="F85" s="13">
        <v>14.4878745455085</v>
      </c>
      <c r="G85" s="13">
        <v>11.5649697746941</v>
      </c>
      <c r="H85" s="13">
        <v>17.775597799049802</v>
      </c>
      <c r="I85" s="13">
        <v>14.556843737632001</v>
      </c>
      <c r="J85" s="13">
        <v>1.90585019571029</v>
      </c>
      <c r="K85" s="7" t="s">
        <v>41</v>
      </c>
      <c r="L85" s="14">
        <v>535.03720696563096</v>
      </c>
      <c r="M85" s="14">
        <v>427.094333779453</v>
      </c>
      <c r="N85" s="14">
        <v>656.45282671891198</v>
      </c>
      <c r="O85" s="14">
        <v>537.584239230751</v>
      </c>
      <c r="P85" s="14">
        <v>70.3830477275812</v>
      </c>
    </row>
    <row r="86" spans="1:16" x14ac:dyDescent="0.25">
      <c r="A86" s="7" t="s">
        <v>172</v>
      </c>
      <c r="B86" s="7">
        <v>2024</v>
      </c>
      <c r="C86" s="7" t="s">
        <v>1371</v>
      </c>
      <c r="D86" s="7" t="s">
        <v>1</v>
      </c>
      <c r="E86" s="272" t="s">
        <v>11</v>
      </c>
      <c r="F86" s="13">
        <v>10.193498457969801</v>
      </c>
      <c r="G86" s="13">
        <v>6.0752758311580601</v>
      </c>
      <c r="H86" s="13">
        <v>15.298291453065101</v>
      </c>
      <c r="I86" s="13">
        <v>10.352621787522599</v>
      </c>
      <c r="J86" s="13">
        <v>2.7747317710745598</v>
      </c>
      <c r="K86" s="7" t="s">
        <v>41</v>
      </c>
      <c r="L86" s="14">
        <v>28.3379257131561</v>
      </c>
      <c r="M86" s="14">
        <v>16.8892668106194</v>
      </c>
      <c r="N86" s="14">
        <v>42.529250239521097</v>
      </c>
      <c r="O86" s="14">
        <v>28.780288569312901</v>
      </c>
      <c r="P86" s="14">
        <v>7.7137543235872803</v>
      </c>
    </row>
    <row r="87" spans="1:16" x14ac:dyDescent="0.25">
      <c r="A87" s="7" t="s">
        <v>172</v>
      </c>
      <c r="B87" s="7">
        <v>2024</v>
      </c>
      <c r="C87" s="7" t="s">
        <v>1371</v>
      </c>
      <c r="D87" s="7" t="s">
        <v>1</v>
      </c>
      <c r="E87" s="272" t="s">
        <v>12</v>
      </c>
      <c r="F87" s="13">
        <v>3.6992373110296701</v>
      </c>
      <c r="G87" s="13">
        <v>2.01900931555334</v>
      </c>
      <c r="H87" s="13">
        <v>6.0951623423959198</v>
      </c>
      <c r="I87" s="13">
        <v>3.8204133271624801</v>
      </c>
      <c r="J87" s="13">
        <v>1.2327786165591901</v>
      </c>
      <c r="K87" s="7" t="s">
        <v>41</v>
      </c>
      <c r="L87" s="14">
        <v>38.583045154039397</v>
      </c>
      <c r="M87" s="14">
        <v>21.058267161221298</v>
      </c>
      <c r="N87" s="14">
        <v>63.572543231189499</v>
      </c>
      <c r="O87" s="14">
        <v>39.846911002304601</v>
      </c>
      <c r="P87" s="14">
        <v>12.8578809707123</v>
      </c>
    </row>
    <row r="88" spans="1:16" x14ac:dyDescent="0.25">
      <c r="A88" s="7" t="s">
        <v>172</v>
      </c>
      <c r="B88" s="7">
        <v>2024</v>
      </c>
      <c r="C88" s="7" t="s">
        <v>1371</v>
      </c>
      <c r="D88" s="7" t="s">
        <v>1</v>
      </c>
      <c r="E88" s="272" t="s">
        <v>15</v>
      </c>
      <c r="F88" s="13">
        <v>0.70220049269194695</v>
      </c>
      <c r="G88" s="13">
        <v>0.15539731046402799</v>
      </c>
      <c r="H88" s="13">
        <v>1.87467979840708</v>
      </c>
      <c r="I88" s="13">
        <v>0.81903785315847999</v>
      </c>
      <c r="J88" s="13">
        <v>0.54955909323470997</v>
      </c>
      <c r="K88" s="7" t="s">
        <v>41</v>
      </c>
      <c r="L88" s="14">
        <v>56.1479513956481</v>
      </c>
      <c r="M88" s="14">
        <v>12.425568944703601</v>
      </c>
      <c r="N88" s="14">
        <v>149.89939668062999</v>
      </c>
      <c r="O88" s="14">
        <v>65.490266738552094</v>
      </c>
      <c r="P88" s="14">
        <v>43.9427450950474</v>
      </c>
    </row>
    <row r="89" spans="1:16" x14ac:dyDescent="0.25">
      <c r="E89" s="272"/>
      <c r="F89" s="13"/>
      <c r="G89" s="13"/>
      <c r="H89" s="13"/>
      <c r="I89" s="13"/>
      <c r="J89" s="13"/>
      <c r="L89" s="14"/>
      <c r="M89" s="14"/>
      <c r="N89" s="14"/>
      <c r="O89" s="14"/>
      <c r="P89" s="14"/>
    </row>
    <row r="90" spans="1:16" x14ac:dyDescent="0.25">
      <c r="E90" s="272"/>
      <c r="F90" s="13"/>
      <c r="G90" s="13"/>
      <c r="H90" s="13"/>
      <c r="I90" s="13"/>
      <c r="J90" s="13"/>
      <c r="L90" s="14"/>
      <c r="M90" s="14"/>
      <c r="N90" s="14"/>
      <c r="O90" s="14"/>
      <c r="P90" s="14"/>
    </row>
    <row r="91" spans="1:16" x14ac:dyDescent="0.25">
      <c r="E91" s="272"/>
      <c r="F91" s="13"/>
      <c r="G91" s="13"/>
      <c r="H91" s="13"/>
      <c r="I91" s="13"/>
      <c r="J91" s="13"/>
      <c r="L91" s="14"/>
      <c r="M91" s="14"/>
      <c r="N91" s="14"/>
      <c r="O91" s="14"/>
      <c r="P91" s="14"/>
    </row>
    <row r="92" spans="1:16" x14ac:dyDescent="0.25">
      <c r="E92" s="272"/>
      <c r="F92" s="13"/>
      <c r="G92" s="13"/>
      <c r="H92" s="13"/>
      <c r="I92" s="13"/>
      <c r="J92" s="13"/>
      <c r="L92" s="14"/>
      <c r="M92" s="14"/>
      <c r="N92" s="14"/>
      <c r="O92" s="14"/>
      <c r="P92" s="14"/>
    </row>
    <row r="93" spans="1:16" x14ac:dyDescent="0.25">
      <c r="E93" s="272"/>
      <c r="F93" s="13"/>
      <c r="G93" s="13"/>
      <c r="H93" s="13"/>
      <c r="I93" s="13"/>
      <c r="J93" s="13"/>
      <c r="L93" s="14"/>
      <c r="M93" s="14"/>
      <c r="N93" s="14"/>
      <c r="O93" s="14"/>
      <c r="P93" s="14"/>
    </row>
    <row r="94" spans="1:16" x14ac:dyDescent="0.25">
      <c r="E94" s="272"/>
      <c r="F94" s="13"/>
      <c r="G94" s="13"/>
      <c r="H94" s="13"/>
      <c r="I94" s="13"/>
      <c r="J94" s="13"/>
      <c r="L94" s="14"/>
      <c r="M94" s="14"/>
      <c r="N94" s="14"/>
      <c r="O94" s="14"/>
      <c r="P94" s="14"/>
    </row>
    <row r="95" spans="1:16" x14ac:dyDescent="0.25">
      <c r="E95" s="272"/>
      <c r="F95" s="13"/>
      <c r="G95" s="13"/>
      <c r="H95" s="13"/>
      <c r="I95" s="13"/>
      <c r="J95" s="13"/>
      <c r="L95" s="14"/>
      <c r="M95" s="14"/>
      <c r="N95" s="14"/>
      <c r="O95" s="14"/>
      <c r="P95" s="14"/>
    </row>
    <row r="96" spans="1:16" x14ac:dyDescent="0.25">
      <c r="E96" s="272"/>
      <c r="F96" s="13"/>
      <c r="G96" s="13"/>
      <c r="H96" s="13"/>
      <c r="I96" s="13"/>
      <c r="J96" s="13"/>
      <c r="L96" s="14"/>
      <c r="M96" s="14"/>
      <c r="N96" s="14"/>
      <c r="O96" s="14"/>
      <c r="P96" s="14"/>
    </row>
    <row r="97" spans="5:16" x14ac:dyDescent="0.25">
      <c r="E97" s="272"/>
      <c r="F97" s="13"/>
      <c r="G97" s="13"/>
      <c r="H97" s="13"/>
      <c r="I97" s="13"/>
      <c r="J97" s="13"/>
      <c r="L97" s="14"/>
      <c r="M97" s="14"/>
      <c r="N97" s="14"/>
      <c r="O97" s="14"/>
      <c r="P97" s="14"/>
    </row>
    <row r="98" spans="5:16" x14ac:dyDescent="0.25">
      <c r="F98" s="13"/>
      <c r="G98" s="13"/>
      <c r="H98" s="13"/>
      <c r="I98" s="13"/>
      <c r="J98" s="13"/>
      <c r="L98" s="14"/>
      <c r="M98" s="14"/>
      <c r="N98" s="14"/>
      <c r="O98" s="14"/>
      <c r="P98" s="14"/>
    </row>
    <row r="99" spans="5:16" x14ac:dyDescent="0.25">
      <c r="E99" s="272"/>
      <c r="F99" s="13"/>
      <c r="G99" s="13"/>
      <c r="H99" s="13"/>
      <c r="I99" s="13"/>
      <c r="J99" s="13"/>
      <c r="L99" s="14"/>
      <c r="M99" s="14"/>
      <c r="N99" s="14"/>
      <c r="O99" s="14"/>
      <c r="P99" s="14"/>
    </row>
    <row r="100" spans="5:16" x14ac:dyDescent="0.25">
      <c r="E100" s="272"/>
      <c r="F100" s="13"/>
      <c r="G100" s="13"/>
      <c r="H100" s="13"/>
      <c r="I100" s="13"/>
      <c r="J100" s="13"/>
      <c r="L100" s="14"/>
      <c r="M100" s="14"/>
      <c r="N100" s="14"/>
      <c r="O100" s="14"/>
      <c r="P100" s="14"/>
    </row>
    <row r="101" spans="5:16" x14ac:dyDescent="0.25">
      <c r="E101" s="272"/>
      <c r="F101" s="13"/>
      <c r="G101" s="13"/>
      <c r="H101" s="13"/>
      <c r="I101" s="13"/>
      <c r="J101" s="13"/>
      <c r="L101" s="14"/>
      <c r="M101" s="14"/>
      <c r="N101" s="14"/>
      <c r="O101" s="14"/>
      <c r="P101" s="14"/>
    </row>
    <row r="102" spans="5:16" x14ac:dyDescent="0.25">
      <c r="F102" s="13"/>
      <c r="G102" s="13"/>
      <c r="H102" s="13"/>
      <c r="I102" s="13"/>
      <c r="J102" s="13"/>
      <c r="L102" s="14"/>
      <c r="M102" s="14"/>
      <c r="N102" s="14"/>
      <c r="O102" s="14"/>
      <c r="P102" s="14"/>
    </row>
    <row r="103" spans="5:16" x14ac:dyDescent="0.25">
      <c r="E103" s="272"/>
      <c r="F103" s="13"/>
      <c r="G103" s="13"/>
      <c r="H103" s="13"/>
      <c r="I103" s="13"/>
      <c r="J103" s="13"/>
      <c r="L103" s="14"/>
      <c r="M103" s="14"/>
      <c r="N103" s="14"/>
      <c r="O103" s="14"/>
      <c r="P103" s="14"/>
    </row>
    <row r="104" spans="5:16" x14ac:dyDescent="0.25">
      <c r="E104" s="272"/>
      <c r="F104" s="13"/>
      <c r="G104" s="13"/>
      <c r="H104" s="13"/>
      <c r="I104" s="13"/>
      <c r="J104" s="13"/>
      <c r="L104" s="14"/>
      <c r="M104" s="14"/>
      <c r="N104" s="14"/>
      <c r="O104" s="14"/>
      <c r="P104" s="14"/>
    </row>
    <row r="105" spans="5:16" x14ac:dyDescent="0.25">
      <c r="E105" s="272"/>
      <c r="F105" s="13"/>
      <c r="G105" s="13"/>
      <c r="H105" s="13"/>
      <c r="I105" s="13"/>
      <c r="J105" s="13"/>
      <c r="L105" s="14"/>
      <c r="M105" s="14"/>
      <c r="N105" s="14"/>
      <c r="O105" s="14"/>
      <c r="P105" s="14"/>
    </row>
    <row r="106" spans="5:16" x14ac:dyDescent="0.25">
      <c r="E106" s="272"/>
      <c r="F106" s="13"/>
      <c r="G106" s="13"/>
      <c r="H106" s="13"/>
      <c r="I106" s="13"/>
      <c r="J106" s="13"/>
      <c r="L106" s="14"/>
      <c r="M106" s="14"/>
      <c r="N106" s="14"/>
      <c r="O106" s="14"/>
      <c r="P106" s="14"/>
    </row>
    <row r="107" spans="5:16" x14ac:dyDescent="0.25">
      <c r="E107" s="272"/>
      <c r="F107" s="13"/>
      <c r="G107" s="13"/>
      <c r="H107" s="13"/>
      <c r="I107" s="13"/>
      <c r="J107" s="13"/>
      <c r="L107" s="14"/>
      <c r="M107" s="14"/>
      <c r="N107" s="14"/>
      <c r="O107" s="14"/>
      <c r="P107" s="14"/>
    </row>
    <row r="108" spans="5:16" x14ac:dyDescent="0.25">
      <c r="E108" s="272"/>
      <c r="F108" s="13"/>
      <c r="G108" s="13"/>
      <c r="H108" s="13"/>
      <c r="I108" s="13"/>
      <c r="J108" s="13"/>
      <c r="L108" s="14"/>
      <c r="M108" s="14"/>
      <c r="N108" s="14"/>
      <c r="O108" s="14"/>
      <c r="P108" s="14"/>
    </row>
    <row r="109" spans="5:16" x14ac:dyDescent="0.25">
      <c r="E109" s="272"/>
      <c r="F109" s="13"/>
      <c r="G109" s="13"/>
      <c r="H109" s="13"/>
      <c r="I109" s="13"/>
      <c r="J109" s="13"/>
      <c r="L109" s="14"/>
      <c r="M109" s="14"/>
      <c r="N109" s="14"/>
      <c r="O109" s="14"/>
      <c r="P109" s="14"/>
    </row>
    <row r="110" spans="5:16" x14ac:dyDescent="0.25">
      <c r="E110" s="272"/>
      <c r="F110" s="13"/>
      <c r="G110" s="13"/>
      <c r="H110" s="13"/>
      <c r="I110" s="13"/>
      <c r="J110" s="13"/>
      <c r="L110" s="14"/>
      <c r="M110" s="14"/>
      <c r="N110" s="14"/>
      <c r="O110" s="14"/>
      <c r="P110" s="14"/>
    </row>
    <row r="111" spans="5:16" x14ac:dyDescent="0.25">
      <c r="E111" s="272"/>
      <c r="F111" s="13"/>
      <c r="G111" s="13"/>
      <c r="H111" s="13"/>
      <c r="I111" s="13"/>
      <c r="J111" s="13"/>
      <c r="L111" s="14"/>
      <c r="M111" s="14"/>
      <c r="N111" s="14"/>
      <c r="O111" s="14"/>
      <c r="P111" s="14"/>
    </row>
    <row r="112" spans="5:16" x14ac:dyDescent="0.25">
      <c r="E112" s="272"/>
      <c r="F112" s="13"/>
      <c r="G112" s="13"/>
      <c r="H112" s="13"/>
      <c r="I112" s="13"/>
      <c r="J112" s="13"/>
      <c r="L112" s="14"/>
      <c r="M112" s="14"/>
      <c r="N112" s="14"/>
      <c r="O112" s="14"/>
      <c r="P112" s="14"/>
    </row>
    <row r="113" spans="5:16" x14ac:dyDescent="0.25">
      <c r="E113" s="272"/>
      <c r="F113" s="13"/>
      <c r="G113" s="13"/>
      <c r="H113" s="13"/>
      <c r="I113" s="13"/>
      <c r="J113" s="13"/>
      <c r="L113" s="14"/>
      <c r="M113" s="14"/>
      <c r="N113" s="14"/>
      <c r="O113" s="14"/>
      <c r="P113" s="14"/>
    </row>
    <row r="114" spans="5:16" x14ac:dyDescent="0.25">
      <c r="E114" s="272"/>
      <c r="F114" s="13"/>
      <c r="G114" s="13"/>
      <c r="H114" s="13"/>
      <c r="I114" s="13"/>
      <c r="J114" s="13"/>
      <c r="L114" s="14"/>
      <c r="M114" s="14"/>
      <c r="N114" s="14"/>
      <c r="O114" s="14"/>
      <c r="P114" s="14"/>
    </row>
    <row r="115" spans="5:16" x14ac:dyDescent="0.25">
      <c r="E115" s="272"/>
      <c r="F115" s="13"/>
      <c r="G115" s="13"/>
      <c r="H115" s="13"/>
      <c r="I115" s="13"/>
      <c r="J115" s="13"/>
      <c r="L115" s="14"/>
      <c r="M115" s="14"/>
      <c r="N115" s="14"/>
      <c r="O115" s="14"/>
      <c r="P115" s="14"/>
    </row>
    <row r="116" spans="5:16" x14ac:dyDescent="0.25">
      <c r="E116" s="272"/>
      <c r="F116" s="13"/>
      <c r="G116" s="13"/>
      <c r="H116" s="13"/>
      <c r="I116" s="13"/>
      <c r="J116" s="13"/>
      <c r="L116" s="14"/>
      <c r="M116" s="14"/>
      <c r="N116" s="14"/>
      <c r="O116" s="14"/>
      <c r="P116" s="14"/>
    </row>
    <row r="117" spans="5:16" x14ac:dyDescent="0.25">
      <c r="E117" s="272"/>
      <c r="F117" s="13"/>
      <c r="G117" s="13"/>
      <c r="H117" s="13"/>
      <c r="I117" s="13"/>
      <c r="J117" s="13"/>
      <c r="L117" s="14"/>
      <c r="M117" s="14"/>
      <c r="N117" s="14"/>
      <c r="O117" s="14"/>
      <c r="P117" s="14"/>
    </row>
    <row r="118" spans="5:16" x14ac:dyDescent="0.25">
      <c r="E118" s="272"/>
      <c r="F118" s="13"/>
      <c r="G118" s="13"/>
      <c r="H118" s="13"/>
      <c r="I118" s="13"/>
      <c r="J118" s="13"/>
      <c r="L118" s="14"/>
      <c r="M118" s="14"/>
      <c r="N118" s="14"/>
      <c r="O118" s="14"/>
      <c r="P118" s="14"/>
    </row>
    <row r="119" spans="5:16" x14ac:dyDescent="0.25">
      <c r="E119" s="272"/>
      <c r="F119" s="13"/>
      <c r="G119" s="13"/>
      <c r="H119" s="13"/>
      <c r="I119" s="13"/>
      <c r="J119" s="13"/>
      <c r="L119" s="14"/>
      <c r="M119" s="14"/>
      <c r="N119" s="14"/>
      <c r="O119" s="14"/>
      <c r="P119" s="14"/>
    </row>
    <row r="120" spans="5:16" x14ac:dyDescent="0.25">
      <c r="E120" s="272"/>
      <c r="F120" s="13"/>
      <c r="G120" s="13"/>
      <c r="H120" s="13"/>
      <c r="I120" s="13"/>
      <c r="J120" s="13"/>
      <c r="L120" s="14"/>
      <c r="M120" s="14"/>
      <c r="N120" s="14"/>
      <c r="O120" s="14"/>
      <c r="P120" s="14"/>
    </row>
    <row r="121" spans="5:16" x14ac:dyDescent="0.25">
      <c r="E121" s="272"/>
      <c r="F121" s="13"/>
      <c r="G121" s="13"/>
      <c r="H121" s="13"/>
      <c r="I121" s="13"/>
      <c r="J121" s="13"/>
      <c r="L121" s="14"/>
      <c r="M121" s="14"/>
      <c r="N121" s="14"/>
      <c r="O121" s="14"/>
      <c r="P121" s="14"/>
    </row>
    <row r="122" spans="5:16" x14ac:dyDescent="0.25">
      <c r="E122" s="272"/>
      <c r="F122" s="13"/>
      <c r="G122" s="13"/>
      <c r="H122" s="13"/>
      <c r="I122" s="13"/>
      <c r="J122" s="13"/>
      <c r="L122" s="14"/>
      <c r="M122" s="14"/>
      <c r="N122" s="14"/>
      <c r="O122" s="14"/>
      <c r="P122" s="14"/>
    </row>
    <row r="123" spans="5:16" x14ac:dyDescent="0.25">
      <c r="E123" s="272"/>
      <c r="F123" s="13"/>
      <c r="G123" s="13"/>
      <c r="H123" s="13"/>
      <c r="I123" s="13"/>
      <c r="J123" s="13"/>
      <c r="L123" s="14"/>
      <c r="M123" s="14"/>
      <c r="N123" s="14"/>
      <c r="O123" s="14"/>
      <c r="P123" s="14"/>
    </row>
    <row r="124" spans="5:16" x14ac:dyDescent="0.25">
      <c r="E124" s="272"/>
      <c r="F124" s="13"/>
      <c r="G124" s="13"/>
      <c r="H124" s="13"/>
      <c r="I124" s="13"/>
      <c r="J124" s="13"/>
      <c r="L124" s="14"/>
      <c r="M124" s="14"/>
      <c r="N124" s="14"/>
      <c r="O124" s="14"/>
      <c r="P124" s="14"/>
    </row>
    <row r="125" spans="5:16" x14ac:dyDescent="0.25">
      <c r="E125" s="272"/>
      <c r="F125" s="13"/>
      <c r="G125" s="13"/>
      <c r="H125" s="13"/>
      <c r="I125" s="13"/>
      <c r="J125" s="13"/>
      <c r="L125" s="14"/>
      <c r="M125" s="14"/>
      <c r="N125" s="14"/>
      <c r="O125" s="14"/>
      <c r="P125" s="14"/>
    </row>
    <row r="126" spans="5:16" x14ac:dyDescent="0.25">
      <c r="F126" s="13"/>
      <c r="G126" s="13"/>
      <c r="H126" s="13"/>
      <c r="I126" s="13"/>
      <c r="J126" s="13"/>
      <c r="L126" s="14"/>
      <c r="M126" s="14"/>
      <c r="N126" s="14"/>
      <c r="O126" s="14"/>
      <c r="P126" s="14"/>
    </row>
    <row r="127" spans="5:16" x14ac:dyDescent="0.25">
      <c r="E127" s="272"/>
      <c r="F127" s="13"/>
      <c r="G127" s="13"/>
      <c r="H127" s="13"/>
      <c r="I127" s="13"/>
      <c r="J127" s="13"/>
      <c r="L127" s="14"/>
      <c r="M127" s="14"/>
      <c r="N127" s="14"/>
      <c r="O127" s="14"/>
      <c r="P127" s="14"/>
    </row>
    <row r="128" spans="5:16" x14ac:dyDescent="0.25">
      <c r="E128" s="272"/>
      <c r="F128" s="13"/>
      <c r="G128" s="13"/>
      <c r="H128" s="13"/>
      <c r="I128" s="13"/>
      <c r="J128" s="13"/>
      <c r="L128" s="14"/>
      <c r="M128" s="14"/>
      <c r="N128" s="14"/>
      <c r="O128" s="14"/>
      <c r="P128" s="14"/>
    </row>
    <row r="129" spans="5:16" x14ac:dyDescent="0.25">
      <c r="E129" s="272"/>
      <c r="F129" s="13"/>
      <c r="G129" s="13"/>
      <c r="H129" s="13"/>
      <c r="I129" s="13"/>
      <c r="J129" s="13"/>
      <c r="L129" s="14"/>
      <c r="M129" s="14"/>
      <c r="N129" s="14"/>
      <c r="O129" s="14"/>
      <c r="P129" s="14"/>
    </row>
    <row r="130" spans="5:16" x14ac:dyDescent="0.25">
      <c r="E130" s="272"/>
      <c r="F130" s="13"/>
      <c r="G130" s="13"/>
      <c r="H130" s="13"/>
      <c r="I130" s="13"/>
      <c r="J130" s="13"/>
      <c r="L130" s="14"/>
      <c r="M130" s="14"/>
      <c r="N130" s="14"/>
      <c r="O130" s="14"/>
      <c r="P130" s="14"/>
    </row>
    <row r="131" spans="5:16" x14ac:dyDescent="0.25">
      <c r="E131" s="272"/>
      <c r="F131" s="13"/>
      <c r="G131" s="13"/>
      <c r="H131" s="13"/>
      <c r="I131" s="13"/>
      <c r="J131" s="13"/>
      <c r="L131" s="14"/>
      <c r="M131" s="14"/>
      <c r="N131" s="14"/>
      <c r="O131" s="14"/>
      <c r="P131" s="14"/>
    </row>
    <row r="132" spans="5:16" x14ac:dyDescent="0.25">
      <c r="E132" s="272"/>
      <c r="F132" s="13"/>
      <c r="G132" s="13"/>
      <c r="H132" s="13"/>
      <c r="I132" s="13"/>
      <c r="J132" s="13"/>
      <c r="L132" s="14"/>
      <c r="M132" s="14"/>
      <c r="N132" s="14"/>
      <c r="O132" s="14"/>
      <c r="P132" s="14"/>
    </row>
    <row r="133" spans="5:16" x14ac:dyDescent="0.25">
      <c r="E133" s="272"/>
      <c r="F133" s="13"/>
      <c r="G133" s="13"/>
      <c r="H133" s="13"/>
      <c r="I133" s="13"/>
      <c r="J133" s="13"/>
      <c r="L133" s="14"/>
      <c r="M133" s="14"/>
      <c r="N133" s="14"/>
      <c r="O133" s="14"/>
      <c r="P133" s="14"/>
    </row>
    <row r="134" spans="5:16" x14ac:dyDescent="0.25">
      <c r="E134" s="272"/>
      <c r="F134" s="13"/>
      <c r="G134" s="13"/>
      <c r="H134" s="13"/>
      <c r="I134" s="13"/>
      <c r="J134" s="13"/>
      <c r="L134" s="14"/>
      <c r="M134" s="14"/>
      <c r="N134" s="14"/>
      <c r="O134" s="14"/>
      <c r="P134" s="14"/>
    </row>
    <row r="135" spans="5:16" x14ac:dyDescent="0.25">
      <c r="E135" s="272"/>
      <c r="F135" s="13"/>
      <c r="G135" s="13"/>
      <c r="H135" s="13"/>
      <c r="I135" s="13"/>
      <c r="J135" s="13"/>
      <c r="L135" s="14"/>
      <c r="M135" s="14"/>
      <c r="N135" s="14"/>
      <c r="O135" s="14"/>
      <c r="P135" s="14"/>
    </row>
    <row r="136" spans="5:16" x14ac:dyDescent="0.25">
      <c r="E136" s="272"/>
      <c r="F136" s="13"/>
      <c r="G136" s="13"/>
      <c r="H136" s="13"/>
      <c r="I136" s="13"/>
      <c r="J136" s="13"/>
      <c r="L136" s="14"/>
      <c r="M136" s="14"/>
      <c r="N136" s="14"/>
      <c r="O136" s="14"/>
      <c r="P136" s="14"/>
    </row>
    <row r="137" spans="5:16" x14ac:dyDescent="0.25">
      <c r="E137" s="272"/>
      <c r="F137" s="13"/>
      <c r="G137" s="13"/>
      <c r="H137" s="13"/>
      <c r="I137" s="13"/>
      <c r="J137" s="13"/>
      <c r="L137" s="14"/>
      <c r="M137" s="14"/>
      <c r="N137" s="14"/>
      <c r="O137" s="14"/>
      <c r="P137" s="14"/>
    </row>
    <row r="138" spans="5:16" x14ac:dyDescent="0.25">
      <c r="E138" s="272"/>
      <c r="F138" s="13"/>
      <c r="G138" s="13"/>
      <c r="H138" s="13"/>
      <c r="I138" s="13"/>
      <c r="J138" s="13"/>
      <c r="L138" s="14"/>
      <c r="M138" s="14"/>
      <c r="N138" s="14"/>
      <c r="O138" s="14"/>
      <c r="P138" s="14"/>
    </row>
    <row r="139" spans="5:16" x14ac:dyDescent="0.25">
      <c r="E139" s="272"/>
      <c r="F139" s="13"/>
      <c r="G139" s="13"/>
      <c r="H139" s="13"/>
      <c r="I139" s="13"/>
      <c r="J139" s="13"/>
      <c r="L139" s="14"/>
      <c r="M139" s="14"/>
      <c r="N139" s="14"/>
      <c r="O139" s="14"/>
      <c r="P139" s="14"/>
    </row>
    <row r="140" spans="5:16" x14ac:dyDescent="0.25">
      <c r="E140" s="272"/>
      <c r="F140" s="13"/>
      <c r="G140" s="13"/>
      <c r="H140" s="13"/>
      <c r="I140" s="13"/>
      <c r="J140" s="13"/>
      <c r="L140" s="14"/>
      <c r="M140" s="14"/>
      <c r="N140" s="14"/>
      <c r="O140" s="14"/>
      <c r="P140" s="14"/>
    </row>
    <row r="141" spans="5:16" x14ac:dyDescent="0.25">
      <c r="E141" s="272"/>
      <c r="F141" s="13"/>
      <c r="G141" s="13"/>
      <c r="H141" s="13"/>
      <c r="I141" s="13"/>
      <c r="J141" s="13"/>
      <c r="L141" s="14"/>
      <c r="M141" s="14"/>
      <c r="N141" s="14"/>
      <c r="O141" s="14"/>
      <c r="P141" s="14"/>
    </row>
    <row r="142" spans="5:16" x14ac:dyDescent="0.25">
      <c r="E142" s="272"/>
      <c r="F142" s="13"/>
      <c r="G142" s="13"/>
      <c r="H142" s="13"/>
      <c r="I142" s="13"/>
      <c r="J142" s="13"/>
      <c r="L142" s="14"/>
      <c r="M142" s="14"/>
      <c r="N142" s="14"/>
      <c r="O142" s="14"/>
      <c r="P142" s="14"/>
    </row>
    <row r="143" spans="5:16" x14ac:dyDescent="0.25">
      <c r="E143" s="272"/>
      <c r="F143" s="13"/>
      <c r="G143" s="13"/>
      <c r="H143" s="13"/>
      <c r="I143" s="13"/>
      <c r="J143" s="13"/>
      <c r="L143" s="14"/>
      <c r="M143" s="14"/>
      <c r="N143" s="14"/>
      <c r="O143" s="14"/>
      <c r="P143" s="14"/>
    </row>
    <row r="144" spans="5:16" x14ac:dyDescent="0.25">
      <c r="E144" s="272"/>
      <c r="F144" s="13"/>
      <c r="G144" s="13"/>
      <c r="H144" s="13"/>
      <c r="I144" s="13"/>
      <c r="J144" s="13"/>
      <c r="L144" s="14"/>
      <c r="M144" s="14"/>
      <c r="N144" s="14"/>
      <c r="O144" s="14"/>
      <c r="P144" s="14"/>
    </row>
    <row r="145" spans="5:16" x14ac:dyDescent="0.25">
      <c r="E145" s="272"/>
      <c r="F145" s="13"/>
      <c r="G145" s="13"/>
      <c r="H145" s="13"/>
      <c r="I145" s="13"/>
      <c r="J145" s="13"/>
      <c r="L145" s="14"/>
      <c r="M145" s="14"/>
      <c r="N145" s="14"/>
      <c r="O145" s="14"/>
      <c r="P145" s="14"/>
    </row>
    <row r="146" spans="5:16" x14ac:dyDescent="0.25">
      <c r="E146" s="272"/>
      <c r="F146" s="13"/>
      <c r="G146" s="13"/>
      <c r="H146" s="13"/>
      <c r="I146" s="13"/>
      <c r="J146" s="13"/>
      <c r="L146" s="14"/>
      <c r="M146" s="14"/>
      <c r="N146" s="14"/>
      <c r="O146" s="14"/>
      <c r="P146" s="14"/>
    </row>
    <row r="147" spans="5:16" x14ac:dyDescent="0.25">
      <c r="E147" s="272"/>
      <c r="F147" s="13"/>
      <c r="G147" s="13"/>
      <c r="H147" s="13"/>
      <c r="I147" s="13"/>
      <c r="J147" s="13"/>
      <c r="L147" s="14"/>
      <c r="M147" s="14"/>
      <c r="N147" s="14"/>
      <c r="O147" s="14"/>
      <c r="P147" s="14"/>
    </row>
    <row r="148" spans="5:16" x14ac:dyDescent="0.25">
      <c r="E148" s="272"/>
      <c r="F148" s="13"/>
      <c r="G148" s="13"/>
      <c r="H148" s="13"/>
      <c r="I148" s="13"/>
      <c r="J148" s="13"/>
      <c r="L148" s="14"/>
      <c r="M148" s="14"/>
      <c r="N148" s="14"/>
      <c r="O148" s="14"/>
      <c r="P148" s="14"/>
    </row>
    <row r="149" spans="5:16" x14ac:dyDescent="0.25">
      <c r="E149" s="272"/>
      <c r="F149" s="13"/>
      <c r="G149" s="13"/>
      <c r="H149" s="13"/>
      <c r="I149" s="13"/>
      <c r="J149" s="13"/>
      <c r="L149" s="14"/>
      <c r="M149" s="14"/>
      <c r="N149" s="14"/>
      <c r="O149" s="14"/>
      <c r="P149" s="14"/>
    </row>
    <row r="150" spans="5:16" x14ac:dyDescent="0.25">
      <c r="E150" s="272"/>
      <c r="F150" s="13"/>
      <c r="G150" s="13"/>
      <c r="H150" s="13"/>
      <c r="I150" s="13"/>
      <c r="J150" s="13"/>
      <c r="L150" s="14"/>
      <c r="M150" s="14"/>
      <c r="N150" s="14"/>
      <c r="O150" s="14"/>
      <c r="P150" s="14"/>
    </row>
    <row r="151" spans="5:16" x14ac:dyDescent="0.25">
      <c r="E151" s="272"/>
      <c r="F151" s="13"/>
      <c r="G151" s="13"/>
      <c r="H151" s="13"/>
      <c r="I151" s="13"/>
      <c r="J151" s="13"/>
      <c r="L151" s="14"/>
      <c r="M151" s="14"/>
      <c r="N151" s="14"/>
      <c r="O151" s="14"/>
      <c r="P151" s="14"/>
    </row>
    <row r="152" spans="5:16" x14ac:dyDescent="0.25">
      <c r="E152" s="272"/>
      <c r="F152" s="13"/>
      <c r="G152" s="13"/>
      <c r="H152" s="13"/>
      <c r="I152" s="13"/>
      <c r="J152" s="13"/>
      <c r="L152" s="14"/>
      <c r="M152" s="14"/>
      <c r="N152" s="14"/>
      <c r="O152" s="14"/>
      <c r="P152" s="14"/>
    </row>
    <row r="153" spans="5:16" x14ac:dyDescent="0.25">
      <c r="E153" s="272"/>
      <c r="F153" s="13"/>
      <c r="G153" s="13"/>
      <c r="H153" s="13"/>
      <c r="I153" s="13"/>
      <c r="J153" s="13"/>
      <c r="L153" s="14"/>
      <c r="M153" s="14"/>
      <c r="N153" s="14"/>
      <c r="O153" s="14"/>
      <c r="P153" s="14"/>
    </row>
    <row r="154" spans="5:16" x14ac:dyDescent="0.25">
      <c r="E154" s="272"/>
      <c r="F154" s="13"/>
      <c r="G154" s="13"/>
      <c r="H154" s="13"/>
      <c r="I154" s="13"/>
      <c r="J154" s="13"/>
      <c r="L154" s="14"/>
      <c r="M154" s="14"/>
      <c r="N154" s="14"/>
      <c r="O154" s="14"/>
      <c r="P154" s="14"/>
    </row>
    <row r="155" spans="5:16" x14ac:dyDescent="0.25">
      <c r="F155" s="13"/>
      <c r="G155" s="13"/>
      <c r="H155" s="13"/>
      <c r="I155" s="13"/>
      <c r="J155" s="13"/>
      <c r="L155" s="14"/>
      <c r="M155" s="14"/>
      <c r="N155" s="14"/>
      <c r="O155" s="14"/>
      <c r="P155" s="14"/>
    </row>
    <row r="156" spans="5:16" x14ac:dyDescent="0.25">
      <c r="E156" s="272"/>
      <c r="F156" s="13"/>
      <c r="G156" s="13"/>
      <c r="H156" s="13"/>
      <c r="I156" s="13"/>
      <c r="J156" s="13"/>
      <c r="L156" s="14"/>
      <c r="M156" s="14"/>
      <c r="N156" s="14"/>
      <c r="O156" s="14"/>
      <c r="P156" s="14"/>
    </row>
    <row r="157" spans="5:16" x14ac:dyDescent="0.25">
      <c r="E157" s="272"/>
      <c r="F157" s="13"/>
      <c r="G157" s="13"/>
      <c r="H157" s="13"/>
      <c r="I157" s="13"/>
      <c r="J157" s="13"/>
      <c r="L157" s="14"/>
      <c r="M157" s="14"/>
      <c r="N157" s="14"/>
      <c r="O157" s="14"/>
      <c r="P157" s="14"/>
    </row>
    <row r="158" spans="5:16" x14ac:dyDescent="0.25">
      <c r="E158" s="272"/>
      <c r="F158" s="13"/>
      <c r="G158" s="13"/>
      <c r="H158" s="13"/>
      <c r="I158" s="13"/>
      <c r="J158" s="13"/>
      <c r="L158" s="14"/>
      <c r="M158" s="14"/>
      <c r="N158" s="14"/>
      <c r="O158" s="14"/>
      <c r="P158" s="14"/>
    </row>
    <row r="159" spans="5:16" x14ac:dyDescent="0.25">
      <c r="E159" s="272"/>
      <c r="F159" s="13"/>
      <c r="G159" s="13"/>
      <c r="H159" s="13"/>
      <c r="I159" s="13"/>
      <c r="J159" s="13"/>
      <c r="L159" s="14"/>
      <c r="M159" s="14"/>
      <c r="N159" s="14"/>
      <c r="O159" s="14"/>
      <c r="P159" s="14"/>
    </row>
    <row r="160" spans="5:16" x14ac:dyDescent="0.25">
      <c r="E160" s="272"/>
      <c r="F160" s="13"/>
      <c r="G160" s="13"/>
      <c r="H160" s="13"/>
      <c r="I160" s="13"/>
      <c r="J160" s="13"/>
      <c r="L160" s="14"/>
      <c r="M160" s="14"/>
      <c r="N160" s="14"/>
      <c r="O160" s="14"/>
      <c r="P160" s="14"/>
    </row>
    <row r="161" spans="5:16" x14ac:dyDescent="0.25">
      <c r="E161" s="272"/>
      <c r="F161" s="13"/>
      <c r="G161" s="13"/>
      <c r="H161" s="13"/>
      <c r="I161" s="13"/>
      <c r="J161" s="13"/>
      <c r="L161" s="14"/>
      <c r="M161" s="14"/>
      <c r="N161" s="14"/>
      <c r="O161" s="14"/>
      <c r="P161" s="14"/>
    </row>
    <row r="162" spans="5:16" x14ac:dyDescent="0.25">
      <c r="E162" s="272"/>
      <c r="F162" s="13"/>
      <c r="G162" s="13"/>
      <c r="H162" s="13"/>
      <c r="I162" s="13"/>
      <c r="J162" s="13"/>
      <c r="L162" s="14"/>
      <c r="M162" s="14"/>
      <c r="N162" s="14"/>
      <c r="O162" s="14"/>
      <c r="P162" s="14"/>
    </row>
    <row r="163" spans="5:16" x14ac:dyDescent="0.25">
      <c r="E163" s="272"/>
      <c r="F163" s="13"/>
      <c r="G163" s="13"/>
      <c r="H163" s="13"/>
      <c r="I163" s="13"/>
      <c r="J163" s="13"/>
      <c r="L163" s="14"/>
      <c r="M163" s="14"/>
      <c r="N163" s="14"/>
      <c r="O163" s="14"/>
      <c r="P163" s="14"/>
    </row>
    <row r="164" spans="5:16" x14ac:dyDescent="0.25">
      <c r="E164" s="272"/>
      <c r="F164" s="13"/>
      <c r="G164" s="13"/>
      <c r="H164" s="13"/>
      <c r="I164" s="13"/>
      <c r="J164" s="13"/>
      <c r="L164" s="14"/>
      <c r="M164" s="14"/>
      <c r="N164" s="14"/>
      <c r="O164" s="14"/>
      <c r="P164" s="14"/>
    </row>
    <row r="165" spans="5:16" x14ac:dyDescent="0.25">
      <c r="E165" s="272"/>
      <c r="F165" s="13"/>
      <c r="G165" s="13"/>
      <c r="H165" s="13"/>
      <c r="I165" s="13"/>
      <c r="J165" s="13"/>
      <c r="L165" s="14"/>
      <c r="M165" s="14"/>
      <c r="N165" s="14"/>
      <c r="O165" s="14"/>
      <c r="P165" s="14"/>
    </row>
    <row r="166" spans="5:16" x14ac:dyDescent="0.25">
      <c r="E166" s="272"/>
      <c r="F166" s="13"/>
      <c r="G166" s="13"/>
      <c r="H166" s="13"/>
      <c r="I166" s="13"/>
      <c r="J166" s="13"/>
      <c r="L166" s="14"/>
      <c r="M166" s="14"/>
      <c r="N166" s="14"/>
      <c r="O166" s="14"/>
      <c r="P166" s="14"/>
    </row>
    <row r="167" spans="5:16" x14ac:dyDescent="0.25">
      <c r="E167" s="272"/>
      <c r="F167" s="13"/>
      <c r="G167" s="13"/>
      <c r="H167" s="13"/>
      <c r="I167" s="13"/>
      <c r="J167" s="13"/>
      <c r="L167" s="14"/>
      <c r="M167" s="14"/>
      <c r="N167" s="14"/>
      <c r="O167" s="14"/>
      <c r="P167" s="14"/>
    </row>
    <row r="168" spans="5:16" x14ac:dyDescent="0.25">
      <c r="E168" s="272"/>
      <c r="F168" s="13"/>
      <c r="G168" s="13"/>
      <c r="H168" s="13"/>
      <c r="I168" s="13"/>
      <c r="J168" s="13"/>
      <c r="L168" s="14"/>
      <c r="M168" s="14"/>
      <c r="N168" s="14"/>
      <c r="O168" s="14"/>
      <c r="P168" s="14"/>
    </row>
    <row r="169" spans="5:16" x14ac:dyDescent="0.25">
      <c r="E169" s="272"/>
      <c r="F169" s="13"/>
      <c r="G169" s="13"/>
      <c r="H169" s="13"/>
      <c r="I169" s="13"/>
      <c r="J169" s="13"/>
      <c r="L169" s="14"/>
      <c r="M169" s="14"/>
      <c r="N169" s="14"/>
      <c r="O169" s="14"/>
      <c r="P169" s="14"/>
    </row>
    <row r="170" spans="5:16" x14ac:dyDescent="0.25">
      <c r="E170" s="272"/>
      <c r="F170" s="13"/>
      <c r="G170" s="13"/>
      <c r="H170" s="13"/>
      <c r="I170" s="13"/>
      <c r="J170" s="13"/>
      <c r="L170" s="14"/>
      <c r="M170" s="14"/>
      <c r="N170" s="14"/>
      <c r="O170" s="14"/>
      <c r="P170" s="14"/>
    </row>
    <row r="171" spans="5:16" x14ac:dyDescent="0.25">
      <c r="E171" s="272"/>
      <c r="F171" s="13"/>
      <c r="G171" s="13"/>
      <c r="H171" s="13"/>
      <c r="I171" s="13"/>
      <c r="J171" s="13"/>
      <c r="L171" s="14"/>
      <c r="M171" s="14"/>
      <c r="N171" s="14"/>
      <c r="O171" s="14"/>
      <c r="P171" s="14"/>
    </row>
    <row r="172" spans="5:16" x14ac:dyDescent="0.25">
      <c r="E172" s="272"/>
      <c r="F172" s="13"/>
      <c r="G172" s="13"/>
      <c r="H172" s="13"/>
      <c r="I172" s="13"/>
      <c r="J172" s="13"/>
      <c r="L172" s="14"/>
      <c r="M172" s="14"/>
      <c r="N172" s="14"/>
      <c r="O172" s="14"/>
      <c r="P172" s="14"/>
    </row>
    <row r="173" spans="5:16" x14ac:dyDescent="0.25">
      <c r="E173" s="272"/>
      <c r="F173" s="13"/>
      <c r="G173" s="13"/>
      <c r="H173" s="13"/>
      <c r="I173" s="13"/>
      <c r="J173" s="13"/>
      <c r="L173" s="14"/>
      <c r="M173" s="14"/>
      <c r="N173" s="14"/>
      <c r="O173" s="14"/>
      <c r="P173" s="14"/>
    </row>
    <row r="174" spans="5:16" x14ac:dyDescent="0.25">
      <c r="E174" s="272"/>
      <c r="F174" s="13"/>
      <c r="G174" s="13"/>
      <c r="H174" s="13"/>
      <c r="I174" s="13"/>
      <c r="J174" s="13"/>
      <c r="L174" s="14"/>
      <c r="M174" s="14"/>
      <c r="N174" s="14"/>
      <c r="O174" s="14"/>
      <c r="P174" s="14"/>
    </row>
    <row r="175" spans="5:16" x14ac:dyDescent="0.25">
      <c r="E175" s="272"/>
      <c r="F175" s="13"/>
      <c r="G175" s="13"/>
      <c r="H175" s="13"/>
      <c r="I175" s="13"/>
      <c r="J175" s="13"/>
      <c r="L175" s="14"/>
      <c r="M175" s="14"/>
      <c r="N175" s="14"/>
      <c r="O175" s="14"/>
      <c r="P175" s="14"/>
    </row>
    <row r="176" spans="5:16" x14ac:dyDescent="0.25">
      <c r="E176" s="272"/>
      <c r="F176" s="13"/>
      <c r="G176" s="13"/>
      <c r="H176" s="13"/>
      <c r="I176" s="13"/>
      <c r="J176" s="13"/>
      <c r="L176" s="14"/>
      <c r="M176" s="14"/>
      <c r="N176" s="14"/>
      <c r="O176" s="14"/>
      <c r="P176" s="14"/>
    </row>
    <row r="177" spans="5:16" x14ac:dyDescent="0.25">
      <c r="E177" s="272"/>
      <c r="F177" s="13"/>
      <c r="G177" s="13"/>
      <c r="H177" s="13"/>
      <c r="I177" s="13"/>
      <c r="J177" s="13"/>
      <c r="L177" s="14"/>
      <c r="M177" s="14"/>
      <c r="N177" s="14"/>
      <c r="O177" s="14"/>
      <c r="P177" s="14"/>
    </row>
    <row r="178" spans="5:16" x14ac:dyDescent="0.25">
      <c r="E178" s="272"/>
      <c r="F178" s="13"/>
      <c r="G178" s="13"/>
      <c r="H178" s="13"/>
      <c r="I178" s="13"/>
      <c r="J178" s="13"/>
      <c r="L178" s="14"/>
      <c r="M178" s="14"/>
      <c r="N178" s="14"/>
      <c r="O178" s="14"/>
      <c r="P178" s="14"/>
    </row>
    <row r="179" spans="5:16" x14ac:dyDescent="0.25">
      <c r="E179" s="272"/>
      <c r="F179" s="13"/>
      <c r="G179" s="13"/>
      <c r="H179" s="13"/>
      <c r="I179" s="13"/>
      <c r="J179" s="13"/>
      <c r="L179" s="14"/>
      <c r="M179" s="14"/>
      <c r="N179" s="14"/>
      <c r="O179" s="14"/>
      <c r="P179" s="14"/>
    </row>
    <row r="180" spans="5:16" x14ac:dyDescent="0.25">
      <c r="E180" s="272"/>
      <c r="F180" s="13"/>
      <c r="G180" s="13"/>
      <c r="H180" s="13"/>
      <c r="I180" s="13"/>
      <c r="J180" s="13"/>
      <c r="L180" s="14"/>
      <c r="M180" s="14"/>
      <c r="N180" s="14"/>
      <c r="O180" s="14"/>
      <c r="P180" s="14"/>
    </row>
    <row r="181" spans="5:16" x14ac:dyDescent="0.25">
      <c r="E181" s="272"/>
      <c r="F181" s="13"/>
      <c r="G181" s="13"/>
      <c r="H181" s="13"/>
      <c r="I181" s="13"/>
      <c r="J181" s="13"/>
      <c r="L181" s="14"/>
      <c r="M181" s="14"/>
      <c r="N181" s="14"/>
      <c r="O181" s="14"/>
      <c r="P181" s="14"/>
    </row>
    <row r="182" spans="5:16" x14ac:dyDescent="0.25">
      <c r="F182" s="13"/>
      <c r="G182" s="13"/>
      <c r="H182" s="13"/>
      <c r="I182" s="13"/>
      <c r="J182" s="13"/>
      <c r="L182" s="14"/>
      <c r="M182" s="14"/>
      <c r="N182" s="14"/>
      <c r="O182" s="14"/>
      <c r="P182" s="14"/>
    </row>
    <row r="183" spans="5:16" x14ac:dyDescent="0.25">
      <c r="E183" s="272"/>
      <c r="F183" s="13"/>
      <c r="G183" s="13"/>
      <c r="H183" s="13"/>
      <c r="I183" s="13"/>
      <c r="J183" s="13"/>
      <c r="L183" s="14"/>
      <c r="M183" s="14"/>
      <c r="N183" s="14"/>
      <c r="O183" s="14"/>
      <c r="P183" s="14"/>
    </row>
    <row r="184" spans="5:16" x14ac:dyDescent="0.25">
      <c r="E184" s="272"/>
      <c r="F184" s="13"/>
      <c r="G184" s="13"/>
      <c r="H184" s="13"/>
      <c r="I184" s="13"/>
      <c r="J184" s="13"/>
      <c r="L184" s="14"/>
      <c r="M184" s="14"/>
      <c r="N184" s="14"/>
      <c r="O184" s="14"/>
      <c r="P184" s="14"/>
    </row>
    <row r="185" spans="5:16" x14ac:dyDescent="0.25">
      <c r="E185" s="272"/>
      <c r="F185" s="13"/>
      <c r="G185" s="13"/>
      <c r="H185" s="13"/>
      <c r="I185" s="13"/>
      <c r="J185" s="13"/>
      <c r="L185" s="14"/>
      <c r="M185" s="14"/>
      <c r="N185" s="14"/>
      <c r="O185" s="14"/>
      <c r="P185" s="14"/>
    </row>
    <row r="186" spans="5:16" x14ac:dyDescent="0.25">
      <c r="F186" s="13"/>
      <c r="G186" s="13"/>
      <c r="H186" s="13"/>
      <c r="I186" s="13"/>
      <c r="J186" s="13"/>
      <c r="L186" s="14"/>
      <c r="M186" s="14"/>
      <c r="N186" s="14"/>
      <c r="O186" s="14"/>
      <c r="P186" s="14"/>
    </row>
    <row r="187" spans="5:16" x14ac:dyDescent="0.25">
      <c r="E187" s="272"/>
      <c r="F187" s="13"/>
      <c r="G187" s="13"/>
      <c r="H187" s="13"/>
      <c r="I187" s="13"/>
      <c r="J187" s="13"/>
      <c r="L187" s="14"/>
      <c r="M187" s="14"/>
      <c r="N187" s="14"/>
      <c r="O187" s="14"/>
      <c r="P187" s="14"/>
    </row>
    <row r="188" spans="5:16" x14ac:dyDescent="0.25">
      <c r="E188" s="272"/>
      <c r="F188" s="13"/>
      <c r="G188" s="13"/>
      <c r="H188" s="13"/>
      <c r="I188" s="13"/>
      <c r="J188" s="13"/>
      <c r="L188" s="14"/>
      <c r="M188" s="14"/>
      <c r="N188" s="14"/>
      <c r="O188" s="14"/>
      <c r="P188" s="14"/>
    </row>
    <row r="189" spans="5:16" x14ac:dyDescent="0.25">
      <c r="E189" s="272"/>
      <c r="F189" s="13"/>
      <c r="G189" s="13"/>
      <c r="H189" s="13"/>
      <c r="I189" s="13"/>
      <c r="J189" s="13"/>
      <c r="L189" s="14"/>
      <c r="M189" s="14"/>
      <c r="N189" s="14"/>
      <c r="O189" s="14"/>
      <c r="P189" s="14"/>
    </row>
    <row r="190" spans="5:16" x14ac:dyDescent="0.25">
      <c r="E190" s="272"/>
      <c r="F190" s="13"/>
      <c r="G190" s="13"/>
      <c r="H190" s="13"/>
      <c r="I190" s="13"/>
      <c r="J190" s="13"/>
      <c r="L190" s="14"/>
      <c r="M190" s="14"/>
      <c r="N190" s="14"/>
      <c r="O190" s="14"/>
      <c r="P190" s="14"/>
    </row>
    <row r="191" spans="5:16" x14ac:dyDescent="0.25">
      <c r="E191" s="272"/>
      <c r="F191" s="13"/>
      <c r="G191" s="13"/>
      <c r="H191" s="13"/>
      <c r="I191" s="13"/>
      <c r="J191" s="13"/>
      <c r="L191" s="14"/>
      <c r="M191" s="14"/>
      <c r="N191" s="14"/>
      <c r="O191" s="14"/>
      <c r="P191" s="14"/>
    </row>
    <row r="192" spans="5:16" x14ac:dyDescent="0.25">
      <c r="E192" s="272"/>
      <c r="F192" s="13"/>
      <c r="G192" s="13"/>
      <c r="H192" s="13"/>
      <c r="I192" s="13"/>
      <c r="J192" s="13"/>
      <c r="L192" s="14"/>
      <c r="M192" s="14"/>
      <c r="N192" s="14"/>
      <c r="O192" s="14"/>
      <c r="P192" s="14"/>
    </row>
    <row r="193" spans="5:16" x14ac:dyDescent="0.25">
      <c r="E193" s="272"/>
      <c r="F193" s="13"/>
      <c r="G193" s="13"/>
      <c r="H193" s="13"/>
      <c r="I193" s="13"/>
      <c r="J193" s="13"/>
      <c r="L193" s="14"/>
      <c r="M193" s="14"/>
      <c r="N193" s="14"/>
      <c r="O193" s="14"/>
      <c r="P193" s="14"/>
    </row>
    <row r="194" spans="5:16" x14ac:dyDescent="0.25">
      <c r="E194" s="272"/>
      <c r="F194" s="13"/>
      <c r="G194" s="13"/>
      <c r="H194" s="13"/>
      <c r="I194" s="13"/>
      <c r="J194" s="13"/>
      <c r="L194" s="14"/>
      <c r="M194" s="14"/>
      <c r="N194" s="14"/>
      <c r="O194" s="14"/>
      <c r="P194" s="14"/>
    </row>
    <row r="195" spans="5:16" x14ac:dyDescent="0.25">
      <c r="E195" s="272"/>
      <c r="F195" s="13"/>
      <c r="G195" s="13"/>
      <c r="H195" s="13"/>
      <c r="I195" s="13"/>
      <c r="J195" s="13"/>
      <c r="L195" s="14"/>
      <c r="M195" s="14"/>
      <c r="N195" s="14"/>
      <c r="O195" s="14"/>
      <c r="P195" s="14"/>
    </row>
    <row r="196" spans="5:16" x14ac:dyDescent="0.25">
      <c r="E196" s="272"/>
      <c r="F196" s="13"/>
      <c r="G196" s="13"/>
      <c r="H196" s="13"/>
      <c r="I196" s="13"/>
      <c r="J196" s="13"/>
      <c r="L196" s="14"/>
      <c r="M196" s="14"/>
      <c r="N196" s="14"/>
      <c r="O196" s="14"/>
      <c r="P196" s="14"/>
    </row>
    <row r="197" spans="5:16" x14ac:dyDescent="0.25">
      <c r="E197" s="272"/>
      <c r="F197" s="13"/>
      <c r="G197" s="13"/>
      <c r="H197" s="13"/>
      <c r="I197" s="13"/>
      <c r="J197" s="13"/>
      <c r="L197" s="14"/>
      <c r="M197" s="14"/>
      <c r="N197" s="14"/>
      <c r="O197" s="14"/>
      <c r="P197" s="14"/>
    </row>
    <row r="198" spans="5:16" x14ac:dyDescent="0.25">
      <c r="E198" s="272"/>
      <c r="F198" s="13"/>
      <c r="G198" s="13"/>
      <c r="H198" s="13"/>
      <c r="I198" s="13"/>
      <c r="J198" s="13"/>
      <c r="L198" s="14"/>
      <c r="M198" s="14"/>
      <c r="N198" s="14"/>
      <c r="O198" s="14"/>
      <c r="P198" s="14"/>
    </row>
    <row r="199" spans="5:16" x14ac:dyDescent="0.25">
      <c r="E199" s="272"/>
      <c r="F199" s="13"/>
      <c r="G199" s="13"/>
      <c r="H199" s="13"/>
      <c r="I199" s="13"/>
      <c r="J199" s="13"/>
      <c r="L199" s="14"/>
      <c r="M199" s="14"/>
      <c r="N199" s="14"/>
      <c r="O199" s="14"/>
      <c r="P199" s="14"/>
    </row>
    <row r="200" spans="5:16" x14ac:dyDescent="0.25">
      <c r="E200" s="272"/>
      <c r="F200" s="13"/>
      <c r="G200" s="13"/>
      <c r="H200" s="13"/>
      <c r="I200" s="13"/>
      <c r="J200" s="13"/>
      <c r="L200" s="14"/>
      <c r="M200" s="14"/>
      <c r="N200" s="14"/>
      <c r="O200" s="14"/>
      <c r="P200" s="14"/>
    </row>
    <row r="201" spans="5:16" x14ac:dyDescent="0.25">
      <c r="E201" s="272"/>
      <c r="F201" s="13"/>
      <c r="G201" s="13"/>
      <c r="H201" s="13"/>
      <c r="I201" s="13"/>
      <c r="J201" s="13"/>
      <c r="L201" s="14"/>
      <c r="M201" s="14"/>
      <c r="N201" s="14"/>
      <c r="O201" s="14"/>
      <c r="P201" s="14"/>
    </row>
    <row r="202" spans="5:16" x14ac:dyDescent="0.25">
      <c r="E202" s="272"/>
      <c r="F202" s="13"/>
      <c r="G202" s="13"/>
      <c r="H202" s="13"/>
      <c r="I202" s="13"/>
      <c r="J202" s="13"/>
      <c r="L202" s="14"/>
      <c r="M202" s="14"/>
      <c r="N202" s="14"/>
      <c r="O202" s="14"/>
      <c r="P202" s="14"/>
    </row>
    <row r="203" spans="5:16" x14ac:dyDescent="0.25">
      <c r="E203" s="272"/>
      <c r="F203" s="13"/>
      <c r="G203" s="13"/>
      <c r="H203" s="13"/>
      <c r="I203" s="13"/>
      <c r="J203" s="13"/>
      <c r="L203" s="14"/>
      <c r="M203" s="14"/>
      <c r="N203" s="14"/>
      <c r="O203" s="14"/>
      <c r="P203" s="14"/>
    </row>
    <row r="204" spans="5:16" x14ac:dyDescent="0.25">
      <c r="E204" s="272"/>
      <c r="F204" s="13"/>
      <c r="G204" s="13"/>
      <c r="H204" s="13"/>
      <c r="I204" s="13"/>
      <c r="J204" s="13"/>
      <c r="L204" s="14"/>
      <c r="M204" s="14"/>
      <c r="N204" s="14"/>
      <c r="O204" s="14"/>
      <c r="P204" s="14"/>
    </row>
    <row r="205" spans="5:16" x14ac:dyDescent="0.25">
      <c r="E205" s="272"/>
      <c r="F205" s="13"/>
      <c r="G205" s="13"/>
      <c r="H205" s="13"/>
      <c r="I205" s="13"/>
      <c r="J205" s="13"/>
      <c r="L205" s="14"/>
      <c r="M205" s="14"/>
      <c r="N205" s="14"/>
      <c r="O205" s="14"/>
      <c r="P205" s="14"/>
    </row>
    <row r="206" spans="5:16" x14ac:dyDescent="0.25">
      <c r="E206" s="272"/>
      <c r="F206" s="13"/>
      <c r="G206" s="13"/>
      <c r="H206" s="13"/>
      <c r="I206" s="13"/>
      <c r="J206" s="13"/>
      <c r="L206" s="14"/>
      <c r="M206" s="14"/>
      <c r="N206" s="14"/>
      <c r="O206" s="14"/>
      <c r="P206" s="14"/>
    </row>
    <row r="207" spans="5:16" x14ac:dyDescent="0.25">
      <c r="E207" s="272"/>
      <c r="F207" s="13"/>
      <c r="G207" s="13"/>
      <c r="H207" s="13"/>
      <c r="I207" s="13"/>
      <c r="J207" s="13"/>
      <c r="L207" s="14"/>
      <c r="M207" s="14"/>
      <c r="N207" s="14"/>
      <c r="O207" s="14"/>
      <c r="P207" s="14"/>
    </row>
    <row r="208" spans="5:16" x14ac:dyDescent="0.25">
      <c r="E208" s="272"/>
      <c r="F208" s="13"/>
      <c r="G208" s="13"/>
      <c r="H208" s="13"/>
      <c r="I208" s="13"/>
      <c r="J208" s="13"/>
      <c r="L208" s="14"/>
      <c r="M208" s="14"/>
      <c r="N208" s="14"/>
      <c r="O208" s="14"/>
      <c r="P208" s="14"/>
    </row>
    <row r="209" spans="5:16" x14ac:dyDescent="0.25">
      <c r="E209" s="272"/>
      <c r="F209" s="13"/>
      <c r="G209" s="13"/>
      <c r="H209" s="13"/>
      <c r="I209" s="13"/>
      <c r="J209" s="13"/>
      <c r="L209" s="14"/>
      <c r="M209" s="14"/>
      <c r="N209" s="14"/>
      <c r="O209" s="14"/>
      <c r="P209" s="14"/>
    </row>
    <row r="210" spans="5:16" x14ac:dyDescent="0.25">
      <c r="F210" s="13"/>
      <c r="G210" s="13"/>
      <c r="H210" s="13"/>
      <c r="I210" s="13"/>
      <c r="J210" s="13"/>
      <c r="L210" s="14"/>
      <c r="M210" s="14"/>
      <c r="N210" s="14"/>
      <c r="O210" s="14"/>
      <c r="P210" s="14"/>
    </row>
    <row r="211" spans="5:16" x14ac:dyDescent="0.25">
      <c r="E211" s="272"/>
      <c r="F211" s="13"/>
      <c r="G211" s="13"/>
      <c r="H211" s="13"/>
      <c r="I211" s="13"/>
      <c r="J211" s="13"/>
      <c r="L211" s="14"/>
      <c r="M211" s="14"/>
      <c r="N211" s="14"/>
      <c r="O211" s="14"/>
      <c r="P211" s="14"/>
    </row>
    <row r="212" spans="5:16" x14ac:dyDescent="0.25">
      <c r="E212" s="272"/>
      <c r="F212" s="13"/>
      <c r="G212" s="13"/>
      <c r="H212" s="13"/>
      <c r="I212" s="13"/>
      <c r="J212" s="13"/>
      <c r="L212" s="14"/>
      <c r="M212" s="14"/>
      <c r="N212" s="14"/>
      <c r="O212" s="14"/>
      <c r="P212" s="14"/>
    </row>
    <row r="213" spans="5:16" x14ac:dyDescent="0.25">
      <c r="E213" s="272"/>
      <c r="F213" s="13"/>
      <c r="G213" s="13"/>
      <c r="H213" s="13"/>
      <c r="I213" s="13"/>
      <c r="J213" s="13"/>
      <c r="L213" s="14"/>
      <c r="M213" s="14"/>
      <c r="N213" s="14"/>
      <c r="O213" s="14"/>
      <c r="P213" s="14"/>
    </row>
    <row r="214" spans="5:16" x14ac:dyDescent="0.25">
      <c r="E214" s="272"/>
      <c r="F214" s="13"/>
      <c r="G214" s="13"/>
      <c r="H214" s="13"/>
      <c r="I214" s="13"/>
      <c r="J214" s="13"/>
      <c r="L214" s="14"/>
      <c r="M214" s="14"/>
      <c r="N214" s="14"/>
      <c r="O214" s="14"/>
      <c r="P214" s="14"/>
    </row>
    <row r="215" spans="5:16" x14ac:dyDescent="0.25">
      <c r="E215" s="272"/>
      <c r="F215" s="13"/>
      <c r="G215" s="13"/>
      <c r="H215" s="13"/>
      <c r="I215" s="13"/>
      <c r="J215" s="13"/>
      <c r="L215" s="14"/>
      <c r="M215" s="14"/>
      <c r="N215" s="14"/>
      <c r="O215" s="14"/>
      <c r="P215" s="14"/>
    </row>
    <row r="216" spans="5:16" x14ac:dyDescent="0.25">
      <c r="E216" s="272"/>
      <c r="F216" s="13"/>
      <c r="G216" s="13"/>
      <c r="H216" s="13"/>
      <c r="I216" s="13"/>
      <c r="J216" s="13"/>
      <c r="L216" s="14"/>
      <c r="M216" s="14"/>
      <c r="N216" s="14"/>
      <c r="O216" s="14"/>
      <c r="P216" s="14"/>
    </row>
    <row r="217" spans="5:16" x14ac:dyDescent="0.25">
      <c r="E217" s="272"/>
      <c r="F217" s="13"/>
      <c r="G217" s="13"/>
      <c r="H217" s="13"/>
      <c r="I217" s="13"/>
      <c r="J217" s="13"/>
      <c r="L217" s="14"/>
      <c r="M217" s="14"/>
      <c r="N217" s="14"/>
      <c r="O217" s="14"/>
      <c r="P217" s="14"/>
    </row>
    <row r="218" spans="5:16" x14ac:dyDescent="0.25">
      <c r="E218" s="272"/>
      <c r="F218" s="13"/>
      <c r="G218" s="13"/>
      <c r="H218" s="13"/>
      <c r="I218" s="13"/>
      <c r="J218" s="13"/>
      <c r="L218" s="14"/>
      <c r="M218" s="14"/>
      <c r="N218" s="14"/>
      <c r="O218" s="14"/>
      <c r="P218" s="14"/>
    </row>
    <row r="219" spans="5:16" x14ac:dyDescent="0.25">
      <c r="E219" s="272"/>
      <c r="F219" s="13"/>
      <c r="G219" s="13"/>
      <c r="H219" s="13"/>
      <c r="I219" s="13"/>
      <c r="J219" s="13"/>
      <c r="L219" s="14"/>
      <c r="M219" s="14"/>
      <c r="N219" s="14"/>
      <c r="O219" s="14"/>
      <c r="P219" s="14"/>
    </row>
    <row r="220" spans="5:16" x14ac:dyDescent="0.25">
      <c r="E220" s="272"/>
      <c r="F220" s="13"/>
      <c r="G220" s="13"/>
      <c r="H220" s="13"/>
      <c r="I220" s="13"/>
      <c r="J220" s="13"/>
      <c r="L220" s="14"/>
      <c r="M220" s="14"/>
      <c r="N220" s="14"/>
      <c r="O220" s="14"/>
      <c r="P220" s="14"/>
    </row>
    <row r="221" spans="5:16" x14ac:dyDescent="0.25">
      <c r="E221" s="272"/>
      <c r="F221" s="13"/>
      <c r="G221" s="13"/>
      <c r="H221" s="13"/>
      <c r="I221" s="13"/>
      <c r="J221" s="13"/>
      <c r="L221" s="14"/>
      <c r="M221" s="14"/>
      <c r="N221" s="14"/>
      <c r="O221" s="14"/>
      <c r="P221" s="14"/>
    </row>
    <row r="222" spans="5:16" x14ac:dyDescent="0.25">
      <c r="E222" s="272"/>
      <c r="F222" s="13"/>
      <c r="G222" s="13"/>
      <c r="H222" s="13"/>
      <c r="I222" s="13"/>
      <c r="J222" s="13"/>
      <c r="L222" s="14"/>
      <c r="M222" s="14"/>
      <c r="N222" s="14"/>
      <c r="O222" s="14"/>
      <c r="P222" s="14"/>
    </row>
    <row r="223" spans="5:16" x14ac:dyDescent="0.25">
      <c r="E223" s="272"/>
      <c r="F223" s="13"/>
      <c r="G223" s="13"/>
      <c r="H223" s="13"/>
      <c r="I223" s="13"/>
      <c r="J223" s="13"/>
      <c r="L223" s="14"/>
      <c r="M223" s="14"/>
      <c r="N223" s="14"/>
      <c r="O223" s="14"/>
      <c r="P223" s="14"/>
    </row>
    <row r="224" spans="5:16" x14ac:dyDescent="0.25">
      <c r="E224" s="272"/>
      <c r="F224" s="13"/>
      <c r="G224" s="13"/>
      <c r="H224" s="13"/>
      <c r="I224" s="13"/>
      <c r="J224" s="13"/>
      <c r="L224" s="14"/>
      <c r="M224" s="14"/>
      <c r="N224" s="14"/>
      <c r="O224" s="14"/>
      <c r="P224" s="14"/>
    </row>
    <row r="225" spans="5:16" x14ac:dyDescent="0.25">
      <c r="E225" s="272"/>
      <c r="F225" s="13"/>
      <c r="G225" s="13"/>
      <c r="H225" s="13"/>
      <c r="I225" s="13"/>
      <c r="J225" s="13"/>
      <c r="L225" s="14"/>
      <c r="M225" s="14"/>
      <c r="N225" s="14"/>
      <c r="O225" s="14"/>
      <c r="P225" s="14"/>
    </row>
    <row r="226" spans="5:16" x14ac:dyDescent="0.25">
      <c r="E226" s="272"/>
      <c r="F226" s="13"/>
      <c r="G226" s="13"/>
      <c r="H226" s="13"/>
      <c r="I226" s="13"/>
      <c r="J226" s="13"/>
      <c r="L226" s="14"/>
      <c r="M226" s="14"/>
      <c r="N226" s="14"/>
      <c r="O226" s="14"/>
      <c r="P226" s="14"/>
    </row>
    <row r="227" spans="5:16" x14ac:dyDescent="0.25">
      <c r="E227" s="272"/>
      <c r="F227" s="13"/>
      <c r="G227" s="13"/>
      <c r="H227" s="13"/>
      <c r="I227" s="13"/>
      <c r="J227" s="13"/>
      <c r="L227" s="14"/>
      <c r="M227" s="14"/>
      <c r="N227" s="14"/>
      <c r="O227" s="14"/>
      <c r="P227" s="14"/>
    </row>
    <row r="228" spans="5:16" x14ac:dyDescent="0.25">
      <c r="E228" s="272"/>
      <c r="F228" s="13"/>
      <c r="G228" s="13"/>
      <c r="H228" s="13"/>
      <c r="I228" s="13"/>
      <c r="J228" s="13"/>
      <c r="L228" s="14"/>
      <c r="M228" s="14"/>
      <c r="N228" s="14"/>
      <c r="O228" s="14"/>
      <c r="P228" s="14"/>
    </row>
    <row r="229" spans="5:16" x14ac:dyDescent="0.25">
      <c r="E229" s="272"/>
      <c r="F229" s="13"/>
      <c r="G229" s="13"/>
      <c r="H229" s="13"/>
      <c r="I229" s="13"/>
      <c r="J229" s="13"/>
      <c r="L229" s="14"/>
      <c r="M229" s="14"/>
      <c r="N229" s="14"/>
      <c r="O229" s="14"/>
      <c r="P229" s="14"/>
    </row>
    <row r="230" spans="5:16" x14ac:dyDescent="0.25">
      <c r="E230" s="272"/>
      <c r="F230" s="13"/>
      <c r="G230" s="13"/>
      <c r="H230" s="13"/>
      <c r="I230" s="13"/>
      <c r="J230" s="13"/>
      <c r="L230" s="14"/>
      <c r="M230" s="14"/>
      <c r="N230" s="14"/>
      <c r="O230" s="14"/>
      <c r="P230" s="14"/>
    </row>
    <row r="231" spans="5:16" x14ac:dyDescent="0.25">
      <c r="E231" s="272"/>
      <c r="F231" s="13"/>
      <c r="G231" s="13"/>
      <c r="H231" s="13"/>
      <c r="I231" s="13"/>
      <c r="J231" s="13"/>
      <c r="L231" s="14"/>
      <c r="M231" s="14"/>
      <c r="N231" s="14"/>
      <c r="O231" s="14"/>
      <c r="P231" s="14"/>
    </row>
    <row r="232" spans="5:16" x14ac:dyDescent="0.25">
      <c r="E232" s="272"/>
      <c r="F232" s="13"/>
      <c r="G232" s="13"/>
      <c r="H232" s="13"/>
      <c r="I232" s="13"/>
      <c r="J232" s="13"/>
      <c r="L232" s="14"/>
      <c r="M232" s="14"/>
      <c r="N232" s="14"/>
      <c r="O232" s="14"/>
      <c r="P232" s="14"/>
    </row>
    <row r="233" spans="5:16" x14ac:dyDescent="0.25">
      <c r="E233" s="272"/>
      <c r="F233" s="13"/>
      <c r="G233" s="13"/>
      <c r="H233" s="13"/>
      <c r="I233" s="13"/>
      <c r="J233" s="13"/>
      <c r="L233" s="14"/>
      <c r="M233" s="14"/>
      <c r="N233" s="14"/>
      <c r="O233" s="14"/>
      <c r="P233" s="14"/>
    </row>
    <row r="234" spans="5:16" x14ac:dyDescent="0.25">
      <c r="E234" s="272"/>
      <c r="F234" s="13"/>
      <c r="G234" s="13"/>
      <c r="H234" s="13"/>
      <c r="I234" s="13"/>
      <c r="J234" s="13"/>
      <c r="L234" s="14"/>
      <c r="M234" s="14"/>
      <c r="N234" s="14"/>
      <c r="O234" s="14"/>
      <c r="P234" s="14"/>
    </row>
    <row r="235" spans="5:16" x14ac:dyDescent="0.25">
      <c r="E235" s="272"/>
      <c r="F235" s="13"/>
      <c r="G235" s="13"/>
      <c r="H235" s="13"/>
      <c r="I235" s="13"/>
      <c r="J235" s="13"/>
      <c r="L235" s="14"/>
      <c r="M235" s="14"/>
      <c r="N235" s="14"/>
      <c r="O235" s="14"/>
      <c r="P235" s="14"/>
    </row>
    <row r="236" spans="5:16" x14ac:dyDescent="0.25">
      <c r="E236" s="272"/>
      <c r="F236" s="13"/>
      <c r="G236" s="13"/>
      <c r="H236" s="13"/>
      <c r="I236" s="13"/>
      <c r="J236" s="13"/>
      <c r="L236" s="14"/>
      <c r="M236" s="14"/>
      <c r="N236" s="14"/>
      <c r="O236" s="14"/>
      <c r="P236" s="14"/>
    </row>
    <row r="237" spans="5:16" x14ac:dyDescent="0.25">
      <c r="E237" s="272"/>
      <c r="F237" s="13"/>
      <c r="G237" s="13"/>
      <c r="H237" s="13"/>
      <c r="I237" s="13"/>
      <c r="J237" s="13"/>
      <c r="L237" s="14"/>
      <c r="M237" s="14"/>
      <c r="N237" s="14"/>
      <c r="O237" s="14"/>
      <c r="P237" s="14"/>
    </row>
    <row r="238" spans="5:16" x14ac:dyDescent="0.25">
      <c r="E238" s="272"/>
      <c r="F238" s="13"/>
      <c r="G238" s="13"/>
      <c r="H238" s="13"/>
      <c r="I238" s="13"/>
      <c r="J238" s="13"/>
      <c r="L238" s="14"/>
      <c r="M238" s="14"/>
      <c r="N238" s="14"/>
      <c r="O238" s="14"/>
      <c r="P238" s="14"/>
    </row>
    <row r="239" spans="5:16" x14ac:dyDescent="0.25">
      <c r="F239" s="13"/>
      <c r="G239" s="13"/>
      <c r="H239" s="13"/>
      <c r="I239" s="13"/>
      <c r="J239" s="13"/>
      <c r="L239" s="14"/>
      <c r="M239" s="14"/>
      <c r="N239" s="14"/>
      <c r="O239" s="14"/>
      <c r="P239" s="14"/>
    </row>
    <row r="240" spans="5:16" x14ac:dyDescent="0.25">
      <c r="E240" s="272"/>
      <c r="F240" s="13"/>
      <c r="G240" s="13"/>
      <c r="H240" s="13"/>
      <c r="I240" s="13"/>
      <c r="J240" s="13"/>
      <c r="L240" s="14"/>
      <c r="M240" s="14"/>
      <c r="N240" s="14"/>
      <c r="O240" s="14"/>
      <c r="P240" s="14"/>
    </row>
    <row r="241" spans="5:16" x14ac:dyDescent="0.25">
      <c r="E241" s="272"/>
      <c r="F241" s="13"/>
      <c r="G241" s="13"/>
      <c r="H241" s="13"/>
      <c r="I241" s="13"/>
      <c r="J241" s="13"/>
      <c r="L241" s="14"/>
      <c r="M241" s="14"/>
      <c r="N241" s="14"/>
      <c r="O241" s="14"/>
      <c r="P241" s="14"/>
    </row>
    <row r="242" spans="5:16" x14ac:dyDescent="0.25">
      <c r="E242" s="272"/>
      <c r="F242" s="13"/>
      <c r="G242" s="13"/>
      <c r="H242" s="13"/>
      <c r="I242" s="13"/>
      <c r="J242" s="13"/>
      <c r="L242" s="14"/>
      <c r="M242" s="14"/>
      <c r="N242" s="14"/>
      <c r="O242" s="14"/>
      <c r="P242" s="14"/>
    </row>
    <row r="243" spans="5:16" x14ac:dyDescent="0.25">
      <c r="E243" s="272"/>
      <c r="F243" s="13"/>
      <c r="G243" s="13"/>
      <c r="H243" s="13"/>
      <c r="I243" s="13"/>
      <c r="J243" s="13"/>
      <c r="L243" s="14"/>
      <c r="M243" s="14"/>
      <c r="N243" s="14"/>
      <c r="O243" s="14"/>
      <c r="P243" s="14"/>
    </row>
    <row r="244" spans="5:16" x14ac:dyDescent="0.25">
      <c r="E244" s="272"/>
      <c r="F244" s="13"/>
      <c r="G244" s="13"/>
      <c r="H244" s="13"/>
      <c r="I244" s="13"/>
      <c r="J244" s="13"/>
      <c r="L244" s="14"/>
      <c r="M244" s="14"/>
      <c r="N244" s="14"/>
      <c r="O244" s="14"/>
      <c r="P244" s="14"/>
    </row>
    <row r="245" spans="5:16" x14ac:dyDescent="0.25">
      <c r="E245" s="272"/>
      <c r="F245" s="13"/>
      <c r="G245" s="13"/>
      <c r="H245" s="13"/>
      <c r="I245" s="13"/>
      <c r="J245" s="13"/>
      <c r="L245" s="14"/>
      <c r="M245" s="14"/>
      <c r="N245" s="14"/>
      <c r="O245" s="14"/>
      <c r="P245" s="14"/>
    </row>
    <row r="246" spans="5:16" x14ac:dyDescent="0.25">
      <c r="E246" s="272"/>
      <c r="F246" s="13"/>
      <c r="G246" s="13"/>
      <c r="H246" s="13"/>
      <c r="I246" s="13"/>
      <c r="J246" s="13"/>
      <c r="L246" s="14"/>
      <c r="M246" s="14"/>
      <c r="N246" s="14"/>
      <c r="O246" s="14"/>
      <c r="P246" s="14"/>
    </row>
    <row r="247" spans="5:16" x14ac:dyDescent="0.25">
      <c r="E247" s="272"/>
      <c r="F247" s="13"/>
      <c r="G247" s="13"/>
      <c r="H247" s="13"/>
      <c r="I247" s="13"/>
      <c r="J247" s="13"/>
      <c r="L247" s="14"/>
      <c r="M247" s="14"/>
      <c r="N247" s="14"/>
      <c r="O247" s="14"/>
      <c r="P247" s="14"/>
    </row>
    <row r="248" spans="5:16" x14ac:dyDescent="0.25">
      <c r="E248" s="272"/>
      <c r="F248" s="13"/>
      <c r="G248" s="13"/>
      <c r="H248" s="13"/>
      <c r="I248" s="13"/>
      <c r="J248" s="13"/>
      <c r="L248" s="14"/>
      <c r="M248" s="14"/>
      <c r="N248" s="14"/>
      <c r="O248" s="14"/>
      <c r="P248" s="14"/>
    </row>
    <row r="249" spans="5:16" x14ac:dyDescent="0.25">
      <c r="E249" s="272"/>
      <c r="F249" s="13"/>
      <c r="G249" s="13"/>
      <c r="H249" s="13"/>
      <c r="I249" s="13"/>
      <c r="J249" s="13"/>
      <c r="L249" s="14"/>
      <c r="M249" s="14"/>
      <c r="N249" s="14"/>
      <c r="O249" s="14"/>
      <c r="P249" s="14"/>
    </row>
    <row r="250" spans="5:16" x14ac:dyDescent="0.25">
      <c r="E250" s="272"/>
      <c r="F250" s="13"/>
      <c r="G250" s="13"/>
      <c r="H250" s="13"/>
      <c r="I250" s="13"/>
      <c r="J250" s="13"/>
      <c r="L250" s="14"/>
      <c r="M250" s="14"/>
      <c r="N250" s="14"/>
      <c r="O250" s="14"/>
      <c r="P250" s="14"/>
    </row>
    <row r="251" spans="5:16" x14ac:dyDescent="0.25">
      <c r="E251" s="272"/>
      <c r="F251" s="13"/>
      <c r="G251" s="13"/>
      <c r="H251" s="13"/>
      <c r="I251" s="13"/>
      <c r="J251" s="13"/>
      <c r="L251" s="14"/>
      <c r="M251" s="14"/>
      <c r="N251" s="14"/>
      <c r="O251" s="14"/>
      <c r="P251" s="14"/>
    </row>
    <row r="252" spans="5:16" x14ac:dyDescent="0.25">
      <c r="E252" s="272"/>
      <c r="F252" s="13"/>
      <c r="G252" s="13"/>
      <c r="H252" s="13"/>
      <c r="I252" s="13"/>
      <c r="J252" s="13"/>
      <c r="L252" s="14"/>
      <c r="M252" s="14"/>
      <c r="N252" s="14"/>
      <c r="O252" s="14"/>
      <c r="P252" s="14"/>
    </row>
    <row r="253" spans="5:16" x14ac:dyDescent="0.25">
      <c r="E253" s="272"/>
      <c r="F253" s="13"/>
      <c r="G253" s="13"/>
      <c r="H253" s="13"/>
      <c r="I253" s="13"/>
      <c r="J253" s="13"/>
      <c r="L253" s="14"/>
      <c r="M253" s="14"/>
      <c r="N253" s="14"/>
      <c r="O253" s="14"/>
      <c r="P253" s="14"/>
    </row>
    <row r="254" spans="5:16" x14ac:dyDescent="0.25">
      <c r="E254" s="272"/>
      <c r="F254" s="13"/>
      <c r="G254" s="13"/>
      <c r="H254" s="13"/>
      <c r="I254" s="13"/>
      <c r="J254" s="13"/>
      <c r="L254" s="14"/>
      <c r="M254" s="14"/>
      <c r="N254" s="14"/>
      <c r="O254" s="14"/>
      <c r="P254" s="14"/>
    </row>
    <row r="255" spans="5:16" x14ac:dyDescent="0.25">
      <c r="E255" s="272"/>
      <c r="F255" s="13"/>
      <c r="G255" s="13"/>
      <c r="H255" s="13"/>
      <c r="I255" s="13"/>
      <c r="J255" s="13"/>
      <c r="L255" s="14"/>
      <c r="M255" s="14"/>
      <c r="N255" s="14"/>
      <c r="O255" s="14"/>
      <c r="P255" s="14"/>
    </row>
    <row r="256" spans="5:16" x14ac:dyDescent="0.25">
      <c r="E256" s="272"/>
      <c r="F256" s="13"/>
      <c r="G256" s="13"/>
      <c r="H256" s="13"/>
      <c r="I256" s="13"/>
      <c r="J256" s="13"/>
      <c r="L256" s="14"/>
      <c r="M256" s="14"/>
      <c r="N256" s="14"/>
      <c r="O256" s="14"/>
      <c r="P256" s="14"/>
    </row>
    <row r="257" spans="5:16" x14ac:dyDescent="0.25">
      <c r="E257" s="272"/>
      <c r="F257" s="13"/>
      <c r="G257" s="13"/>
      <c r="H257" s="13"/>
      <c r="I257" s="13"/>
      <c r="J257" s="13"/>
      <c r="L257" s="14"/>
      <c r="M257" s="14"/>
      <c r="N257" s="14"/>
      <c r="O257" s="14"/>
      <c r="P257" s="14"/>
    </row>
    <row r="258" spans="5:16" x14ac:dyDescent="0.25">
      <c r="E258" s="272"/>
      <c r="F258" s="13"/>
      <c r="G258" s="13"/>
      <c r="H258" s="13"/>
      <c r="I258" s="13"/>
      <c r="J258" s="13"/>
      <c r="L258" s="14"/>
      <c r="M258" s="14"/>
      <c r="N258" s="14"/>
      <c r="O258" s="14"/>
      <c r="P258" s="14"/>
    </row>
    <row r="259" spans="5:16" x14ac:dyDescent="0.25">
      <c r="E259" s="272"/>
      <c r="F259" s="13"/>
      <c r="G259" s="13"/>
      <c r="H259" s="13"/>
      <c r="I259" s="13"/>
      <c r="J259" s="13"/>
      <c r="L259" s="14"/>
      <c r="M259" s="14"/>
      <c r="N259" s="14"/>
      <c r="O259" s="14"/>
      <c r="P259" s="14"/>
    </row>
    <row r="260" spans="5:16" x14ac:dyDescent="0.25">
      <c r="E260" s="272"/>
      <c r="F260" s="13"/>
      <c r="G260" s="13"/>
      <c r="H260" s="13"/>
      <c r="I260" s="13"/>
      <c r="J260" s="13"/>
      <c r="L260" s="14"/>
      <c r="M260" s="14"/>
      <c r="N260" s="14"/>
      <c r="O260" s="14"/>
      <c r="P260" s="14"/>
    </row>
    <row r="261" spans="5:16" x14ac:dyDescent="0.25">
      <c r="E261" s="272"/>
      <c r="F261" s="13"/>
      <c r="G261" s="13"/>
      <c r="H261" s="13"/>
      <c r="I261" s="13"/>
      <c r="J261" s="13"/>
      <c r="L261" s="14"/>
      <c r="M261" s="14"/>
      <c r="N261" s="14"/>
      <c r="O261" s="14"/>
      <c r="P261" s="14"/>
    </row>
    <row r="262" spans="5:16" x14ac:dyDescent="0.25">
      <c r="E262" s="272"/>
      <c r="F262" s="13"/>
      <c r="G262" s="13"/>
      <c r="H262" s="13"/>
      <c r="I262" s="13"/>
      <c r="J262" s="13"/>
      <c r="L262" s="14"/>
      <c r="M262" s="14"/>
      <c r="N262" s="14"/>
      <c r="O262" s="14"/>
      <c r="P262" s="14"/>
    </row>
    <row r="263" spans="5:16" x14ac:dyDescent="0.25">
      <c r="E263" s="272"/>
      <c r="F263" s="13"/>
      <c r="G263" s="13"/>
      <c r="H263" s="13"/>
      <c r="I263" s="13"/>
      <c r="J263" s="13"/>
      <c r="L263" s="14"/>
      <c r="M263" s="14"/>
      <c r="N263" s="14"/>
      <c r="O263" s="14"/>
      <c r="P263" s="14"/>
    </row>
    <row r="264" spans="5:16" x14ac:dyDescent="0.25">
      <c r="E264" s="272"/>
      <c r="F264" s="13"/>
      <c r="G264" s="13"/>
      <c r="H264" s="13"/>
      <c r="I264" s="13"/>
      <c r="J264" s="13"/>
      <c r="L264" s="14"/>
      <c r="M264" s="14"/>
      <c r="N264" s="14"/>
      <c r="O264" s="14"/>
      <c r="P264" s="14"/>
    </row>
    <row r="265" spans="5:16" x14ac:dyDescent="0.25">
      <c r="E265" s="272"/>
      <c r="F265" s="13"/>
      <c r="G265" s="13"/>
      <c r="H265" s="13"/>
      <c r="I265" s="13"/>
      <c r="J265" s="13"/>
      <c r="L265" s="14"/>
      <c r="M265" s="14"/>
      <c r="N265" s="14"/>
      <c r="O265" s="14"/>
      <c r="P265" s="14"/>
    </row>
    <row r="266" spans="5:16" x14ac:dyDescent="0.25">
      <c r="F266" s="13"/>
      <c r="G266" s="13"/>
      <c r="H266" s="13"/>
      <c r="I266" s="13"/>
      <c r="J266" s="13"/>
      <c r="L266" s="14"/>
      <c r="M266" s="14"/>
      <c r="N266" s="14"/>
      <c r="O266" s="14"/>
      <c r="P266" s="14"/>
    </row>
    <row r="267" spans="5:16" x14ac:dyDescent="0.25">
      <c r="E267" s="272"/>
      <c r="F267" s="13"/>
      <c r="G267" s="13"/>
      <c r="H267" s="13"/>
      <c r="I267" s="13"/>
      <c r="J267" s="13"/>
      <c r="L267" s="14"/>
      <c r="M267" s="14"/>
      <c r="N267" s="14"/>
      <c r="O267" s="14"/>
      <c r="P267" s="14"/>
    </row>
    <row r="268" spans="5:16" x14ac:dyDescent="0.25">
      <c r="E268" s="272"/>
      <c r="F268" s="13"/>
      <c r="G268" s="13"/>
      <c r="H268" s="13"/>
      <c r="I268" s="13"/>
      <c r="J268" s="13"/>
      <c r="L268" s="14"/>
      <c r="M268" s="14"/>
      <c r="N268" s="14"/>
      <c r="O268" s="14"/>
      <c r="P268" s="14"/>
    </row>
    <row r="269" spans="5:16" x14ac:dyDescent="0.25">
      <c r="E269" s="272"/>
      <c r="F269" s="13"/>
      <c r="G269" s="13"/>
      <c r="H269" s="13"/>
      <c r="I269" s="13"/>
      <c r="J269" s="13"/>
      <c r="L269" s="14"/>
      <c r="M269" s="14"/>
      <c r="N269" s="14"/>
      <c r="O269" s="14"/>
      <c r="P269" s="14"/>
    </row>
    <row r="270" spans="5:16" x14ac:dyDescent="0.25">
      <c r="F270" s="13"/>
      <c r="G270" s="13"/>
      <c r="H270" s="13"/>
      <c r="I270" s="13"/>
      <c r="J270" s="13"/>
      <c r="L270" s="14"/>
      <c r="M270" s="14"/>
      <c r="N270" s="14"/>
      <c r="O270" s="14"/>
      <c r="P270" s="14"/>
    </row>
    <row r="271" spans="5:16" x14ac:dyDescent="0.25">
      <c r="E271" s="272"/>
      <c r="F271" s="13"/>
      <c r="G271" s="13"/>
      <c r="H271" s="13"/>
      <c r="I271" s="13"/>
      <c r="J271" s="13"/>
      <c r="L271" s="14"/>
      <c r="M271" s="14"/>
      <c r="N271" s="14"/>
      <c r="O271" s="14"/>
      <c r="P271" s="14"/>
    </row>
    <row r="272" spans="5:16" x14ac:dyDescent="0.25">
      <c r="E272" s="272"/>
      <c r="F272" s="13"/>
      <c r="G272" s="13"/>
      <c r="H272" s="13"/>
      <c r="I272" s="13"/>
      <c r="J272" s="13"/>
      <c r="L272" s="14"/>
      <c r="M272" s="14"/>
      <c r="N272" s="14"/>
      <c r="O272" s="14"/>
      <c r="P272" s="14"/>
    </row>
    <row r="273" spans="5:16" x14ac:dyDescent="0.25">
      <c r="E273" s="272"/>
      <c r="F273" s="13"/>
      <c r="G273" s="13"/>
      <c r="H273" s="13"/>
      <c r="I273" s="13"/>
      <c r="J273" s="13"/>
      <c r="L273" s="14"/>
      <c r="M273" s="14"/>
      <c r="N273" s="14"/>
      <c r="O273" s="14"/>
      <c r="P273" s="14"/>
    </row>
    <row r="274" spans="5:16" x14ac:dyDescent="0.25">
      <c r="E274" s="272"/>
      <c r="F274" s="13"/>
      <c r="G274" s="13"/>
      <c r="H274" s="13"/>
      <c r="I274" s="13"/>
      <c r="J274" s="13"/>
      <c r="L274" s="14"/>
      <c r="M274" s="14"/>
      <c r="N274" s="14"/>
      <c r="O274" s="14"/>
      <c r="P274" s="14"/>
    </row>
    <row r="275" spans="5:16" x14ac:dyDescent="0.25">
      <c r="E275" s="272"/>
      <c r="F275" s="13"/>
      <c r="G275" s="13"/>
      <c r="H275" s="13"/>
      <c r="I275" s="13"/>
      <c r="J275" s="13"/>
      <c r="L275" s="14"/>
      <c r="M275" s="14"/>
      <c r="N275" s="14"/>
      <c r="O275" s="14"/>
      <c r="P275" s="14"/>
    </row>
    <row r="276" spans="5:16" x14ac:dyDescent="0.25">
      <c r="E276" s="272"/>
      <c r="F276" s="13"/>
      <c r="G276" s="13"/>
      <c r="H276" s="13"/>
      <c r="I276" s="13"/>
      <c r="J276" s="13"/>
      <c r="L276" s="14"/>
      <c r="M276" s="14"/>
      <c r="N276" s="14"/>
      <c r="O276" s="14"/>
      <c r="P276" s="14"/>
    </row>
    <row r="277" spans="5:16" x14ac:dyDescent="0.25">
      <c r="E277" s="272"/>
      <c r="F277" s="13"/>
      <c r="G277" s="13"/>
      <c r="H277" s="13"/>
      <c r="I277" s="13"/>
      <c r="J277" s="13"/>
      <c r="L277" s="14"/>
      <c r="M277" s="14"/>
      <c r="N277" s="14"/>
      <c r="O277" s="14"/>
      <c r="P277" s="14"/>
    </row>
    <row r="278" spans="5:16" x14ac:dyDescent="0.25">
      <c r="E278" s="272"/>
      <c r="F278" s="13"/>
      <c r="G278" s="13"/>
      <c r="H278" s="13"/>
      <c r="I278" s="13"/>
      <c r="J278" s="13"/>
      <c r="L278" s="14"/>
      <c r="M278" s="14"/>
      <c r="N278" s="14"/>
      <c r="O278" s="14"/>
      <c r="P278" s="14"/>
    </row>
    <row r="279" spans="5:16" x14ac:dyDescent="0.25">
      <c r="E279" s="272"/>
      <c r="F279" s="13"/>
      <c r="G279" s="13"/>
      <c r="H279" s="13"/>
      <c r="I279" s="13"/>
      <c r="J279" s="13"/>
      <c r="L279" s="14"/>
      <c r="M279" s="14"/>
      <c r="N279" s="14"/>
      <c r="O279" s="14"/>
      <c r="P279" s="14"/>
    </row>
    <row r="280" spans="5:16" x14ac:dyDescent="0.25">
      <c r="E280" s="272"/>
      <c r="F280" s="13"/>
      <c r="G280" s="13"/>
      <c r="H280" s="13"/>
      <c r="I280" s="13"/>
      <c r="J280" s="13"/>
      <c r="L280" s="14"/>
      <c r="M280" s="14"/>
      <c r="N280" s="14"/>
      <c r="O280" s="14"/>
      <c r="P280" s="14"/>
    </row>
    <row r="281" spans="5:16" x14ac:dyDescent="0.25">
      <c r="E281" s="272"/>
      <c r="F281" s="13"/>
      <c r="G281" s="13"/>
      <c r="H281" s="13"/>
      <c r="I281" s="13"/>
      <c r="J281" s="13"/>
      <c r="L281" s="14"/>
      <c r="M281" s="14"/>
      <c r="N281" s="14"/>
      <c r="O281" s="14"/>
      <c r="P281" s="14"/>
    </row>
    <row r="282" spans="5:16" x14ac:dyDescent="0.25">
      <c r="E282" s="272"/>
      <c r="F282" s="13"/>
      <c r="G282" s="13"/>
      <c r="H282" s="13"/>
      <c r="I282" s="13"/>
      <c r="J282" s="13"/>
      <c r="L282" s="14"/>
      <c r="M282" s="14"/>
      <c r="N282" s="14"/>
      <c r="O282" s="14"/>
      <c r="P282" s="14"/>
    </row>
    <row r="283" spans="5:16" x14ac:dyDescent="0.25">
      <c r="E283" s="272"/>
      <c r="F283" s="13"/>
      <c r="G283" s="13"/>
      <c r="H283" s="13"/>
      <c r="I283" s="13"/>
      <c r="J283" s="13"/>
      <c r="L283" s="14"/>
      <c r="M283" s="14"/>
      <c r="N283" s="14"/>
      <c r="O283" s="14"/>
      <c r="P283" s="14"/>
    </row>
    <row r="284" spans="5:16" x14ac:dyDescent="0.25">
      <c r="E284" s="272"/>
      <c r="F284" s="13"/>
      <c r="G284" s="13"/>
      <c r="H284" s="13"/>
      <c r="I284" s="13"/>
      <c r="J284" s="13"/>
      <c r="L284" s="14"/>
      <c r="M284" s="14"/>
      <c r="N284" s="14"/>
      <c r="O284" s="14"/>
      <c r="P284" s="14"/>
    </row>
    <row r="285" spans="5:16" x14ac:dyDescent="0.25">
      <c r="E285" s="272"/>
      <c r="F285" s="13"/>
      <c r="G285" s="13"/>
      <c r="H285" s="13"/>
      <c r="I285" s="13"/>
      <c r="J285" s="13"/>
      <c r="L285" s="14"/>
      <c r="M285" s="14"/>
      <c r="N285" s="14"/>
      <c r="O285" s="14"/>
      <c r="P285" s="14"/>
    </row>
    <row r="286" spans="5:16" x14ac:dyDescent="0.25">
      <c r="E286" s="272"/>
      <c r="F286" s="13"/>
      <c r="G286" s="13"/>
      <c r="H286" s="13"/>
      <c r="I286" s="13"/>
      <c r="J286" s="13"/>
      <c r="L286" s="14"/>
      <c r="M286" s="14"/>
      <c r="N286" s="14"/>
      <c r="O286" s="14"/>
      <c r="P286" s="14"/>
    </row>
    <row r="287" spans="5:16" x14ac:dyDescent="0.25">
      <c r="E287" s="272"/>
      <c r="F287" s="13"/>
      <c r="G287" s="13"/>
      <c r="H287" s="13"/>
      <c r="I287" s="13"/>
      <c r="J287" s="13"/>
      <c r="L287" s="14"/>
      <c r="M287" s="14"/>
      <c r="N287" s="14"/>
      <c r="O287" s="14"/>
      <c r="P287" s="14"/>
    </row>
    <row r="288" spans="5:16" x14ac:dyDescent="0.25">
      <c r="E288" s="272"/>
      <c r="F288" s="13"/>
      <c r="G288" s="13"/>
      <c r="H288" s="13"/>
      <c r="I288" s="13"/>
      <c r="J288" s="13"/>
      <c r="L288" s="14"/>
      <c r="M288" s="14"/>
      <c r="N288" s="14"/>
      <c r="O288" s="14"/>
      <c r="P288" s="14"/>
    </row>
    <row r="289" spans="5:16" x14ac:dyDescent="0.25">
      <c r="E289" s="272"/>
      <c r="F289" s="13"/>
      <c r="G289" s="13"/>
      <c r="H289" s="13"/>
      <c r="I289" s="13"/>
      <c r="J289" s="13"/>
      <c r="L289" s="14"/>
      <c r="M289" s="14"/>
      <c r="N289" s="14"/>
      <c r="O289" s="14"/>
      <c r="P289" s="14"/>
    </row>
    <row r="290" spans="5:16" x14ac:dyDescent="0.25">
      <c r="E290" s="272"/>
      <c r="F290" s="13"/>
      <c r="G290" s="13"/>
      <c r="H290" s="13"/>
      <c r="I290" s="13"/>
      <c r="J290" s="13"/>
      <c r="L290" s="14"/>
      <c r="M290" s="14"/>
      <c r="N290" s="14"/>
      <c r="O290" s="14"/>
      <c r="P290" s="14"/>
    </row>
    <row r="291" spans="5:16" x14ac:dyDescent="0.25">
      <c r="E291" s="272"/>
      <c r="F291" s="13"/>
      <c r="G291" s="13"/>
      <c r="H291" s="13"/>
      <c r="I291" s="13"/>
      <c r="J291" s="13"/>
      <c r="L291" s="14"/>
      <c r="M291" s="14"/>
      <c r="N291" s="14"/>
      <c r="O291" s="14"/>
      <c r="P291" s="14"/>
    </row>
    <row r="292" spans="5:16" x14ac:dyDescent="0.25">
      <c r="E292" s="272"/>
      <c r="F292" s="13"/>
      <c r="G292" s="13"/>
      <c r="H292" s="13"/>
      <c r="I292" s="13"/>
      <c r="J292" s="13"/>
      <c r="L292" s="14"/>
      <c r="M292" s="14"/>
      <c r="N292" s="14"/>
      <c r="O292" s="14"/>
      <c r="P292" s="14"/>
    </row>
    <row r="293" spans="5:16" x14ac:dyDescent="0.25">
      <c r="E293" s="272"/>
      <c r="F293" s="13"/>
      <c r="G293" s="13"/>
      <c r="H293" s="13"/>
      <c r="I293" s="13"/>
      <c r="J293" s="13"/>
      <c r="L293" s="14"/>
      <c r="M293" s="14"/>
      <c r="N293" s="14"/>
      <c r="O293" s="14"/>
      <c r="P293" s="14"/>
    </row>
    <row r="294" spans="5:16" x14ac:dyDescent="0.25">
      <c r="F294" s="13"/>
      <c r="G294" s="13"/>
      <c r="H294" s="13"/>
      <c r="I294" s="13"/>
      <c r="J294" s="13"/>
      <c r="L294" s="14"/>
      <c r="M294" s="14"/>
      <c r="N294" s="14"/>
      <c r="O294" s="14"/>
      <c r="P294" s="14"/>
    </row>
    <row r="295" spans="5:16" x14ac:dyDescent="0.25">
      <c r="E295" s="272"/>
      <c r="F295" s="13"/>
      <c r="G295" s="13"/>
      <c r="H295" s="13"/>
      <c r="I295" s="13"/>
      <c r="J295" s="13"/>
      <c r="L295" s="14"/>
      <c r="M295" s="14"/>
      <c r="N295" s="14"/>
      <c r="O295" s="14"/>
      <c r="P295" s="14"/>
    </row>
    <row r="296" spans="5:16" x14ac:dyDescent="0.25">
      <c r="E296" s="272"/>
      <c r="F296" s="13"/>
      <c r="G296" s="13"/>
      <c r="H296" s="13"/>
      <c r="I296" s="13"/>
      <c r="J296" s="13"/>
      <c r="L296" s="14"/>
      <c r="M296" s="14"/>
      <c r="N296" s="14"/>
      <c r="O296" s="14"/>
      <c r="P296" s="14"/>
    </row>
    <row r="297" spans="5:16" x14ac:dyDescent="0.25">
      <c r="E297" s="272"/>
      <c r="F297" s="13"/>
      <c r="G297" s="13"/>
      <c r="H297" s="13"/>
      <c r="I297" s="13"/>
      <c r="J297" s="13"/>
      <c r="L297" s="14"/>
      <c r="M297" s="14"/>
      <c r="N297" s="14"/>
      <c r="O297" s="14"/>
      <c r="P297" s="14"/>
    </row>
    <row r="298" spans="5:16" x14ac:dyDescent="0.25">
      <c r="E298" s="272"/>
      <c r="F298" s="13"/>
      <c r="G298" s="13"/>
      <c r="H298" s="13"/>
      <c r="I298" s="13"/>
      <c r="J298" s="13"/>
      <c r="L298" s="14"/>
      <c r="M298" s="14"/>
      <c r="N298" s="14"/>
      <c r="O298" s="14"/>
      <c r="P298" s="14"/>
    </row>
    <row r="299" spans="5:16" x14ac:dyDescent="0.25">
      <c r="E299" s="272"/>
      <c r="F299" s="13"/>
      <c r="G299" s="13"/>
      <c r="H299" s="13"/>
      <c r="I299" s="13"/>
      <c r="J299" s="13"/>
      <c r="L299" s="14"/>
      <c r="M299" s="14"/>
      <c r="N299" s="14"/>
      <c r="O299" s="14"/>
      <c r="P299" s="14"/>
    </row>
    <row r="300" spans="5:16" x14ac:dyDescent="0.25">
      <c r="E300" s="272"/>
      <c r="F300" s="13"/>
      <c r="G300" s="13"/>
      <c r="H300" s="13"/>
      <c r="I300" s="13"/>
      <c r="J300" s="13"/>
      <c r="L300" s="14"/>
      <c r="M300" s="14"/>
      <c r="N300" s="14"/>
      <c r="O300" s="14"/>
      <c r="P300" s="14"/>
    </row>
    <row r="301" spans="5:16" x14ac:dyDescent="0.25">
      <c r="E301" s="272"/>
      <c r="F301" s="13"/>
      <c r="G301" s="13"/>
      <c r="H301" s="13"/>
      <c r="I301" s="13"/>
      <c r="J301" s="13"/>
      <c r="L301" s="14"/>
      <c r="M301" s="14"/>
      <c r="N301" s="14"/>
      <c r="O301" s="14"/>
      <c r="P301" s="14"/>
    </row>
    <row r="302" spans="5:16" x14ac:dyDescent="0.25">
      <c r="E302" s="272"/>
      <c r="F302" s="13"/>
      <c r="G302" s="13"/>
      <c r="H302" s="13"/>
      <c r="I302" s="13"/>
      <c r="J302" s="13"/>
      <c r="L302" s="14"/>
      <c r="M302" s="14"/>
      <c r="N302" s="14"/>
      <c r="O302" s="14"/>
      <c r="P302" s="14"/>
    </row>
    <row r="303" spans="5:16" x14ac:dyDescent="0.25">
      <c r="E303" s="272"/>
      <c r="F303" s="13"/>
      <c r="G303" s="13"/>
      <c r="H303" s="13"/>
      <c r="I303" s="13"/>
      <c r="J303" s="13"/>
      <c r="L303" s="14"/>
      <c r="M303" s="14"/>
      <c r="N303" s="14"/>
      <c r="O303" s="14"/>
      <c r="P303" s="14"/>
    </row>
    <row r="304" spans="5:16" x14ac:dyDescent="0.25">
      <c r="E304" s="272"/>
      <c r="F304" s="13"/>
      <c r="G304" s="13"/>
      <c r="H304" s="13"/>
      <c r="I304" s="13"/>
      <c r="J304" s="13"/>
      <c r="L304" s="14"/>
      <c r="M304" s="14"/>
      <c r="N304" s="14"/>
      <c r="O304" s="14"/>
      <c r="P304" s="14"/>
    </row>
    <row r="305" spans="5:16" x14ac:dyDescent="0.25">
      <c r="E305" s="272"/>
      <c r="F305" s="13"/>
      <c r="G305" s="13"/>
      <c r="H305" s="13"/>
      <c r="I305" s="13"/>
      <c r="J305" s="13"/>
      <c r="L305" s="14"/>
      <c r="M305" s="14"/>
      <c r="N305" s="14"/>
      <c r="O305" s="14"/>
      <c r="P305" s="14"/>
    </row>
    <row r="306" spans="5:16" x14ac:dyDescent="0.25">
      <c r="E306" s="272"/>
      <c r="F306" s="13"/>
      <c r="G306" s="13"/>
      <c r="H306" s="13"/>
      <c r="I306" s="13"/>
      <c r="J306" s="13"/>
      <c r="L306" s="14"/>
      <c r="M306" s="14"/>
      <c r="N306" s="14"/>
      <c r="O306" s="14"/>
      <c r="P306" s="14"/>
    </row>
    <row r="307" spans="5:16" x14ac:dyDescent="0.25">
      <c r="E307" s="272"/>
      <c r="F307" s="13"/>
      <c r="G307" s="13"/>
      <c r="H307" s="13"/>
      <c r="I307" s="13"/>
      <c r="J307" s="13"/>
      <c r="L307" s="14"/>
      <c r="M307" s="14"/>
      <c r="N307" s="14"/>
      <c r="O307" s="14"/>
      <c r="P307" s="14"/>
    </row>
    <row r="308" spans="5:16" x14ac:dyDescent="0.25">
      <c r="E308" s="272"/>
      <c r="F308" s="13"/>
      <c r="G308" s="13"/>
      <c r="H308" s="13"/>
      <c r="I308" s="13"/>
      <c r="J308" s="13"/>
      <c r="L308" s="14"/>
      <c r="M308" s="14"/>
      <c r="N308" s="14"/>
      <c r="O308" s="14"/>
      <c r="P308" s="14"/>
    </row>
    <row r="309" spans="5:16" x14ac:dyDescent="0.25">
      <c r="E309" s="272"/>
      <c r="F309" s="13"/>
      <c r="G309" s="13"/>
      <c r="H309" s="13"/>
      <c r="I309" s="13"/>
      <c r="J309" s="13"/>
      <c r="L309" s="14"/>
      <c r="M309" s="14"/>
      <c r="N309" s="14"/>
      <c r="O309" s="14"/>
      <c r="P309" s="14"/>
    </row>
    <row r="310" spans="5:16" x14ac:dyDescent="0.25">
      <c r="E310" s="272"/>
      <c r="F310" s="13"/>
      <c r="G310" s="13"/>
      <c r="H310" s="13"/>
      <c r="I310" s="13"/>
      <c r="J310" s="13"/>
      <c r="L310" s="14"/>
      <c r="M310" s="14"/>
      <c r="N310" s="14"/>
      <c r="O310" s="14"/>
      <c r="P310" s="14"/>
    </row>
    <row r="311" spans="5:16" x14ac:dyDescent="0.25">
      <c r="E311" s="272"/>
      <c r="F311" s="13"/>
      <c r="G311" s="13"/>
      <c r="H311" s="13"/>
      <c r="I311" s="13"/>
      <c r="J311" s="13"/>
      <c r="L311" s="14"/>
      <c r="M311" s="14"/>
      <c r="N311" s="14"/>
      <c r="O311" s="14"/>
      <c r="P311" s="14"/>
    </row>
    <row r="312" spans="5:16" x14ac:dyDescent="0.25">
      <c r="E312" s="272"/>
      <c r="F312" s="13"/>
      <c r="G312" s="13"/>
      <c r="H312" s="13"/>
      <c r="I312" s="13"/>
      <c r="J312" s="13"/>
      <c r="L312" s="14"/>
      <c r="M312" s="14"/>
      <c r="N312" s="14"/>
      <c r="O312" s="14"/>
      <c r="P312" s="14"/>
    </row>
    <row r="313" spans="5:16" x14ac:dyDescent="0.25">
      <c r="E313" s="272"/>
      <c r="F313" s="13"/>
      <c r="G313" s="13"/>
      <c r="H313" s="13"/>
      <c r="I313" s="13"/>
      <c r="J313" s="13"/>
      <c r="L313" s="14"/>
      <c r="M313" s="14"/>
      <c r="N313" s="14"/>
      <c r="O313" s="14"/>
      <c r="P313" s="14"/>
    </row>
    <row r="314" spans="5:16" x14ac:dyDescent="0.25">
      <c r="E314" s="272"/>
      <c r="F314" s="13"/>
      <c r="G314" s="13"/>
      <c r="H314" s="13"/>
      <c r="I314" s="13"/>
      <c r="J314" s="13"/>
      <c r="L314" s="14"/>
      <c r="M314" s="14"/>
      <c r="N314" s="14"/>
      <c r="O314" s="14"/>
      <c r="P314" s="14"/>
    </row>
    <row r="315" spans="5:16" x14ac:dyDescent="0.25">
      <c r="E315" s="272"/>
      <c r="F315" s="13"/>
      <c r="G315" s="13"/>
      <c r="H315" s="13"/>
      <c r="I315" s="13"/>
      <c r="J315" s="13"/>
      <c r="L315" s="14"/>
      <c r="M315" s="14"/>
      <c r="N315" s="14"/>
      <c r="O315" s="14"/>
      <c r="P315" s="14"/>
    </row>
    <row r="316" spans="5:16" x14ac:dyDescent="0.25">
      <c r="E316" s="272"/>
      <c r="F316" s="13"/>
      <c r="G316" s="13"/>
      <c r="H316" s="13"/>
      <c r="I316" s="13"/>
      <c r="J316" s="13"/>
      <c r="L316" s="14"/>
      <c r="M316" s="14"/>
      <c r="N316" s="14"/>
      <c r="O316" s="14"/>
      <c r="P316" s="14"/>
    </row>
    <row r="317" spans="5:16" x14ac:dyDescent="0.25">
      <c r="E317" s="272"/>
      <c r="F317" s="13"/>
      <c r="G317" s="13"/>
      <c r="H317" s="13"/>
      <c r="I317" s="13"/>
      <c r="J317" s="13"/>
      <c r="L317" s="14"/>
      <c r="M317" s="14"/>
      <c r="N317" s="14"/>
      <c r="O317" s="14"/>
      <c r="P317" s="14"/>
    </row>
    <row r="318" spans="5:16" x14ac:dyDescent="0.25">
      <c r="E318" s="272"/>
      <c r="F318" s="13"/>
      <c r="G318" s="13"/>
      <c r="H318" s="13"/>
      <c r="I318" s="13"/>
      <c r="J318" s="13"/>
      <c r="L318" s="14"/>
      <c r="M318" s="14"/>
      <c r="N318" s="14"/>
      <c r="O318" s="14"/>
      <c r="P318" s="14"/>
    </row>
    <row r="319" spans="5:16" x14ac:dyDescent="0.25">
      <c r="E319" s="272"/>
      <c r="F319" s="13"/>
      <c r="G319" s="13"/>
      <c r="H319" s="13"/>
      <c r="I319" s="13"/>
      <c r="J319" s="13"/>
      <c r="L319" s="14"/>
      <c r="M319" s="14"/>
      <c r="N319" s="14"/>
      <c r="O319" s="14"/>
      <c r="P319" s="14"/>
    </row>
    <row r="320" spans="5:16" x14ac:dyDescent="0.25">
      <c r="E320" s="272"/>
      <c r="F320" s="13"/>
      <c r="G320" s="13"/>
      <c r="H320" s="13"/>
      <c r="I320" s="13"/>
      <c r="J320" s="13"/>
      <c r="L320" s="14"/>
      <c r="M320" s="14"/>
      <c r="N320" s="14"/>
      <c r="O320" s="14"/>
      <c r="P320" s="14"/>
    </row>
    <row r="321" spans="5:16" x14ac:dyDescent="0.25">
      <c r="E321" s="272"/>
      <c r="F321" s="13"/>
      <c r="G321" s="13"/>
      <c r="H321" s="13"/>
      <c r="I321" s="13"/>
      <c r="J321" s="13"/>
      <c r="L321" s="14"/>
      <c r="M321" s="14"/>
      <c r="N321" s="14"/>
      <c r="O321" s="14"/>
      <c r="P321" s="14"/>
    </row>
    <row r="322" spans="5:16" x14ac:dyDescent="0.25">
      <c r="E322" s="272"/>
      <c r="F322" s="13"/>
      <c r="G322" s="13"/>
      <c r="H322" s="13"/>
      <c r="I322" s="13"/>
      <c r="J322" s="13"/>
      <c r="L322" s="14"/>
      <c r="M322" s="14"/>
      <c r="N322" s="14"/>
      <c r="O322" s="14"/>
      <c r="P322" s="14"/>
    </row>
    <row r="323" spans="5:16" x14ac:dyDescent="0.25">
      <c r="F323" s="13"/>
      <c r="G323" s="13"/>
      <c r="H323" s="13"/>
      <c r="I323" s="13"/>
      <c r="J323" s="13"/>
      <c r="L323" s="14"/>
      <c r="M323" s="14"/>
      <c r="N323" s="14"/>
      <c r="O323" s="14"/>
      <c r="P323" s="14"/>
    </row>
    <row r="324" spans="5:16" x14ac:dyDescent="0.25">
      <c r="E324" s="272"/>
      <c r="F324" s="13"/>
      <c r="G324" s="13"/>
      <c r="H324" s="13"/>
      <c r="I324" s="13"/>
      <c r="J324" s="13"/>
      <c r="L324" s="14"/>
      <c r="M324" s="14"/>
      <c r="N324" s="14"/>
      <c r="O324" s="14"/>
      <c r="P324" s="14"/>
    </row>
    <row r="325" spans="5:16" x14ac:dyDescent="0.25">
      <c r="E325" s="272"/>
      <c r="F325" s="13"/>
      <c r="G325" s="13"/>
      <c r="H325" s="13"/>
      <c r="I325" s="13"/>
      <c r="J325" s="13"/>
      <c r="L325" s="14"/>
      <c r="M325" s="14"/>
      <c r="N325" s="14"/>
      <c r="O325" s="14"/>
      <c r="P325" s="14"/>
    </row>
    <row r="326" spans="5:16" x14ac:dyDescent="0.25">
      <c r="E326" s="272"/>
      <c r="F326" s="13"/>
      <c r="G326" s="13"/>
      <c r="H326" s="13"/>
      <c r="I326" s="13"/>
      <c r="J326" s="13"/>
      <c r="L326" s="14"/>
      <c r="M326" s="14"/>
      <c r="N326" s="14"/>
      <c r="O326" s="14"/>
      <c r="P326" s="14"/>
    </row>
    <row r="327" spans="5:16" x14ac:dyDescent="0.25">
      <c r="E327" s="272"/>
      <c r="F327" s="13"/>
      <c r="G327" s="13"/>
      <c r="H327" s="13"/>
      <c r="I327" s="13"/>
      <c r="J327" s="13"/>
      <c r="L327" s="14"/>
      <c r="M327" s="14"/>
      <c r="N327" s="14"/>
      <c r="O327" s="14"/>
      <c r="P327" s="14"/>
    </row>
    <row r="328" spans="5:16" x14ac:dyDescent="0.25">
      <c r="E328" s="272"/>
      <c r="F328" s="13"/>
      <c r="G328" s="13"/>
      <c r="H328" s="13"/>
      <c r="I328" s="13"/>
      <c r="J328" s="13"/>
      <c r="L328" s="14"/>
      <c r="M328" s="14"/>
      <c r="N328" s="14"/>
      <c r="O328" s="14"/>
      <c r="P328" s="14"/>
    </row>
    <row r="329" spans="5:16" x14ac:dyDescent="0.25">
      <c r="E329" s="272"/>
      <c r="F329" s="13"/>
      <c r="G329" s="13"/>
      <c r="H329" s="13"/>
      <c r="I329" s="13"/>
      <c r="J329" s="13"/>
      <c r="L329" s="14"/>
      <c r="M329" s="14"/>
      <c r="N329" s="14"/>
      <c r="O329" s="14"/>
      <c r="P329" s="14"/>
    </row>
    <row r="330" spans="5:16" x14ac:dyDescent="0.25">
      <c r="E330" s="272"/>
      <c r="F330" s="13"/>
      <c r="G330" s="13"/>
      <c r="H330" s="13"/>
      <c r="I330" s="13"/>
      <c r="J330" s="13"/>
      <c r="L330" s="14"/>
      <c r="M330" s="14"/>
      <c r="N330" s="14"/>
      <c r="O330" s="14"/>
      <c r="P330" s="14"/>
    </row>
    <row r="331" spans="5:16" x14ac:dyDescent="0.25">
      <c r="E331" s="272"/>
      <c r="F331" s="13"/>
      <c r="G331" s="13"/>
      <c r="H331" s="13"/>
      <c r="I331" s="13"/>
      <c r="J331" s="13"/>
      <c r="L331" s="14"/>
      <c r="M331" s="14"/>
      <c r="N331" s="14"/>
      <c r="O331" s="14"/>
      <c r="P331" s="14"/>
    </row>
    <row r="332" spans="5:16" x14ac:dyDescent="0.25">
      <c r="E332" s="272"/>
      <c r="F332" s="13"/>
      <c r="G332" s="13"/>
      <c r="H332" s="13"/>
      <c r="I332" s="13"/>
      <c r="J332" s="13"/>
      <c r="L332" s="14"/>
      <c r="M332" s="14"/>
      <c r="N332" s="14"/>
      <c r="O332" s="14"/>
      <c r="P332" s="14"/>
    </row>
    <row r="333" spans="5:16" x14ac:dyDescent="0.25">
      <c r="E333" s="272"/>
      <c r="F333" s="13"/>
      <c r="G333" s="13"/>
      <c r="H333" s="13"/>
      <c r="I333" s="13"/>
      <c r="J333" s="13"/>
      <c r="L333" s="14"/>
      <c r="M333" s="14"/>
      <c r="N333" s="14"/>
      <c r="O333" s="14"/>
      <c r="P333" s="14"/>
    </row>
    <row r="334" spans="5:16" x14ac:dyDescent="0.25">
      <c r="E334" s="272"/>
      <c r="F334" s="13"/>
      <c r="G334" s="13"/>
      <c r="H334" s="13"/>
      <c r="I334" s="13"/>
      <c r="J334" s="13"/>
      <c r="L334" s="14"/>
      <c r="M334" s="14"/>
      <c r="N334" s="14"/>
      <c r="O334" s="14"/>
      <c r="P334" s="14"/>
    </row>
    <row r="335" spans="5:16" x14ac:dyDescent="0.25">
      <c r="E335" s="272"/>
      <c r="F335" s="13"/>
      <c r="G335" s="13"/>
      <c r="H335" s="13"/>
      <c r="I335" s="13"/>
      <c r="J335" s="13"/>
      <c r="L335" s="14"/>
      <c r="M335" s="14"/>
      <c r="N335" s="14"/>
      <c r="O335" s="14"/>
      <c r="P335" s="14"/>
    </row>
    <row r="336" spans="5:16" x14ac:dyDescent="0.25">
      <c r="E336" s="272"/>
      <c r="F336" s="13"/>
      <c r="G336" s="13"/>
      <c r="H336" s="13"/>
      <c r="I336" s="13"/>
      <c r="J336" s="13"/>
      <c r="L336" s="14"/>
      <c r="M336" s="14"/>
      <c r="N336" s="14"/>
      <c r="O336" s="14"/>
      <c r="P336" s="14"/>
    </row>
    <row r="337" spans="5:16" x14ac:dyDescent="0.25">
      <c r="E337" s="272"/>
      <c r="F337" s="13"/>
      <c r="G337" s="13"/>
      <c r="H337" s="13"/>
      <c r="I337" s="13"/>
      <c r="J337" s="13"/>
      <c r="L337" s="14"/>
      <c r="M337" s="14"/>
      <c r="N337" s="14"/>
      <c r="O337" s="14"/>
      <c r="P337" s="14"/>
    </row>
    <row r="338" spans="5:16" x14ac:dyDescent="0.25">
      <c r="E338" s="272"/>
      <c r="F338" s="13"/>
      <c r="G338" s="13"/>
      <c r="H338" s="13"/>
      <c r="I338" s="13"/>
      <c r="J338" s="13"/>
      <c r="L338" s="14"/>
      <c r="M338" s="14"/>
      <c r="N338" s="14"/>
      <c r="O338" s="14"/>
      <c r="P338" s="14"/>
    </row>
    <row r="339" spans="5:16" x14ac:dyDescent="0.25">
      <c r="E339" s="272"/>
      <c r="F339" s="13"/>
      <c r="G339" s="13"/>
      <c r="H339" s="13"/>
      <c r="I339" s="13"/>
      <c r="J339" s="13"/>
      <c r="L339" s="14"/>
      <c r="M339" s="14"/>
      <c r="N339" s="14"/>
      <c r="O339" s="14"/>
      <c r="P339" s="14"/>
    </row>
    <row r="340" spans="5:16" x14ac:dyDescent="0.25">
      <c r="E340" s="272"/>
      <c r="F340" s="13"/>
      <c r="G340" s="13"/>
      <c r="H340" s="13"/>
      <c r="I340" s="13"/>
      <c r="J340" s="13"/>
      <c r="L340" s="14"/>
      <c r="M340" s="14"/>
      <c r="N340" s="14"/>
      <c r="O340" s="14"/>
      <c r="P340" s="14"/>
    </row>
    <row r="341" spans="5:16" x14ac:dyDescent="0.25">
      <c r="E341" s="272"/>
      <c r="F341" s="13"/>
      <c r="G341" s="13"/>
      <c r="H341" s="13"/>
      <c r="I341" s="13"/>
      <c r="J341" s="13"/>
      <c r="L341" s="14"/>
      <c r="M341" s="14"/>
      <c r="N341" s="14"/>
      <c r="O341" s="14"/>
      <c r="P341" s="14"/>
    </row>
    <row r="342" spans="5:16" x14ac:dyDescent="0.25">
      <c r="E342" s="272"/>
      <c r="F342" s="13"/>
      <c r="G342" s="13"/>
      <c r="H342" s="13"/>
      <c r="I342" s="13"/>
      <c r="J342" s="13"/>
      <c r="L342" s="14"/>
      <c r="M342" s="14"/>
      <c r="N342" s="14"/>
      <c r="O342" s="14"/>
      <c r="P342" s="14"/>
    </row>
    <row r="343" spans="5:16" x14ac:dyDescent="0.25">
      <c r="E343" s="272"/>
      <c r="F343" s="13"/>
      <c r="G343" s="13"/>
      <c r="H343" s="13"/>
      <c r="I343" s="13"/>
      <c r="J343" s="13"/>
      <c r="L343" s="14"/>
      <c r="M343" s="14"/>
      <c r="N343" s="14"/>
      <c r="O343" s="14"/>
      <c r="P343" s="14"/>
    </row>
    <row r="344" spans="5:16" x14ac:dyDescent="0.25">
      <c r="E344" s="272"/>
      <c r="F344" s="13"/>
      <c r="G344" s="13"/>
      <c r="H344" s="13"/>
      <c r="I344" s="13"/>
      <c r="J344" s="13"/>
      <c r="L344" s="14"/>
      <c r="M344" s="14"/>
      <c r="N344" s="14"/>
      <c r="O344" s="14"/>
      <c r="P344" s="14"/>
    </row>
    <row r="345" spans="5:16" x14ac:dyDescent="0.25">
      <c r="E345" s="272"/>
      <c r="F345" s="13"/>
      <c r="G345" s="13"/>
      <c r="H345" s="13"/>
      <c r="I345" s="13"/>
      <c r="J345" s="13"/>
      <c r="L345" s="14"/>
      <c r="M345" s="14"/>
      <c r="N345" s="14"/>
      <c r="O345" s="14"/>
      <c r="P345" s="14"/>
    </row>
    <row r="346" spans="5:16" x14ac:dyDescent="0.25">
      <c r="E346" s="272"/>
      <c r="F346" s="13"/>
      <c r="G346" s="13"/>
      <c r="H346" s="13"/>
      <c r="I346" s="13"/>
      <c r="J346" s="13"/>
      <c r="L346" s="14"/>
      <c r="M346" s="14"/>
      <c r="N346" s="14"/>
      <c r="O346" s="14"/>
      <c r="P346" s="14"/>
    </row>
    <row r="347" spans="5:16" x14ac:dyDescent="0.25">
      <c r="E347" s="272"/>
      <c r="F347" s="13"/>
      <c r="G347" s="13"/>
      <c r="H347" s="13"/>
      <c r="I347" s="13"/>
      <c r="J347" s="13"/>
      <c r="L347" s="14"/>
      <c r="M347" s="14"/>
      <c r="N347" s="14"/>
      <c r="O347" s="14"/>
      <c r="P347" s="14"/>
    </row>
    <row r="348" spans="5:16" x14ac:dyDescent="0.25">
      <c r="E348" s="272"/>
      <c r="F348" s="13"/>
      <c r="G348" s="13"/>
      <c r="H348" s="13"/>
      <c r="I348" s="13"/>
      <c r="J348" s="13"/>
      <c r="L348" s="14"/>
      <c r="M348" s="14"/>
      <c r="N348" s="14"/>
      <c r="O348" s="14"/>
      <c r="P348" s="14"/>
    </row>
    <row r="349" spans="5:16" x14ac:dyDescent="0.25">
      <c r="E349" s="272"/>
      <c r="F349" s="13"/>
      <c r="G349" s="13"/>
      <c r="H349" s="13"/>
      <c r="I349" s="13"/>
      <c r="J349" s="13"/>
      <c r="L349" s="14"/>
      <c r="M349" s="14"/>
      <c r="N349" s="14"/>
      <c r="O349" s="14"/>
      <c r="P349" s="14"/>
    </row>
    <row r="350" spans="5:16" x14ac:dyDescent="0.25">
      <c r="F350" s="13"/>
      <c r="G350" s="13"/>
      <c r="H350" s="13"/>
      <c r="I350" s="13"/>
      <c r="J350" s="13"/>
      <c r="L350" s="14"/>
      <c r="M350" s="14"/>
      <c r="N350" s="14"/>
      <c r="O350" s="14"/>
      <c r="P350" s="14"/>
    </row>
    <row r="351" spans="5:16" x14ac:dyDescent="0.25">
      <c r="E351" s="272"/>
      <c r="F351" s="13"/>
      <c r="G351" s="13"/>
      <c r="H351" s="13"/>
      <c r="I351" s="13"/>
      <c r="J351" s="13"/>
      <c r="L351" s="14"/>
      <c r="M351" s="14"/>
      <c r="N351" s="14"/>
      <c r="O351" s="14"/>
      <c r="P351" s="14"/>
    </row>
    <row r="352" spans="5:16" x14ac:dyDescent="0.25">
      <c r="E352" s="272"/>
      <c r="F352" s="13"/>
      <c r="G352" s="13"/>
      <c r="H352" s="13"/>
      <c r="I352" s="13"/>
      <c r="J352" s="13"/>
      <c r="L352" s="14"/>
      <c r="M352" s="14"/>
      <c r="N352" s="14"/>
      <c r="O352" s="14"/>
      <c r="P352" s="14"/>
    </row>
    <row r="353" spans="5:16" x14ac:dyDescent="0.25">
      <c r="E353" s="272"/>
      <c r="F353" s="13"/>
      <c r="G353" s="13"/>
      <c r="H353" s="13"/>
      <c r="I353" s="13"/>
      <c r="J353" s="13"/>
      <c r="L353" s="14"/>
      <c r="M353" s="14"/>
      <c r="N353" s="14"/>
      <c r="O353" s="14"/>
      <c r="P353" s="14"/>
    </row>
    <row r="354" spans="5:16" x14ac:dyDescent="0.25">
      <c r="F354" s="13"/>
      <c r="G354" s="13"/>
      <c r="H354" s="13"/>
      <c r="I354" s="13"/>
      <c r="J354" s="13"/>
      <c r="L354" s="14"/>
      <c r="M354" s="14"/>
      <c r="N354" s="14"/>
      <c r="O354" s="14"/>
      <c r="P354" s="14"/>
    </row>
    <row r="355" spans="5:16" x14ac:dyDescent="0.25">
      <c r="E355" s="272"/>
      <c r="F355" s="13"/>
      <c r="G355" s="13"/>
      <c r="H355" s="13"/>
      <c r="I355" s="13"/>
      <c r="J355" s="13"/>
      <c r="L355" s="14"/>
      <c r="M355" s="14"/>
      <c r="N355" s="14"/>
      <c r="O355" s="14"/>
      <c r="P355" s="14"/>
    </row>
    <row r="356" spans="5:16" x14ac:dyDescent="0.25">
      <c r="E356" s="272"/>
      <c r="F356" s="13"/>
      <c r="G356" s="13"/>
      <c r="H356" s="13"/>
      <c r="I356" s="13"/>
      <c r="J356" s="13"/>
      <c r="L356" s="14"/>
      <c r="M356" s="14"/>
      <c r="N356" s="14"/>
      <c r="O356" s="14"/>
      <c r="P356" s="14"/>
    </row>
    <row r="357" spans="5:16" x14ac:dyDescent="0.25">
      <c r="E357" s="272"/>
      <c r="F357" s="13"/>
      <c r="G357" s="13"/>
      <c r="H357" s="13"/>
      <c r="I357" s="13"/>
      <c r="J357" s="13"/>
      <c r="L357" s="14"/>
      <c r="M357" s="14"/>
      <c r="N357" s="14"/>
      <c r="O357" s="14"/>
      <c r="P357" s="14"/>
    </row>
    <row r="358" spans="5:16" x14ac:dyDescent="0.25">
      <c r="E358" s="272"/>
      <c r="F358" s="13"/>
      <c r="G358" s="13"/>
      <c r="H358" s="13"/>
      <c r="I358" s="13"/>
      <c r="J358" s="13"/>
      <c r="L358" s="14"/>
      <c r="M358" s="14"/>
      <c r="N358" s="14"/>
      <c r="O358" s="14"/>
      <c r="P358" s="14"/>
    </row>
    <row r="359" spans="5:16" x14ac:dyDescent="0.25">
      <c r="E359" s="272"/>
      <c r="F359" s="13"/>
      <c r="G359" s="13"/>
      <c r="H359" s="13"/>
      <c r="I359" s="13"/>
      <c r="J359" s="13"/>
      <c r="L359" s="14"/>
      <c r="M359" s="14"/>
      <c r="N359" s="14"/>
      <c r="O359" s="14"/>
      <c r="P359" s="14"/>
    </row>
    <row r="360" spans="5:16" x14ac:dyDescent="0.25">
      <c r="E360" s="272"/>
      <c r="F360" s="13"/>
      <c r="G360" s="13"/>
      <c r="H360" s="13"/>
      <c r="I360" s="13"/>
      <c r="J360" s="13"/>
      <c r="L360" s="14"/>
      <c r="M360" s="14"/>
      <c r="N360" s="14"/>
      <c r="O360" s="14"/>
      <c r="P360" s="14"/>
    </row>
    <row r="361" spans="5:16" x14ac:dyDescent="0.25">
      <c r="E361" s="272"/>
      <c r="F361" s="13"/>
      <c r="G361" s="13"/>
      <c r="H361" s="13"/>
      <c r="I361" s="13"/>
      <c r="J361" s="13"/>
      <c r="L361" s="14"/>
      <c r="M361" s="14"/>
      <c r="N361" s="14"/>
      <c r="O361" s="14"/>
      <c r="P361" s="14"/>
    </row>
    <row r="362" spans="5:16" x14ac:dyDescent="0.25">
      <c r="E362" s="272"/>
      <c r="F362" s="13"/>
      <c r="G362" s="13"/>
      <c r="H362" s="13"/>
      <c r="I362" s="13"/>
      <c r="J362" s="13"/>
      <c r="L362" s="14"/>
      <c r="M362" s="14"/>
      <c r="N362" s="14"/>
      <c r="O362" s="14"/>
      <c r="P362" s="14"/>
    </row>
    <row r="363" spans="5:16" x14ac:dyDescent="0.25">
      <c r="E363" s="272"/>
      <c r="F363" s="13"/>
      <c r="G363" s="13"/>
      <c r="H363" s="13"/>
      <c r="I363" s="13"/>
      <c r="J363" s="13"/>
      <c r="L363" s="14"/>
      <c r="M363" s="14"/>
      <c r="N363" s="14"/>
      <c r="O363" s="14"/>
      <c r="P363" s="14"/>
    </row>
    <row r="364" spans="5:16" x14ac:dyDescent="0.25">
      <c r="E364" s="272"/>
      <c r="F364" s="13"/>
      <c r="G364" s="13"/>
      <c r="H364" s="13"/>
      <c r="I364" s="13"/>
      <c r="J364" s="13"/>
      <c r="L364" s="14"/>
      <c r="M364" s="14"/>
      <c r="N364" s="14"/>
      <c r="O364" s="14"/>
      <c r="P364" s="14"/>
    </row>
    <row r="365" spans="5:16" x14ac:dyDescent="0.25">
      <c r="E365" s="272"/>
      <c r="F365" s="13"/>
      <c r="G365" s="13"/>
      <c r="H365" s="13"/>
      <c r="I365" s="13"/>
      <c r="J365" s="13"/>
      <c r="L365" s="14"/>
      <c r="M365" s="14"/>
      <c r="N365" s="14"/>
      <c r="O365" s="14"/>
      <c r="P365" s="14"/>
    </row>
    <row r="366" spans="5:16" x14ac:dyDescent="0.25">
      <c r="E366" s="272"/>
      <c r="F366" s="13"/>
      <c r="G366" s="13"/>
      <c r="H366" s="13"/>
      <c r="I366" s="13"/>
      <c r="J366" s="13"/>
      <c r="L366" s="14"/>
      <c r="M366" s="14"/>
      <c r="N366" s="14"/>
      <c r="O366" s="14"/>
      <c r="P366" s="14"/>
    </row>
    <row r="367" spans="5:16" x14ac:dyDescent="0.25">
      <c r="E367" s="272"/>
      <c r="F367" s="13"/>
      <c r="G367" s="13"/>
      <c r="H367" s="13"/>
      <c r="I367" s="13"/>
      <c r="J367" s="13"/>
      <c r="L367" s="14"/>
      <c r="M367" s="14"/>
      <c r="N367" s="14"/>
      <c r="O367" s="14"/>
      <c r="P367" s="14"/>
    </row>
    <row r="368" spans="5:16" x14ac:dyDescent="0.25">
      <c r="E368" s="272"/>
      <c r="F368" s="13"/>
      <c r="G368" s="13"/>
      <c r="H368" s="13"/>
      <c r="I368" s="13"/>
      <c r="J368" s="13"/>
      <c r="L368" s="14"/>
      <c r="M368" s="14"/>
      <c r="N368" s="14"/>
      <c r="O368" s="14"/>
      <c r="P368" s="14"/>
    </row>
    <row r="369" spans="5:16" x14ac:dyDescent="0.25">
      <c r="E369" s="272"/>
      <c r="F369" s="13"/>
      <c r="G369" s="13"/>
      <c r="H369" s="13"/>
      <c r="I369" s="13"/>
      <c r="J369" s="13"/>
      <c r="L369" s="14"/>
      <c r="M369" s="14"/>
      <c r="N369" s="14"/>
      <c r="O369" s="14"/>
      <c r="P369" s="14"/>
    </row>
    <row r="370" spans="5:16" x14ac:dyDescent="0.25">
      <c r="E370" s="272"/>
      <c r="F370" s="13"/>
      <c r="G370" s="13"/>
      <c r="H370" s="13"/>
      <c r="I370" s="13"/>
      <c r="J370" s="13"/>
      <c r="L370" s="14"/>
      <c r="M370" s="14"/>
      <c r="N370" s="14"/>
      <c r="O370" s="14"/>
      <c r="P370" s="14"/>
    </row>
    <row r="371" spans="5:16" x14ac:dyDescent="0.25">
      <c r="E371" s="272"/>
      <c r="F371" s="13"/>
      <c r="G371" s="13"/>
      <c r="H371" s="13"/>
      <c r="I371" s="13"/>
      <c r="J371" s="13"/>
      <c r="L371" s="14"/>
      <c r="M371" s="14"/>
      <c r="N371" s="14"/>
      <c r="O371" s="14"/>
      <c r="P371" s="14"/>
    </row>
    <row r="372" spans="5:16" x14ac:dyDescent="0.25">
      <c r="E372" s="272"/>
      <c r="F372" s="13"/>
      <c r="G372" s="13"/>
      <c r="H372" s="13"/>
      <c r="I372" s="13"/>
      <c r="J372" s="13"/>
      <c r="L372" s="14"/>
      <c r="M372" s="14"/>
      <c r="N372" s="14"/>
      <c r="O372" s="14"/>
      <c r="P372" s="14"/>
    </row>
    <row r="373" spans="5:16" x14ac:dyDescent="0.25">
      <c r="E373" s="272"/>
      <c r="F373" s="13"/>
      <c r="G373" s="13"/>
      <c r="H373" s="13"/>
      <c r="I373" s="13"/>
      <c r="J373" s="13"/>
      <c r="L373" s="14"/>
      <c r="M373" s="14"/>
      <c r="N373" s="14"/>
      <c r="O373" s="14"/>
      <c r="P373" s="14"/>
    </row>
    <row r="374" spans="5:16" x14ac:dyDescent="0.25">
      <c r="E374" s="272"/>
      <c r="F374" s="13"/>
      <c r="G374" s="13"/>
      <c r="H374" s="13"/>
      <c r="I374" s="13"/>
      <c r="J374" s="13"/>
      <c r="L374" s="14"/>
      <c r="M374" s="14"/>
      <c r="N374" s="14"/>
      <c r="O374" s="14"/>
      <c r="P374" s="14"/>
    </row>
    <row r="375" spans="5:16" x14ac:dyDescent="0.25">
      <c r="E375" s="272"/>
      <c r="F375" s="13"/>
      <c r="G375" s="13"/>
      <c r="H375" s="13"/>
      <c r="I375" s="13"/>
      <c r="J375" s="13"/>
      <c r="L375" s="14"/>
      <c r="M375" s="14"/>
      <c r="N375" s="14"/>
      <c r="O375" s="14"/>
      <c r="P375" s="14"/>
    </row>
    <row r="376" spans="5:16" x14ac:dyDescent="0.25">
      <c r="E376" s="272"/>
      <c r="F376" s="13"/>
      <c r="G376" s="13"/>
      <c r="H376" s="13"/>
      <c r="I376" s="13"/>
      <c r="J376" s="13"/>
      <c r="L376" s="14"/>
      <c r="M376" s="14"/>
      <c r="N376" s="14"/>
      <c r="O376" s="14"/>
      <c r="P376" s="14"/>
    </row>
    <row r="377" spans="5:16" x14ac:dyDescent="0.25">
      <c r="E377" s="272"/>
      <c r="F377" s="13"/>
      <c r="G377" s="13"/>
      <c r="H377" s="13"/>
      <c r="I377" s="13"/>
      <c r="J377" s="13"/>
      <c r="L377" s="14"/>
      <c r="M377" s="14"/>
      <c r="N377" s="14"/>
      <c r="O377" s="14"/>
      <c r="P377" s="14"/>
    </row>
    <row r="378" spans="5:16" x14ac:dyDescent="0.25">
      <c r="F378" s="13"/>
      <c r="G378" s="13"/>
      <c r="H378" s="13"/>
      <c r="I378" s="13"/>
      <c r="J378" s="13"/>
      <c r="L378" s="14"/>
      <c r="M378" s="14"/>
      <c r="N378" s="14"/>
      <c r="O378" s="14"/>
      <c r="P378" s="14"/>
    </row>
    <row r="379" spans="5:16" x14ac:dyDescent="0.25">
      <c r="E379" s="272"/>
      <c r="F379" s="13"/>
      <c r="G379" s="13"/>
      <c r="H379" s="13"/>
      <c r="I379" s="13"/>
      <c r="J379" s="13"/>
      <c r="L379" s="14"/>
      <c r="M379" s="14"/>
      <c r="N379" s="14"/>
      <c r="O379" s="14"/>
      <c r="P379" s="14"/>
    </row>
    <row r="380" spans="5:16" x14ac:dyDescent="0.25">
      <c r="E380" s="272"/>
      <c r="F380" s="13"/>
      <c r="G380" s="13"/>
      <c r="H380" s="13"/>
      <c r="I380" s="13"/>
      <c r="J380" s="13"/>
      <c r="L380" s="14"/>
      <c r="M380" s="14"/>
      <c r="N380" s="14"/>
      <c r="O380" s="14"/>
      <c r="P380" s="14"/>
    </row>
    <row r="381" spans="5:16" x14ac:dyDescent="0.25">
      <c r="E381" s="272"/>
      <c r="F381" s="13"/>
      <c r="G381" s="13"/>
      <c r="H381" s="13"/>
      <c r="I381" s="13"/>
      <c r="J381" s="13"/>
      <c r="L381" s="14"/>
      <c r="M381" s="14"/>
      <c r="N381" s="14"/>
      <c r="O381" s="14"/>
      <c r="P381" s="14"/>
    </row>
    <row r="382" spans="5:16" x14ac:dyDescent="0.25">
      <c r="E382" s="272"/>
      <c r="F382" s="13"/>
      <c r="G382" s="13"/>
      <c r="H382" s="13"/>
      <c r="I382" s="13"/>
      <c r="J382" s="13"/>
      <c r="L382" s="14"/>
      <c r="M382" s="14"/>
      <c r="N382" s="14"/>
      <c r="O382" s="14"/>
      <c r="P382" s="14"/>
    </row>
    <row r="383" spans="5:16" x14ac:dyDescent="0.25">
      <c r="E383" s="272"/>
      <c r="F383" s="13"/>
      <c r="G383" s="13"/>
      <c r="H383" s="13"/>
      <c r="I383" s="13"/>
      <c r="J383" s="13"/>
      <c r="L383" s="14"/>
      <c r="M383" s="14"/>
      <c r="N383" s="14"/>
      <c r="O383" s="14"/>
      <c r="P383" s="14"/>
    </row>
    <row r="384" spans="5:16" x14ac:dyDescent="0.25">
      <c r="E384" s="272"/>
      <c r="F384" s="13"/>
      <c r="G384" s="13"/>
      <c r="H384" s="13"/>
      <c r="I384" s="13"/>
      <c r="J384" s="13"/>
      <c r="L384" s="14"/>
      <c r="M384" s="14"/>
      <c r="N384" s="14"/>
      <c r="O384" s="14"/>
      <c r="P384" s="14"/>
    </row>
    <row r="385" spans="5:16" x14ac:dyDescent="0.25">
      <c r="E385" s="272"/>
      <c r="F385" s="13"/>
      <c r="G385" s="13"/>
      <c r="H385" s="13"/>
      <c r="I385" s="13"/>
      <c r="J385" s="13"/>
      <c r="L385" s="14"/>
      <c r="M385" s="14"/>
      <c r="N385" s="14"/>
      <c r="O385" s="14"/>
      <c r="P385" s="14"/>
    </row>
    <row r="386" spans="5:16" x14ac:dyDescent="0.25">
      <c r="E386" s="272"/>
      <c r="F386" s="13"/>
      <c r="G386" s="13"/>
      <c r="H386" s="13"/>
      <c r="I386" s="13"/>
      <c r="J386" s="13"/>
      <c r="L386" s="14"/>
      <c r="M386" s="14"/>
      <c r="N386" s="14"/>
      <c r="O386" s="14"/>
      <c r="P386" s="14"/>
    </row>
    <row r="387" spans="5:16" x14ac:dyDescent="0.25">
      <c r="E387" s="272"/>
      <c r="F387" s="13"/>
      <c r="G387" s="13"/>
      <c r="H387" s="13"/>
      <c r="I387" s="13"/>
      <c r="J387" s="13"/>
      <c r="L387" s="14"/>
      <c r="M387" s="14"/>
      <c r="N387" s="14"/>
      <c r="O387" s="14"/>
      <c r="P387" s="14"/>
    </row>
    <row r="388" spans="5:16" x14ac:dyDescent="0.25">
      <c r="E388" s="272"/>
      <c r="F388" s="13"/>
      <c r="G388" s="13"/>
      <c r="H388" s="13"/>
      <c r="I388" s="13"/>
      <c r="J388" s="13"/>
      <c r="L388" s="14"/>
      <c r="M388" s="14"/>
      <c r="N388" s="14"/>
      <c r="O388" s="14"/>
      <c r="P388" s="14"/>
    </row>
    <row r="389" spans="5:16" x14ac:dyDescent="0.25">
      <c r="E389" s="272"/>
      <c r="F389" s="13"/>
      <c r="G389" s="13"/>
      <c r="H389" s="13"/>
      <c r="I389" s="13"/>
      <c r="J389" s="13"/>
      <c r="L389" s="14"/>
      <c r="M389" s="14"/>
      <c r="N389" s="14"/>
      <c r="O389" s="14"/>
      <c r="P389" s="14"/>
    </row>
    <row r="390" spans="5:16" x14ac:dyDescent="0.25">
      <c r="E390" s="272"/>
      <c r="F390" s="13"/>
      <c r="G390" s="13"/>
      <c r="H390" s="13"/>
      <c r="I390" s="13"/>
      <c r="J390" s="13"/>
      <c r="L390" s="14"/>
      <c r="M390" s="14"/>
      <c r="N390" s="14"/>
      <c r="O390" s="14"/>
      <c r="P390" s="14"/>
    </row>
    <row r="391" spans="5:16" x14ac:dyDescent="0.25">
      <c r="E391" s="272"/>
      <c r="F391" s="13"/>
      <c r="G391" s="13"/>
      <c r="H391" s="13"/>
      <c r="I391" s="13"/>
      <c r="J391" s="13"/>
      <c r="L391" s="14"/>
      <c r="M391" s="14"/>
      <c r="N391" s="14"/>
      <c r="O391" s="14"/>
      <c r="P391" s="14"/>
    </row>
    <row r="392" spans="5:16" x14ac:dyDescent="0.25">
      <c r="E392" s="272"/>
      <c r="F392" s="13"/>
      <c r="G392" s="13"/>
      <c r="H392" s="13"/>
      <c r="I392" s="13"/>
      <c r="J392" s="13"/>
      <c r="L392" s="14"/>
      <c r="M392" s="14"/>
      <c r="N392" s="14"/>
      <c r="O392" s="14"/>
      <c r="P392" s="14"/>
    </row>
    <row r="393" spans="5:16" x14ac:dyDescent="0.25">
      <c r="E393" s="272"/>
      <c r="F393" s="13"/>
      <c r="G393" s="13"/>
      <c r="H393" s="13"/>
      <c r="I393" s="13"/>
      <c r="J393" s="13"/>
      <c r="L393" s="14"/>
      <c r="M393" s="14"/>
      <c r="N393" s="14"/>
      <c r="O393" s="14"/>
      <c r="P393" s="14"/>
    </row>
    <row r="394" spans="5:16" x14ac:dyDescent="0.25">
      <c r="E394" s="272"/>
      <c r="F394" s="13"/>
      <c r="G394" s="13"/>
      <c r="H394" s="13"/>
      <c r="I394" s="13"/>
      <c r="J394" s="13"/>
      <c r="L394" s="14"/>
      <c r="M394" s="14"/>
      <c r="N394" s="14"/>
      <c r="O394" s="14"/>
      <c r="P394" s="14"/>
    </row>
    <row r="395" spans="5:16" x14ac:dyDescent="0.25">
      <c r="E395" s="272"/>
      <c r="F395" s="13"/>
      <c r="G395" s="13"/>
      <c r="H395" s="13"/>
      <c r="I395" s="13"/>
      <c r="J395" s="13"/>
      <c r="L395" s="14"/>
      <c r="M395" s="14"/>
      <c r="N395" s="14"/>
      <c r="O395" s="14"/>
      <c r="P395" s="14"/>
    </row>
    <row r="396" spans="5:16" x14ac:dyDescent="0.25">
      <c r="E396" s="272"/>
      <c r="F396" s="13"/>
      <c r="G396" s="13"/>
      <c r="H396" s="13"/>
      <c r="I396" s="13"/>
      <c r="J396" s="13"/>
      <c r="L396" s="14"/>
      <c r="M396" s="14"/>
      <c r="N396" s="14"/>
      <c r="O396" s="14"/>
      <c r="P396" s="14"/>
    </row>
    <row r="397" spans="5:16" x14ac:dyDescent="0.25">
      <c r="E397" s="272"/>
      <c r="F397" s="13"/>
      <c r="G397" s="13"/>
      <c r="H397" s="13"/>
      <c r="I397" s="13"/>
      <c r="J397" s="13"/>
      <c r="L397" s="14"/>
      <c r="M397" s="14"/>
      <c r="N397" s="14"/>
      <c r="O397" s="14"/>
      <c r="P397" s="14"/>
    </row>
    <row r="398" spans="5:16" x14ac:dyDescent="0.25">
      <c r="E398" s="272"/>
      <c r="F398" s="13"/>
      <c r="G398" s="13"/>
      <c r="H398" s="13"/>
      <c r="I398" s="13"/>
      <c r="J398" s="13"/>
      <c r="L398" s="14"/>
      <c r="M398" s="14"/>
      <c r="N398" s="14"/>
      <c r="O398" s="14"/>
      <c r="P398" s="14"/>
    </row>
    <row r="399" spans="5:16" x14ac:dyDescent="0.25">
      <c r="E399" s="272"/>
      <c r="F399" s="13"/>
      <c r="G399" s="13"/>
      <c r="H399" s="13"/>
      <c r="I399" s="13"/>
      <c r="J399" s="13"/>
      <c r="L399" s="14"/>
      <c r="M399" s="14"/>
      <c r="N399" s="14"/>
      <c r="O399" s="14"/>
      <c r="P399" s="14"/>
    </row>
    <row r="400" spans="5:16" x14ac:dyDescent="0.25">
      <c r="E400" s="272"/>
      <c r="F400" s="13"/>
      <c r="G400" s="13"/>
      <c r="H400" s="13"/>
      <c r="I400" s="13"/>
      <c r="J400" s="13"/>
      <c r="L400" s="14"/>
      <c r="M400" s="14"/>
      <c r="N400" s="14"/>
      <c r="O400" s="14"/>
      <c r="P400" s="14"/>
    </row>
    <row r="401" spans="5:16" x14ac:dyDescent="0.25">
      <c r="E401" s="272"/>
      <c r="F401" s="13"/>
      <c r="G401" s="13"/>
      <c r="H401" s="13"/>
      <c r="I401" s="13"/>
      <c r="J401" s="13"/>
      <c r="L401" s="14"/>
      <c r="M401" s="14"/>
      <c r="N401" s="14"/>
      <c r="O401" s="14"/>
      <c r="P401" s="14"/>
    </row>
    <row r="402" spans="5:16" x14ac:dyDescent="0.25">
      <c r="E402" s="272"/>
      <c r="F402" s="13"/>
      <c r="G402" s="13"/>
      <c r="H402" s="13"/>
      <c r="I402" s="13"/>
      <c r="J402" s="13"/>
      <c r="L402" s="14"/>
      <c r="M402" s="14"/>
      <c r="N402" s="14"/>
      <c r="O402" s="14"/>
      <c r="P402" s="14"/>
    </row>
    <row r="403" spans="5:16" x14ac:dyDescent="0.25">
      <c r="E403" s="272"/>
      <c r="F403" s="13"/>
      <c r="G403" s="13"/>
      <c r="H403" s="13"/>
      <c r="I403" s="13"/>
      <c r="J403" s="13"/>
      <c r="L403" s="14"/>
      <c r="M403" s="14"/>
      <c r="N403" s="14"/>
      <c r="O403" s="14"/>
      <c r="P403" s="14"/>
    </row>
    <row r="404" spans="5:16" x14ac:dyDescent="0.25">
      <c r="E404" s="272"/>
      <c r="F404" s="13"/>
      <c r="G404" s="13"/>
      <c r="H404" s="13"/>
      <c r="I404" s="13"/>
      <c r="J404" s="13"/>
      <c r="L404" s="14"/>
      <c r="M404" s="14"/>
      <c r="N404" s="14"/>
      <c r="O404" s="14"/>
      <c r="P404" s="14"/>
    </row>
    <row r="405" spans="5:16" x14ac:dyDescent="0.25">
      <c r="E405" s="272"/>
      <c r="F405" s="13"/>
      <c r="G405" s="13"/>
      <c r="H405" s="13"/>
      <c r="I405" s="13"/>
      <c r="J405" s="13"/>
      <c r="L405" s="14"/>
      <c r="M405" s="14"/>
      <c r="N405" s="14"/>
      <c r="O405" s="14"/>
      <c r="P405" s="14"/>
    </row>
    <row r="406" spans="5:16" x14ac:dyDescent="0.25">
      <c r="E406" s="272"/>
      <c r="F406" s="13"/>
      <c r="G406" s="13"/>
      <c r="H406" s="13"/>
      <c r="I406" s="13"/>
      <c r="J406" s="13"/>
      <c r="L406" s="14"/>
      <c r="M406" s="14"/>
      <c r="N406" s="14"/>
      <c r="O406" s="14"/>
      <c r="P406" s="14"/>
    </row>
    <row r="407" spans="5:16" x14ac:dyDescent="0.25">
      <c r="F407" s="13"/>
      <c r="G407" s="13"/>
      <c r="H407" s="13"/>
      <c r="I407" s="13"/>
      <c r="J407" s="13"/>
      <c r="L407" s="14"/>
      <c r="M407" s="14"/>
      <c r="N407" s="14"/>
      <c r="O407" s="14"/>
      <c r="P407" s="14"/>
    </row>
    <row r="408" spans="5:16" x14ac:dyDescent="0.25">
      <c r="E408" s="272"/>
      <c r="F408" s="13"/>
      <c r="G408" s="13"/>
      <c r="H408" s="13"/>
      <c r="I408" s="13"/>
      <c r="J408" s="13"/>
      <c r="L408" s="14"/>
      <c r="M408" s="14"/>
      <c r="N408" s="14"/>
      <c r="O408" s="14"/>
      <c r="P408" s="14"/>
    </row>
    <row r="409" spans="5:16" x14ac:dyDescent="0.25">
      <c r="E409" s="272"/>
      <c r="F409" s="13"/>
      <c r="G409" s="13"/>
      <c r="H409" s="13"/>
      <c r="I409" s="13"/>
      <c r="J409" s="13"/>
      <c r="L409" s="14"/>
      <c r="M409" s="14"/>
      <c r="N409" s="14"/>
      <c r="O409" s="14"/>
      <c r="P409" s="14"/>
    </row>
    <row r="410" spans="5:16" x14ac:dyDescent="0.25">
      <c r="E410" s="272"/>
      <c r="F410" s="13"/>
      <c r="G410" s="13"/>
      <c r="H410" s="13"/>
      <c r="I410" s="13"/>
      <c r="J410" s="13"/>
      <c r="L410" s="14"/>
      <c r="M410" s="14"/>
      <c r="N410" s="14"/>
      <c r="O410" s="14"/>
      <c r="P410" s="14"/>
    </row>
    <row r="411" spans="5:16" x14ac:dyDescent="0.25">
      <c r="E411" s="272"/>
      <c r="F411" s="13"/>
      <c r="G411" s="13"/>
      <c r="H411" s="13"/>
      <c r="I411" s="13"/>
      <c r="J411" s="13"/>
      <c r="L411" s="14"/>
      <c r="M411" s="14"/>
      <c r="N411" s="14"/>
      <c r="O411" s="14"/>
      <c r="P411" s="14"/>
    </row>
    <row r="412" spans="5:16" x14ac:dyDescent="0.25">
      <c r="E412" s="272"/>
      <c r="F412" s="13"/>
      <c r="G412" s="13"/>
      <c r="H412" s="13"/>
      <c r="I412" s="13"/>
      <c r="J412" s="13"/>
      <c r="L412" s="14"/>
      <c r="M412" s="14"/>
      <c r="N412" s="14"/>
      <c r="O412" s="14"/>
      <c r="P412" s="14"/>
    </row>
    <row r="413" spans="5:16" x14ac:dyDescent="0.25">
      <c r="E413" s="272"/>
      <c r="F413" s="13"/>
      <c r="G413" s="13"/>
      <c r="H413" s="13"/>
      <c r="I413" s="13"/>
      <c r="J413" s="13"/>
      <c r="L413" s="14"/>
      <c r="M413" s="14"/>
      <c r="N413" s="14"/>
      <c r="O413" s="14"/>
      <c r="P413" s="14"/>
    </row>
    <row r="414" spans="5:16" x14ac:dyDescent="0.25">
      <c r="E414" s="272"/>
      <c r="F414" s="13"/>
      <c r="G414" s="13"/>
      <c r="H414" s="13"/>
      <c r="I414" s="13"/>
      <c r="J414" s="13"/>
      <c r="L414" s="14"/>
      <c r="M414" s="14"/>
      <c r="N414" s="14"/>
      <c r="O414" s="14"/>
      <c r="P414" s="14"/>
    </row>
    <row r="415" spans="5:16" x14ac:dyDescent="0.25">
      <c r="E415" s="272"/>
      <c r="F415" s="13"/>
      <c r="G415" s="13"/>
      <c r="H415" s="13"/>
      <c r="I415" s="13"/>
      <c r="J415" s="13"/>
      <c r="L415" s="14"/>
      <c r="M415" s="14"/>
      <c r="N415" s="14"/>
      <c r="O415" s="14"/>
      <c r="P415" s="14"/>
    </row>
    <row r="416" spans="5:16" x14ac:dyDescent="0.25">
      <c r="E416" s="272"/>
      <c r="F416" s="13"/>
      <c r="G416" s="13"/>
      <c r="H416" s="13"/>
      <c r="I416" s="13"/>
      <c r="J416" s="13"/>
      <c r="L416" s="14"/>
      <c r="M416" s="14"/>
      <c r="N416" s="14"/>
      <c r="O416" s="14"/>
      <c r="P416" s="14"/>
    </row>
    <row r="417" spans="5:16" x14ac:dyDescent="0.25">
      <c r="E417" s="272"/>
      <c r="F417" s="13"/>
      <c r="G417" s="13"/>
      <c r="H417" s="13"/>
      <c r="I417" s="13"/>
      <c r="J417" s="13"/>
      <c r="L417" s="14"/>
      <c r="M417" s="14"/>
      <c r="N417" s="14"/>
      <c r="O417" s="14"/>
      <c r="P417" s="14"/>
    </row>
    <row r="418" spans="5:16" x14ac:dyDescent="0.25">
      <c r="E418" s="272"/>
      <c r="F418" s="13"/>
      <c r="G418" s="13"/>
      <c r="H418" s="13"/>
      <c r="I418" s="13"/>
      <c r="J418" s="13"/>
      <c r="L418" s="14"/>
      <c r="M418" s="14"/>
      <c r="N418" s="14"/>
      <c r="O418" s="14"/>
      <c r="P418" s="14"/>
    </row>
    <row r="419" spans="5:16" x14ac:dyDescent="0.25">
      <c r="E419" s="272"/>
      <c r="F419" s="13"/>
      <c r="G419" s="13"/>
      <c r="H419" s="13"/>
      <c r="I419" s="13"/>
      <c r="J419" s="13"/>
      <c r="L419" s="14"/>
      <c r="M419" s="14"/>
      <c r="N419" s="14"/>
      <c r="O419" s="14"/>
      <c r="P419" s="14"/>
    </row>
    <row r="420" spans="5:16" x14ac:dyDescent="0.25">
      <c r="E420" s="272"/>
      <c r="F420" s="13"/>
      <c r="G420" s="13"/>
      <c r="H420" s="13"/>
      <c r="I420" s="13"/>
      <c r="J420" s="13"/>
      <c r="L420" s="14"/>
      <c r="M420" s="14"/>
      <c r="N420" s="14"/>
      <c r="O420" s="14"/>
      <c r="P420" s="14"/>
    </row>
    <row r="421" spans="5:16" x14ac:dyDescent="0.25">
      <c r="E421" s="272"/>
      <c r="F421" s="13"/>
      <c r="G421" s="13"/>
      <c r="H421" s="13"/>
      <c r="I421" s="13"/>
      <c r="J421" s="13"/>
      <c r="L421" s="14"/>
      <c r="M421" s="14"/>
      <c r="N421" s="14"/>
      <c r="O421" s="14"/>
      <c r="P421" s="14"/>
    </row>
    <row r="422" spans="5:16" x14ac:dyDescent="0.25">
      <c r="E422" s="272"/>
      <c r="F422" s="13"/>
      <c r="G422" s="13"/>
      <c r="H422" s="13"/>
      <c r="I422" s="13"/>
      <c r="J422" s="13"/>
      <c r="L422" s="14"/>
      <c r="M422" s="14"/>
      <c r="N422" s="14"/>
      <c r="O422" s="14"/>
      <c r="P422" s="14"/>
    </row>
    <row r="423" spans="5:16" x14ac:dyDescent="0.25">
      <c r="E423" s="272"/>
      <c r="F423" s="13"/>
      <c r="G423" s="13"/>
      <c r="H423" s="13"/>
      <c r="I423" s="13"/>
      <c r="J423" s="13"/>
      <c r="L423" s="14"/>
      <c r="M423" s="14"/>
      <c r="N423" s="14"/>
      <c r="O423" s="14"/>
      <c r="P423" s="14"/>
    </row>
    <row r="424" spans="5:16" x14ac:dyDescent="0.25">
      <c r="E424" s="272"/>
      <c r="F424" s="13"/>
      <c r="G424" s="13"/>
      <c r="H424" s="13"/>
      <c r="I424" s="13"/>
      <c r="J424" s="13"/>
      <c r="L424" s="14"/>
      <c r="M424" s="14"/>
      <c r="N424" s="14"/>
      <c r="O424" s="14"/>
      <c r="P424" s="14"/>
    </row>
    <row r="425" spans="5:16" x14ac:dyDescent="0.25">
      <c r="E425" s="272"/>
      <c r="F425" s="13"/>
      <c r="G425" s="13"/>
      <c r="H425" s="13"/>
      <c r="I425" s="13"/>
      <c r="J425" s="13"/>
      <c r="L425" s="14"/>
      <c r="M425" s="14"/>
      <c r="N425" s="14"/>
      <c r="O425" s="14"/>
      <c r="P425" s="14"/>
    </row>
    <row r="426" spans="5:16" x14ac:dyDescent="0.25">
      <c r="E426" s="272"/>
      <c r="F426" s="13"/>
      <c r="G426" s="13"/>
      <c r="H426" s="13"/>
      <c r="I426" s="13"/>
      <c r="J426" s="13"/>
      <c r="L426" s="14"/>
      <c r="M426" s="14"/>
      <c r="N426" s="14"/>
      <c r="O426" s="14"/>
      <c r="P426" s="14"/>
    </row>
    <row r="427" spans="5:16" x14ac:dyDescent="0.25">
      <c r="E427" s="272"/>
      <c r="F427" s="13"/>
      <c r="G427" s="13"/>
      <c r="H427" s="13"/>
      <c r="I427" s="13"/>
      <c r="J427" s="13"/>
      <c r="L427" s="14"/>
      <c r="M427" s="14"/>
      <c r="N427" s="14"/>
      <c r="O427" s="14"/>
      <c r="P427" s="14"/>
    </row>
    <row r="428" spans="5:16" x14ac:dyDescent="0.25">
      <c r="E428" s="272"/>
      <c r="F428" s="13"/>
      <c r="G428" s="13"/>
      <c r="H428" s="13"/>
      <c r="I428" s="13"/>
      <c r="J428" s="13"/>
      <c r="L428" s="14"/>
      <c r="M428" s="14"/>
      <c r="N428" s="14"/>
      <c r="O428" s="14"/>
      <c r="P428" s="14"/>
    </row>
    <row r="429" spans="5:16" x14ac:dyDescent="0.25">
      <c r="E429" s="272"/>
      <c r="F429" s="13"/>
      <c r="G429" s="13"/>
      <c r="H429" s="13"/>
      <c r="I429" s="13"/>
      <c r="J429" s="13"/>
      <c r="L429" s="14"/>
      <c r="M429" s="14"/>
      <c r="N429" s="14"/>
      <c r="O429" s="14"/>
      <c r="P429" s="14"/>
    </row>
    <row r="430" spans="5:16" x14ac:dyDescent="0.25">
      <c r="E430" s="272"/>
      <c r="F430" s="13"/>
      <c r="G430" s="13"/>
      <c r="H430" s="13"/>
      <c r="I430" s="13"/>
      <c r="J430" s="13"/>
      <c r="L430" s="14"/>
      <c r="M430" s="14"/>
      <c r="N430" s="14"/>
      <c r="O430" s="14"/>
      <c r="P430" s="14"/>
    </row>
    <row r="431" spans="5:16" x14ac:dyDescent="0.25">
      <c r="E431" s="272"/>
      <c r="F431" s="13"/>
      <c r="G431" s="13"/>
      <c r="H431" s="13"/>
      <c r="I431" s="13"/>
      <c r="J431" s="13"/>
      <c r="L431" s="14"/>
      <c r="M431" s="14"/>
      <c r="N431" s="14"/>
      <c r="O431" s="14"/>
      <c r="P431" s="14"/>
    </row>
    <row r="432" spans="5:16" x14ac:dyDescent="0.25">
      <c r="E432" s="272"/>
      <c r="F432" s="13"/>
      <c r="G432" s="13"/>
      <c r="H432" s="13"/>
      <c r="I432" s="13"/>
      <c r="J432" s="13"/>
      <c r="L432" s="14"/>
      <c r="M432" s="14"/>
      <c r="N432" s="14"/>
      <c r="O432" s="14"/>
      <c r="P432" s="14"/>
    </row>
    <row r="433" spans="5:16" x14ac:dyDescent="0.25">
      <c r="E433" s="272"/>
      <c r="F433" s="13"/>
      <c r="G433" s="13"/>
      <c r="H433" s="13"/>
      <c r="I433" s="13"/>
      <c r="J433" s="13"/>
      <c r="L433" s="14"/>
      <c r="M433" s="14"/>
      <c r="N433" s="14"/>
      <c r="O433" s="14"/>
      <c r="P433" s="14"/>
    </row>
    <row r="434" spans="5:16" x14ac:dyDescent="0.25">
      <c r="F434" s="13"/>
      <c r="G434" s="13"/>
      <c r="H434" s="13"/>
      <c r="I434" s="13"/>
      <c r="J434" s="13"/>
      <c r="L434" s="14"/>
      <c r="M434" s="14"/>
      <c r="N434" s="14"/>
      <c r="O434" s="14"/>
      <c r="P434" s="14"/>
    </row>
    <row r="435" spans="5:16" x14ac:dyDescent="0.25">
      <c r="E435" s="272"/>
      <c r="F435" s="13"/>
      <c r="G435" s="13"/>
      <c r="H435" s="13"/>
      <c r="I435" s="13"/>
      <c r="J435" s="13"/>
      <c r="L435" s="14"/>
      <c r="M435" s="14"/>
      <c r="N435" s="14"/>
      <c r="O435" s="14"/>
      <c r="P435" s="14"/>
    </row>
    <row r="436" spans="5:16" x14ac:dyDescent="0.25">
      <c r="E436" s="272"/>
      <c r="F436" s="13"/>
      <c r="G436" s="13"/>
      <c r="H436" s="13"/>
      <c r="I436" s="13"/>
      <c r="J436" s="13"/>
      <c r="L436" s="14"/>
      <c r="M436" s="14"/>
      <c r="N436" s="14"/>
      <c r="O436" s="14"/>
      <c r="P436" s="14"/>
    </row>
    <row r="437" spans="5:16" x14ac:dyDescent="0.25">
      <c r="E437" s="272"/>
      <c r="F437" s="13"/>
      <c r="G437" s="13"/>
      <c r="H437" s="13"/>
      <c r="I437" s="13"/>
      <c r="J437" s="13"/>
      <c r="L437" s="14"/>
      <c r="M437" s="14"/>
      <c r="N437" s="14"/>
      <c r="O437" s="14"/>
      <c r="P437" s="14"/>
    </row>
    <row r="438" spans="5:16" x14ac:dyDescent="0.25">
      <c r="F438" s="13"/>
      <c r="G438" s="13"/>
      <c r="H438" s="13"/>
      <c r="I438" s="13"/>
      <c r="J438" s="13"/>
      <c r="L438" s="14"/>
      <c r="M438" s="14"/>
      <c r="N438" s="14"/>
      <c r="O438" s="14"/>
      <c r="P438" s="14"/>
    </row>
    <row r="439" spans="5:16" x14ac:dyDescent="0.25">
      <c r="E439" s="272"/>
      <c r="F439" s="13"/>
      <c r="G439" s="13"/>
      <c r="H439" s="13"/>
      <c r="I439" s="13"/>
      <c r="J439" s="13"/>
      <c r="L439" s="14"/>
      <c r="M439" s="14"/>
      <c r="N439" s="14"/>
      <c r="O439" s="14"/>
      <c r="P439" s="14"/>
    </row>
    <row r="440" spans="5:16" x14ac:dyDescent="0.25">
      <c r="E440" s="272"/>
      <c r="F440" s="13"/>
      <c r="G440" s="13"/>
      <c r="H440" s="13"/>
      <c r="I440" s="13"/>
      <c r="J440" s="13"/>
      <c r="L440" s="14"/>
      <c r="M440" s="14"/>
      <c r="N440" s="14"/>
      <c r="O440" s="14"/>
      <c r="P440" s="14"/>
    </row>
    <row r="441" spans="5:16" x14ac:dyDescent="0.25">
      <c r="E441" s="272"/>
      <c r="F441" s="13"/>
      <c r="G441" s="13"/>
      <c r="H441" s="13"/>
      <c r="I441" s="13"/>
      <c r="J441" s="13"/>
      <c r="L441" s="14"/>
      <c r="M441" s="14"/>
      <c r="N441" s="14"/>
      <c r="O441" s="14"/>
      <c r="P441" s="14"/>
    </row>
    <row r="442" spans="5:16" x14ac:dyDescent="0.25">
      <c r="E442" s="272"/>
      <c r="F442" s="13"/>
      <c r="G442" s="13"/>
      <c r="H442" s="13"/>
      <c r="I442" s="13"/>
      <c r="J442" s="13"/>
      <c r="L442" s="14"/>
      <c r="M442" s="14"/>
      <c r="N442" s="14"/>
      <c r="O442" s="14"/>
      <c r="P442" s="14"/>
    </row>
    <row r="443" spans="5:16" x14ac:dyDescent="0.25">
      <c r="E443" s="272"/>
      <c r="F443" s="13"/>
      <c r="G443" s="13"/>
      <c r="H443" s="13"/>
      <c r="I443" s="13"/>
      <c r="J443" s="13"/>
      <c r="L443" s="14"/>
      <c r="M443" s="14"/>
      <c r="N443" s="14"/>
      <c r="O443" s="14"/>
      <c r="P443" s="14"/>
    </row>
    <row r="444" spans="5:16" x14ac:dyDescent="0.25">
      <c r="E444" s="272"/>
      <c r="F444" s="13"/>
      <c r="G444" s="13"/>
      <c r="H444" s="13"/>
      <c r="I444" s="13"/>
      <c r="J444" s="13"/>
      <c r="L444" s="14"/>
      <c r="M444" s="14"/>
      <c r="N444" s="14"/>
      <c r="O444" s="14"/>
      <c r="P444" s="14"/>
    </row>
    <row r="445" spans="5:16" x14ac:dyDescent="0.25">
      <c r="E445" s="272"/>
      <c r="F445" s="13"/>
      <c r="G445" s="13"/>
      <c r="H445" s="13"/>
      <c r="I445" s="13"/>
      <c r="J445" s="13"/>
      <c r="L445" s="14"/>
      <c r="M445" s="14"/>
      <c r="N445" s="14"/>
      <c r="O445" s="14"/>
      <c r="P445" s="14"/>
    </row>
    <row r="446" spans="5:16" x14ac:dyDescent="0.25">
      <c r="E446" s="272"/>
      <c r="F446" s="13"/>
      <c r="G446" s="13"/>
      <c r="H446" s="13"/>
      <c r="I446" s="13"/>
      <c r="J446" s="13"/>
      <c r="L446" s="14"/>
      <c r="M446" s="14"/>
      <c r="N446" s="14"/>
      <c r="O446" s="14"/>
      <c r="P446" s="14"/>
    </row>
    <row r="447" spans="5:16" x14ac:dyDescent="0.25">
      <c r="E447" s="272"/>
      <c r="F447" s="13"/>
      <c r="G447" s="13"/>
      <c r="H447" s="13"/>
      <c r="I447" s="13"/>
      <c r="J447" s="13"/>
      <c r="L447" s="14"/>
      <c r="M447" s="14"/>
      <c r="N447" s="14"/>
      <c r="O447" s="14"/>
      <c r="P447" s="14"/>
    </row>
    <row r="448" spans="5:16" x14ac:dyDescent="0.25">
      <c r="E448" s="272"/>
      <c r="F448" s="13"/>
      <c r="G448" s="13"/>
      <c r="H448" s="13"/>
      <c r="I448" s="13"/>
      <c r="J448" s="13"/>
      <c r="L448" s="14"/>
      <c r="M448" s="14"/>
      <c r="N448" s="14"/>
      <c r="O448" s="14"/>
      <c r="P448" s="14"/>
    </row>
    <row r="449" spans="5:16" x14ac:dyDescent="0.25">
      <c r="E449" s="272"/>
      <c r="F449" s="13"/>
      <c r="G449" s="13"/>
      <c r="H449" s="13"/>
      <c r="I449" s="13"/>
      <c r="J449" s="13"/>
      <c r="L449" s="14"/>
      <c r="M449" s="14"/>
      <c r="N449" s="14"/>
      <c r="O449" s="14"/>
      <c r="P449" s="14"/>
    </row>
    <row r="450" spans="5:16" x14ac:dyDescent="0.25">
      <c r="E450" s="272"/>
      <c r="F450" s="13"/>
      <c r="G450" s="13"/>
      <c r="H450" s="13"/>
      <c r="I450" s="13"/>
      <c r="J450" s="13"/>
      <c r="L450" s="14"/>
      <c r="M450" s="14"/>
      <c r="N450" s="14"/>
      <c r="O450" s="14"/>
      <c r="P450" s="14"/>
    </row>
    <row r="451" spans="5:16" x14ac:dyDescent="0.25">
      <c r="E451" s="272"/>
      <c r="F451" s="13"/>
      <c r="G451" s="13"/>
      <c r="H451" s="13"/>
      <c r="I451" s="13"/>
      <c r="J451" s="13"/>
      <c r="L451" s="14"/>
      <c r="M451" s="14"/>
      <c r="N451" s="14"/>
      <c r="O451" s="14"/>
      <c r="P451" s="14"/>
    </row>
    <row r="452" spans="5:16" x14ac:dyDescent="0.25">
      <c r="E452" s="272"/>
      <c r="F452" s="13"/>
      <c r="G452" s="13"/>
      <c r="H452" s="13"/>
      <c r="I452" s="13"/>
      <c r="J452" s="13"/>
      <c r="L452" s="14"/>
      <c r="M452" s="14"/>
      <c r="N452" s="14"/>
      <c r="O452" s="14"/>
      <c r="P452" s="14"/>
    </row>
    <row r="453" spans="5:16" x14ac:dyDescent="0.25">
      <c r="E453" s="272"/>
      <c r="F453" s="13"/>
      <c r="G453" s="13"/>
      <c r="H453" s="13"/>
      <c r="I453" s="13"/>
      <c r="J453" s="13"/>
      <c r="L453" s="14"/>
      <c r="M453" s="14"/>
      <c r="N453" s="14"/>
      <c r="O453" s="14"/>
      <c r="P453" s="14"/>
    </row>
    <row r="454" spans="5:16" x14ac:dyDescent="0.25">
      <c r="E454" s="272"/>
      <c r="F454" s="13"/>
      <c r="G454" s="13"/>
      <c r="H454" s="13"/>
      <c r="I454" s="13"/>
      <c r="J454" s="13"/>
      <c r="L454" s="14"/>
      <c r="M454" s="14"/>
      <c r="N454" s="14"/>
      <c r="O454" s="14"/>
      <c r="P454" s="14"/>
    </row>
    <row r="455" spans="5:16" x14ac:dyDescent="0.25">
      <c r="E455" s="272"/>
      <c r="F455" s="13"/>
      <c r="G455" s="13"/>
      <c r="H455" s="13"/>
      <c r="I455" s="13"/>
      <c r="J455" s="13"/>
      <c r="L455" s="14"/>
      <c r="M455" s="14"/>
      <c r="N455" s="14"/>
      <c r="O455" s="14"/>
      <c r="P455" s="14"/>
    </row>
    <row r="456" spans="5:16" x14ac:dyDescent="0.25">
      <c r="E456" s="272"/>
      <c r="F456" s="13"/>
      <c r="G456" s="13"/>
      <c r="H456" s="13"/>
      <c r="I456" s="13"/>
      <c r="J456" s="13"/>
      <c r="L456" s="14"/>
      <c r="M456" s="14"/>
      <c r="N456" s="14"/>
      <c r="O456" s="14"/>
      <c r="P456" s="14"/>
    </row>
    <row r="457" spans="5:16" x14ac:dyDescent="0.25">
      <c r="E457" s="272"/>
      <c r="F457" s="13"/>
      <c r="G457" s="13"/>
      <c r="H457" s="13"/>
      <c r="I457" s="13"/>
      <c r="J457" s="13"/>
      <c r="L457" s="14"/>
      <c r="M457" s="14"/>
      <c r="N457" s="14"/>
      <c r="O457" s="14"/>
      <c r="P457" s="14"/>
    </row>
    <row r="458" spans="5:16" x14ac:dyDescent="0.25">
      <c r="E458" s="272"/>
      <c r="F458" s="13"/>
      <c r="G458" s="13"/>
      <c r="H458" s="13"/>
      <c r="I458" s="13"/>
      <c r="J458" s="13"/>
      <c r="L458" s="14"/>
      <c r="M458" s="14"/>
      <c r="N458" s="14"/>
      <c r="O458" s="14"/>
      <c r="P458" s="14"/>
    </row>
    <row r="459" spans="5:16" x14ac:dyDescent="0.25">
      <c r="E459" s="272"/>
      <c r="F459" s="13"/>
      <c r="G459" s="13"/>
      <c r="H459" s="13"/>
      <c r="I459" s="13"/>
      <c r="J459" s="13"/>
      <c r="L459" s="14"/>
      <c r="M459" s="14"/>
      <c r="N459" s="14"/>
      <c r="O459" s="14"/>
      <c r="P459" s="14"/>
    </row>
    <row r="460" spans="5:16" x14ac:dyDescent="0.25">
      <c r="E460" s="272"/>
      <c r="F460" s="13"/>
      <c r="G460" s="13"/>
      <c r="H460" s="13"/>
      <c r="I460" s="13"/>
      <c r="J460" s="13"/>
      <c r="L460" s="14"/>
      <c r="M460" s="14"/>
      <c r="N460" s="14"/>
      <c r="O460" s="14"/>
      <c r="P460" s="14"/>
    </row>
    <row r="461" spans="5:16" x14ac:dyDescent="0.25">
      <c r="E461" s="272"/>
      <c r="F461" s="13"/>
      <c r="G461" s="13"/>
      <c r="H461" s="13"/>
      <c r="I461" s="13"/>
      <c r="J461" s="13"/>
      <c r="L461" s="14"/>
      <c r="M461" s="14"/>
      <c r="N461" s="14"/>
      <c r="O461" s="14"/>
      <c r="P461" s="14"/>
    </row>
    <row r="462" spans="5:16" x14ac:dyDescent="0.25">
      <c r="F462" s="13"/>
      <c r="G462" s="13"/>
      <c r="H462" s="13"/>
      <c r="I462" s="13"/>
      <c r="J462" s="13"/>
      <c r="L462" s="14"/>
      <c r="M462" s="14"/>
      <c r="N462" s="14"/>
      <c r="O462" s="14"/>
      <c r="P462" s="14"/>
    </row>
    <row r="463" spans="5:16" x14ac:dyDescent="0.25">
      <c r="E463" s="272"/>
      <c r="F463" s="13"/>
      <c r="G463" s="13"/>
      <c r="H463" s="13"/>
      <c r="I463" s="13"/>
      <c r="J463" s="13"/>
      <c r="L463" s="14"/>
      <c r="M463" s="14"/>
      <c r="N463" s="14"/>
      <c r="O463" s="14"/>
      <c r="P463" s="14"/>
    </row>
    <row r="464" spans="5:16" x14ac:dyDescent="0.25">
      <c r="E464" s="272"/>
      <c r="F464" s="13"/>
      <c r="G464" s="13"/>
      <c r="H464" s="13"/>
      <c r="I464" s="13"/>
      <c r="J464" s="13"/>
      <c r="L464" s="14"/>
      <c r="M464" s="14"/>
      <c r="N464" s="14"/>
      <c r="O464" s="14"/>
      <c r="P464" s="14"/>
    </row>
    <row r="465" spans="5:16" x14ac:dyDescent="0.25">
      <c r="E465" s="272"/>
      <c r="F465" s="13"/>
      <c r="G465" s="13"/>
      <c r="H465" s="13"/>
      <c r="I465" s="13"/>
      <c r="J465" s="13"/>
      <c r="L465" s="14"/>
      <c r="M465" s="14"/>
      <c r="N465" s="14"/>
      <c r="O465" s="14"/>
      <c r="P465" s="14"/>
    </row>
    <row r="466" spans="5:16" x14ac:dyDescent="0.25">
      <c r="E466" s="272"/>
      <c r="F466" s="13"/>
      <c r="G466" s="13"/>
      <c r="H466" s="13"/>
      <c r="I466" s="13"/>
      <c r="J466" s="13"/>
      <c r="L466" s="14"/>
      <c r="M466" s="14"/>
      <c r="N466" s="14"/>
      <c r="O466" s="14"/>
      <c r="P466" s="14"/>
    </row>
    <row r="467" spans="5:16" x14ac:dyDescent="0.25">
      <c r="E467" s="272"/>
      <c r="F467" s="13"/>
      <c r="G467" s="13"/>
      <c r="H467" s="13"/>
      <c r="I467" s="13"/>
      <c r="J467" s="13"/>
      <c r="L467" s="14"/>
      <c r="M467" s="14"/>
      <c r="N467" s="14"/>
      <c r="O467" s="14"/>
      <c r="P467" s="14"/>
    </row>
    <row r="468" spans="5:16" x14ac:dyDescent="0.25">
      <c r="E468" s="272"/>
      <c r="F468" s="13"/>
      <c r="G468" s="13"/>
      <c r="H468" s="13"/>
      <c r="I468" s="13"/>
      <c r="J468" s="13"/>
      <c r="L468" s="14"/>
      <c r="M468" s="14"/>
      <c r="N468" s="14"/>
      <c r="O468" s="14"/>
      <c r="P468" s="14"/>
    </row>
    <row r="469" spans="5:16" x14ac:dyDescent="0.25">
      <c r="E469" s="272"/>
      <c r="F469" s="13"/>
      <c r="G469" s="13"/>
      <c r="H469" s="13"/>
      <c r="I469" s="13"/>
      <c r="J469" s="13"/>
      <c r="L469" s="14"/>
      <c r="M469" s="14"/>
      <c r="N469" s="14"/>
      <c r="O469" s="14"/>
      <c r="P469" s="14"/>
    </row>
    <row r="470" spans="5:16" x14ac:dyDescent="0.25">
      <c r="E470" s="272"/>
      <c r="F470" s="13"/>
      <c r="G470" s="13"/>
      <c r="H470" s="13"/>
      <c r="I470" s="13"/>
      <c r="J470" s="13"/>
      <c r="L470" s="14"/>
      <c r="M470" s="14"/>
      <c r="N470" s="14"/>
      <c r="O470" s="14"/>
      <c r="P470" s="14"/>
    </row>
    <row r="471" spans="5:16" x14ac:dyDescent="0.25">
      <c r="E471" s="272"/>
      <c r="F471" s="13"/>
      <c r="G471" s="13"/>
      <c r="H471" s="13"/>
      <c r="I471" s="13"/>
      <c r="J471" s="13"/>
      <c r="L471" s="14"/>
      <c r="M471" s="14"/>
      <c r="N471" s="14"/>
      <c r="O471" s="14"/>
      <c r="P471" s="14"/>
    </row>
    <row r="472" spans="5:16" x14ac:dyDescent="0.25">
      <c r="E472" s="272"/>
      <c r="F472" s="13"/>
      <c r="G472" s="13"/>
      <c r="H472" s="13"/>
      <c r="I472" s="13"/>
      <c r="J472" s="13"/>
      <c r="L472" s="14"/>
      <c r="M472" s="14"/>
      <c r="N472" s="14"/>
      <c r="O472" s="14"/>
      <c r="P472" s="14"/>
    </row>
    <row r="473" spans="5:16" x14ac:dyDescent="0.25">
      <c r="E473" s="272"/>
      <c r="F473" s="13"/>
      <c r="G473" s="13"/>
      <c r="H473" s="13"/>
      <c r="I473" s="13"/>
      <c r="J473" s="13"/>
      <c r="L473" s="14"/>
      <c r="M473" s="14"/>
      <c r="N473" s="14"/>
      <c r="O473" s="14"/>
      <c r="P473" s="14"/>
    </row>
    <row r="474" spans="5:16" x14ac:dyDescent="0.25">
      <c r="E474" s="272"/>
      <c r="F474" s="13"/>
      <c r="G474" s="13"/>
      <c r="H474" s="13"/>
      <c r="I474" s="13"/>
      <c r="J474" s="13"/>
      <c r="L474" s="14"/>
      <c r="M474" s="14"/>
      <c r="N474" s="14"/>
      <c r="O474" s="14"/>
      <c r="P474" s="14"/>
    </row>
    <row r="475" spans="5:16" x14ac:dyDescent="0.25">
      <c r="E475" s="272"/>
      <c r="F475" s="13"/>
      <c r="G475" s="13"/>
      <c r="H475" s="13"/>
      <c r="I475" s="13"/>
      <c r="J475" s="13"/>
      <c r="L475" s="14"/>
      <c r="M475" s="14"/>
      <c r="N475" s="14"/>
      <c r="O475" s="14"/>
      <c r="P475" s="14"/>
    </row>
    <row r="476" spans="5:16" x14ac:dyDescent="0.25">
      <c r="E476" s="272"/>
      <c r="F476" s="13"/>
      <c r="G476" s="13"/>
      <c r="H476" s="13"/>
      <c r="I476" s="13"/>
      <c r="J476" s="13"/>
      <c r="L476" s="14"/>
      <c r="M476" s="14"/>
      <c r="N476" s="14"/>
      <c r="O476" s="14"/>
      <c r="P476" s="14"/>
    </row>
    <row r="477" spans="5:16" x14ac:dyDescent="0.25">
      <c r="E477" s="272"/>
      <c r="F477" s="13"/>
      <c r="G477" s="13"/>
      <c r="H477" s="13"/>
      <c r="I477" s="13"/>
      <c r="J477" s="13"/>
      <c r="L477" s="14"/>
      <c r="M477" s="14"/>
      <c r="N477" s="14"/>
      <c r="O477" s="14"/>
      <c r="P477" s="14"/>
    </row>
    <row r="478" spans="5:16" x14ac:dyDescent="0.25">
      <c r="E478" s="272"/>
      <c r="F478" s="13"/>
      <c r="G478" s="13"/>
      <c r="H478" s="13"/>
      <c r="I478" s="13"/>
      <c r="J478" s="13"/>
      <c r="L478" s="14"/>
      <c r="M478" s="14"/>
      <c r="N478" s="14"/>
      <c r="O478" s="14"/>
      <c r="P478" s="14"/>
    </row>
    <row r="479" spans="5:16" x14ac:dyDescent="0.25">
      <c r="E479" s="272"/>
      <c r="F479" s="13"/>
      <c r="G479" s="13"/>
      <c r="H479" s="13"/>
      <c r="I479" s="13"/>
      <c r="J479" s="13"/>
      <c r="L479" s="14"/>
      <c r="M479" s="14"/>
      <c r="N479" s="14"/>
      <c r="O479" s="14"/>
      <c r="P479" s="14"/>
    </row>
    <row r="480" spans="5:16" x14ac:dyDescent="0.25">
      <c r="E480" s="272"/>
      <c r="F480" s="13"/>
      <c r="G480" s="13"/>
      <c r="H480" s="13"/>
      <c r="I480" s="13"/>
      <c r="J480" s="13"/>
      <c r="L480" s="14"/>
      <c r="M480" s="14"/>
      <c r="N480" s="14"/>
      <c r="O480" s="14"/>
      <c r="P480" s="14"/>
    </row>
    <row r="481" spans="5:16" x14ac:dyDescent="0.25">
      <c r="E481" s="272"/>
      <c r="F481" s="13"/>
      <c r="G481" s="13"/>
      <c r="H481" s="13"/>
      <c r="I481" s="13"/>
      <c r="J481" s="13"/>
      <c r="L481" s="14"/>
      <c r="M481" s="14"/>
      <c r="N481" s="14"/>
      <c r="O481" s="14"/>
      <c r="P481" s="14"/>
    </row>
    <row r="482" spans="5:16" x14ac:dyDescent="0.25">
      <c r="E482" s="272"/>
      <c r="F482" s="13"/>
      <c r="G482" s="13"/>
      <c r="H482" s="13"/>
      <c r="I482" s="13"/>
      <c r="J482" s="13"/>
      <c r="L482" s="14"/>
      <c r="M482" s="14"/>
      <c r="N482" s="14"/>
      <c r="O482" s="14"/>
      <c r="P482" s="14"/>
    </row>
    <row r="483" spans="5:16" x14ac:dyDescent="0.25">
      <c r="E483" s="272"/>
      <c r="F483" s="13"/>
      <c r="G483" s="13"/>
      <c r="H483" s="13"/>
      <c r="I483" s="13"/>
      <c r="J483" s="13"/>
      <c r="L483" s="14"/>
      <c r="M483" s="14"/>
      <c r="N483" s="14"/>
      <c r="O483" s="14"/>
      <c r="P483" s="14"/>
    </row>
    <row r="484" spans="5:16" x14ac:dyDescent="0.25">
      <c r="E484" s="272"/>
      <c r="F484" s="13"/>
      <c r="G484" s="13"/>
      <c r="H484" s="13"/>
      <c r="I484" s="13"/>
      <c r="J484" s="13"/>
      <c r="L484" s="14"/>
      <c r="M484" s="14"/>
      <c r="N484" s="14"/>
      <c r="O484" s="14"/>
      <c r="P484" s="14"/>
    </row>
    <row r="485" spans="5:16" x14ac:dyDescent="0.25">
      <c r="E485" s="272"/>
      <c r="F485" s="13"/>
      <c r="G485" s="13"/>
      <c r="H485" s="13"/>
      <c r="I485" s="13"/>
      <c r="J485" s="13"/>
      <c r="L485" s="14"/>
      <c r="M485" s="14"/>
      <c r="N485" s="14"/>
      <c r="O485" s="14"/>
      <c r="P485" s="14"/>
    </row>
    <row r="486" spans="5:16" x14ac:dyDescent="0.25">
      <c r="E486" s="272"/>
      <c r="F486" s="13"/>
      <c r="G486" s="13"/>
      <c r="H486" s="13"/>
      <c r="I486" s="13"/>
      <c r="J486" s="13"/>
      <c r="L486" s="14"/>
      <c r="M486" s="14"/>
      <c r="N486" s="14"/>
      <c r="O486" s="14"/>
      <c r="P486" s="14"/>
    </row>
    <row r="487" spans="5:16" x14ac:dyDescent="0.25">
      <c r="E487" s="272"/>
      <c r="F487" s="13"/>
      <c r="G487" s="13"/>
      <c r="H487" s="13"/>
      <c r="I487" s="13"/>
      <c r="J487" s="13"/>
      <c r="L487" s="14"/>
      <c r="M487" s="14"/>
      <c r="N487" s="14"/>
      <c r="O487" s="14"/>
      <c r="P487" s="14"/>
    </row>
    <row r="488" spans="5:16" x14ac:dyDescent="0.25">
      <c r="E488" s="272"/>
      <c r="F488" s="13"/>
      <c r="G488" s="13"/>
      <c r="H488" s="13"/>
      <c r="I488" s="13"/>
      <c r="J488" s="13"/>
      <c r="L488" s="14"/>
      <c r="M488" s="14"/>
      <c r="N488" s="14"/>
      <c r="O488" s="14"/>
      <c r="P488" s="14"/>
    </row>
    <row r="489" spans="5:16" x14ac:dyDescent="0.25">
      <c r="E489" s="272"/>
      <c r="F489" s="13"/>
      <c r="G489" s="13"/>
      <c r="H489" s="13"/>
      <c r="I489" s="13"/>
      <c r="J489" s="13"/>
      <c r="L489" s="14"/>
      <c r="M489" s="14"/>
      <c r="N489" s="14"/>
      <c r="O489" s="14"/>
      <c r="P489" s="14"/>
    </row>
    <row r="490" spans="5:16" x14ac:dyDescent="0.25">
      <c r="E490" s="272"/>
      <c r="F490" s="13"/>
      <c r="G490" s="13"/>
      <c r="H490" s="13"/>
      <c r="I490" s="13"/>
      <c r="J490" s="13"/>
      <c r="L490" s="14"/>
      <c r="M490" s="14"/>
      <c r="N490" s="14"/>
      <c r="O490" s="14"/>
      <c r="P490" s="14"/>
    </row>
    <row r="491" spans="5:16" x14ac:dyDescent="0.25">
      <c r="F491" s="13"/>
      <c r="G491" s="13"/>
      <c r="H491" s="13"/>
      <c r="I491" s="13"/>
      <c r="J491" s="13"/>
      <c r="L491" s="14"/>
      <c r="M491" s="14"/>
      <c r="N491" s="14"/>
      <c r="O491" s="14"/>
      <c r="P491" s="14"/>
    </row>
    <row r="492" spans="5:16" x14ac:dyDescent="0.25">
      <c r="E492" s="272"/>
      <c r="F492" s="13"/>
      <c r="G492" s="13"/>
      <c r="H492" s="13"/>
      <c r="I492" s="13"/>
      <c r="J492" s="13"/>
      <c r="L492" s="14"/>
      <c r="M492" s="14"/>
      <c r="N492" s="14"/>
      <c r="O492" s="14"/>
      <c r="P492" s="14"/>
    </row>
    <row r="493" spans="5:16" x14ac:dyDescent="0.25">
      <c r="E493" s="272"/>
      <c r="F493" s="13"/>
      <c r="G493" s="13"/>
      <c r="H493" s="13"/>
      <c r="I493" s="13"/>
      <c r="J493" s="13"/>
      <c r="L493" s="14"/>
      <c r="M493" s="14"/>
      <c r="N493" s="14"/>
      <c r="O493" s="14"/>
      <c r="P493" s="14"/>
    </row>
    <row r="494" spans="5:16" x14ac:dyDescent="0.25">
      <c r="E494" s="272"/>
      <c r="F494" s="13"/>
      <c r="G494" s="13"/>
      <c r="H494" s="13"/>
      <c r="I494" s="13"/>
      <c r="J494" s="13"/>
      <c r="L494" s="14"/>
      <c r="M494" s="14"/>
      <c r="N494" s="14"/>
      <c r="O494" s="14"/>
      <c r="P494" s="14"/>
    </row>
    <row r="495" spans="5:16" x14ac:dyDescent="0.25">
      <c r="E495" s="272"/>
      <c r="F495" s="13"/>
      <c r="G495" s="13"/>
      <c r="H495" s="13"/>
      <c r="I495" s="13"/>
      <c r="J495" s="13"/>
      <c r="L495" s="14"/>
      <c r="M495" s="14"/>
      <c r="N495" s="14"/>
      <c r="O495" s="14"/>
      <c r="P495" s="14"/>
    </row>
    <row r="496" spans="5:16" x14ac:dyDescent="0.25">
      <c r="E496" s="272"/>
      <c r="F496" s="13"/>
      <c r="G496" s="13"/>
      <c r="H496" s="13"/>
      <c r="I496" s="13"/>
      <c r="J496" s="13"/>
      <c r="L496" s="14"/>
      <c r="M496" s="14"/>
      <c r="N496" s="14"/>
      <c r="O496" s="14"/>
      <c r="P496" s="14"/>
    </row>
    <row r="497" spans="5:16" x14ac:dyDescent="0.25">
      <c r="E497" s="272"/>
      <c r="F497" s="13"/>
      <c r="G497" s="13"/>
      <c r="H497" s="13"/>
      <c r="I497" s="13"/>
      <c r="J497" s="13"/>
      <c r="L497" s="14"/>
      <c r="M497" s="14"/>
      <c r="N497" s="14"/>
      <c r="O497" s="14"/>
      <c r="P497" s="14"/>
    </row>
    <row r="498" spans="5:16" x14ac:dyDescent="0.25">
      <c r="E498" s="272"/>
      <c r="F498" s="13"/>
      <c r="G498" s="13"/>
      <c r="H498" s="13"/>
      <c r="I498" s="13"/>
      <c r="J498" s="13"/>
      <c r="L498" s="14"/>
      <c r="M498" s="14"/>
      <c r="N498" s="14"/>
      <c r="O498" s="14"/>
      <c r="P498" s="14"/>
    </row>
    <row r="499" spans="5:16" x14ac:dyDescent="0.25">
      <c r="E499" s="272"/>
      <c r="F499" s="13"/>
      <c r="G499" s="13"/>
      <c r="H499" s="13"/>
      <c r="I499" s="13"/>
      <c r="J499" s="13"/>
      <c r="L499" s="14"/>
      <c r="M499" s="14"/>
      <c r="N499" s="14"/>
      <c r="O499" s="14"/>
      <c r="P499" s="14"/>
    </row>
    <row r="500" spans="5:16" x14ac:dyDescent="0.25">
      <c r="E500" s="272"/>
      <c r="F500" s="13"/>
      <c r="G500" s="13"/>
      <c r="H500" s="13"/>
      <c r="I500" s="13"/>
      <c r="J500" s="13"/>
      <c r="L500" s="14"/>
      <c r="M500" s="14"/>
      <c r="N500" s="14"/>
      <c r="O500" s="14"/>
      <c r="P500" s="14"/>
    </row>
    <row r="501" spans="5:16" x14ac:dyDescent="0.25">
      <c r="E501" s="272"/>
      <c r="F501" s="13"/>
      <c r="G501" s="13"/>
      <c r="H501" s="13"/>
      <c r="I501" s="13"/>
      <c r="J501" s="13"/>
      <c r="L501" s="14"/>
      <c r="M501" s="14"/>
      <c r="N501" s="14"/>
      <c r="O501" s="14"/>
      <c r="P501" s="14"/>
    </row>
    <row r="502" spans="5:16" x14ac:dyDescent="0.25">
      <c r="E502" s="272"/>
      <c r="F502" s="13"/>
      <c r="G502" s="13"/>
      <c r="H502" s="13"/>
      <c r="I502" s="13"/>
      <c r="J502" s="13"/>
      <c r="L502" s="14"/>
      <c r="M502" s="14"/>
      <c r="N502" s="14"/>
      <c r="O502" s="14"/>
      <c r="P502" s="14"/>
    </row>
    <row r="503" spans="5:16" x14ac:dyDescent="0.25">
      <c r="E503" s="272"/>
      <c r="F503" s="13"/>
      <c r="G503" s="13"/>
      <c r="H503" s="13"/>
      <c r="I503" s="13"/>
      <c r="J503" s="13"/>
      <c r="L503" s="14"/>
      <c r="M503" s="14"/>
      <c r="N503" s="14"/>
      <c r="O503" s="14"/>
      <c r="P503" s="14"/>
    </row>
    <row r="504" spans="5:16" x14ac:dyDescent="0.25">
      <c r="E504" s="272"/>
      <c r="F504" s="13"/>
      <c r="G504" s="13"/>
      <c r="H504" s="13"/>
      <c r="I504" s="13"/>
      <c r="J504" s="13"/>
      <c r="L504" s="14"/>
      <c r="M504" s="14"/>
      <c r="N504" s="14"/>
      <c r="O504" s="14"/>
      <c r="P504" s="14"/>
    </row>
    <row r="505" spans="5:16" x14ac:dyDescent="0.25">
      <c r="E505" s="272"/>
      <c r="F505" s="13"/>
      <c r="G505" s="13"/>
      <c r="H505" s="13"/>
      <c r="I505" s="13"/>
      <c r="J505" s="13"/>
      <c r="L505" s="14"/>
      <c r="M505" s="14"/>
      <c r="N505" s="14"/>
      <c r="O505" s="14"/>
      <c r="P505" s="14"/>
    </row>
    <row r="506" spans="5:16" x14ac:dyDescent="0.25">
      <c r="E506" s="272"/>
      <c r="F506" s="13"/>
      <c r="G506" s="13"/>
      <c r="H506" s="13"/>
      <c r="I506" s="13"/>
      <c r="J506" s="13"/>
      <c r="L506" s="14"/>
      <c r="M506" s="14"/>
      <c r="N506" s="14"/>
      <c r="O506" s="14"/>
      <c r="P506" s="14"/>
    </row>
    <row r="507" spans="5:16" x14ac:dyDescent="0.25">
      <c r="E507" s="272"/>
      <c r="F507" s="13"/>
      <c r="G507" s="13"/>
      <c r="H507" s="13"/>
      <c r="I507" s="13"/>
      <c r="J507" s="13"/>
      <c r="L507" s="14"/>
      <c r="M507" s="14"/>
      <c r="N507" s="14"/>
      <c r="O507" s="14"/>
      <c r="P507" s="14"/>
    </row>
    <row r="508" spans="5:16" x14ac:dyDescent="0.25">
      <c r="E508" s="272"/>
      <c r="F508" s="13"/>
      <c r="G508" s="13"/>
      <c r="H508" s="13"/>
      <c r="I508" s="13"/>
      <c r="J508" s="13"/>
      <c r="L508" s="14"/>
      <c r="M508" s="14"/>
      <c r="N508" s="14"/>
      <c r="O508" s="14"/>
      <c r="P508" s="14"/>
    </row>
    <row r="509" spans="5:16" x14ac:dyDescent="0.25">
      <c r="E509" s="272"/>
      <c r="F509" s="13"/>
      <c r="G509" s="13"/>
      <c r="H509" s="13"/>
      <c r="I509" s="13"/>
      <c r="J509" s="13"/>
      <c r="L509" s="14"/>
      <c r="M509" s="14"/>
      <c r="N509" s="14"/>
      <c r="O509" s="14"/>
      <c r="P509" s="14"/>
    </row>
    <row r="510" spans="5:16" x14ac:dyDescent="0.25">
      <c r="E510" s="272"/>
      <c r="F510" s="13"/>
      <c r="G510" s="13"/>
      <c r="H510" s="13"/>
      <c r="I510" s="13"/>
      <c r="J510" s="13"/>
      <c r="L510" s="14"/>
      <c r="M510" s="14"/>
      <c r="N510" s="14"/>
      <c r="O510" s="14"/>
      <c r="P510" s="14"/>
    </row>
    <row r="511" spans="5:16" x14ac:dyDescent="0.25">
      <c r="E511" s="272"/>
      <c r="F511" s="13"/>
      <c r="G511" s="13"/>
      <c r="H511" s="13"/>
      <c r="I511" s="13"/>
      <c r="J511" s="13"/>
      <c r="L511" s="14"/>
      <c r="M511" s="14"/>
      <c r="N511" s="14"/>
      <c r="O511" s="14"/>
      <c r="P511" s="14"/>
    </row>
    <row r="512" spans="5:16" x14ac:dyDescent="0.25">
      <c r="E512" s="272"/>
      <c r="F512" s="13"/>
      <c r="G512" s="13"/>
      <c r="H512" s="13"/>
      <c r="I512" s="13"/>
      <c r="J512" s="13"/>
      <c r="L512" s="14"/>
      <c r="M512" s="14"/>
      <c r="N512" s="14"/>
      <c r="O512" s="14"/>
      <c r="P512" s="14"/>
    </row>
    <row r="513" spans="5:16" x14ac:dyDescent="0.25">
      <c r="E513" s="272"/>
      <c r="F513" s="13"/>
      <c r="G513" s="13"/>
      <c r="H513" s="13"/>
      <c r="I513" s="13"/>
      <c r="J513" s="13"/>
      <c r="L513" s="14"/>
      <c r="M513" s="14"/>
      <c r="N513" s="14"/>
      <c r="O513" s="14"/>
      <c r="P513" s="14"/>
    </row>
    <row r="514" spans="5:16" x14ac:dyDescent="0.25">
      <c r="E514" s="272"/>
      <c r="F514" s="13"/>
      <c r="G514" s="13"/>
      <c r="H514" s="13"/>
      <c r="I514" s="13"/>
      <c r="J514" s="13"/>
      <c r="L514" s="14"/>
      <c r="M514" s="14"/>
      <c r="N514" s="14"/>
      <c r="O514" s="14"/>
      <c r="P514" s="14"/>
    </row>
    <row r="515" spans="5:16" x14ac:dyDescent="0.25">
      <c r="E515" s="272"/>
      <c r="F515" s="13"/>
      <c r="G515" s="13"/>
      <c r="H515" s="13"/>
      <c r="I515" s="13"/>
      <c r="J515" s="13"/>
      <c r="L515" s="14"/>
      <c r="M515" s="14"/>
      <c r="N515" s="14"/>
      <c r="O515" s="14"/>
      <c r="P515" s="14"/>
    </row>
    <row r="516" spans="5:16" x14ac:dyDescent="0.25">
      <c r="E516" s="272"/>
      <c r="F516" s="13"/>
      <c r="G516" s="13"/>
      <c r="H516" s="13"/>
      <c r="I516" s="13"/>
      <c r="J516" s="13"/>
      <c r="L516" s="14"/>
      <c r="M516" s="14"/>
      <c r="N516" s="14"/>
      <c r="O516" s="14"/>
      <c r="P516" s="14"/>
    </row>
    <row r="517" spans="5:16" x14ac:dyDescent="0.25">
      <c r="E517" s="272"/>
      <c r="F517" s="13"/>
      <c r="G517" s="13"/>
      <c r="H517" s="13"/>
      <c r="I517" s="13"/>
      <c r="J517" s="13"/>
      <c r="L517" s="14"/>
      <c r="M517" s="14"/>
      <c r="N517" s="14"/>
      <c r="O517" s="14"/>
      <c r="P517" s="14"/>
    </row>
    <row r="518" spans="5:16" x14ac:dyDescent="0.25">
      <c r="F518" s="13"/>
      <c r="G518" s="13"/>
      <c r="H518" s="13"/>
      <c r="I518" s="13"/>
      <c r="J518" s="13"/>
      <c r="L518" s="14"/>
      <c r="M518" s="14"/>
      <c r="N518" s="14"/>
      <c r="O518" s="14"/>
      <c r="P518" s="14"/>
    </row>
    <row r="519" spans="5:16" x14ac:dyDescent="0.25">
      <c r="E519" s="272"/>
      <c r="F519" s="13"/>
      <c r="G519" s="13"/>
      <c r="H519" s="13"/>
      <c r="I519" s="13"/>
      <c r="J519" s="13"/>
      <c r="L519" s="14"/>
      <c r="M519" s="14"/>
      <c r="N519" s="14"/>
      <c r="O519" s="14"/>
      <c r="P519" s="14"/>
    </row>
    <row r="520" spans="5:16" x14ac:dyDescent="0.25">
      <c r="E520" s="272"/>
      <c r="F520" s="13"/>
      <c r="G520" s="13"/>
      <c r="H520" s="13"/>
      <c r="I520" s="13"/>
      <c r="J520" s="13"/>
      <c r="L520" s="14"/>
      <c r="M520" s="14"/>
      <c r="N520" s="14"/>
      <c r="O520" s="14"/>
      <c r="P520" s="14"/>
    </row>
    <row r="521" spans="5:16" x14ac:dyDescent="0.25">
      <c r="E521" s="272"/>
      <c r="F521" s="13"/>
      <c r="G521" s="13"/>
      <c r="H521" s="13"/>
      <c r="I521" s="13"/>
      <c r="J521" s="13"/>
      <c r="L521" s="14"/>
      <c r="M521" s="14"/>
      <c r="N521" s="14"/>
      <c r="O521" s="14"/>
      <c r="P521" s="14"/>
    </row>
    <row r="522" spans="5:16" x14ac:dyDescent="0.25">
      <c r="F522" s="13"/>
      <c r="G522" s="13"/>
      <c r="H522" s="13"/>
      <c r="I522" s="13"/>
      <c r="J522" s="13"/>
      <c r="L522" s="14"/>
      <c r="M522" s="14"/>
      <c r="N522" s="14"/>
      <c r="O522" s="14"/>
      <c r="P522" s="14"/>
    </row>
    <row r="523" spans="5:16" x14ac:dyDescent="0.25">
      <c r="E523" s="272"/>
      <c r="F523" s="13"/>
      <c r="G523" s="13"/>
      <c r="H523" s="13"/>
      <c r="I523" s="13"/>
      <c r="J523" s="13"/>
      <c r="L523" s="14"/>
      <c r="M523" s="14"/>
      <c r="N523" s="14"/>
      <c r="O523" s="14"/>
      <c r="P523" s="14"/>
    </row>
    <row r="524" spans="5:16" x14ac:dyDescent="0.25">
      <c r="E524" s="272"/>
      <c r="F524" s="13"/>
      <c r="G524" s="13"/>
      <c r="H524" s="13"/>
      <c r="I524" s="13"/>
      <c r="J524" s="13"/>
      <c r="L524" s="14"/>
      <c r="M524" s="14"/>
      <c r="N524" s="14"/>
      <c r="O524" s="14"/>
      <c r="P524" s="14"/>
    </row>
    <row r="525" spans="5:16" x14ac:dyDescent="0.25">
      <c r="E525" s="272"/>
      <c r="F525" s="13"/>
      <c r="G525" s="13"/>
      <c r="H525" s="13"/>
      <c r="I525" s="13"/>
      <c r="J525" s="13"/>
      <c r="L525" s="14"/>
      <c r="M525" s="14"/>
      <c r="N525" s="14"/>
      <c r="O525" s="14"/>
      <c r="P525" s="14"/>
    </row>
    <row r="526" spans="5:16" x14ac:dyDescent="0.25">
      <c r="E526" s="272"/>
      <c r="F526" s="13"/>
      <c r="G526" s="13"/>
      <c r="H526" s="13"/>
      <c r="I526" s="13"/>
      <c r="J526" s="13"/>
      <c r="L526" s="14"/>
      <c r="M526" s="14"/>
      <c r="N526" s="14"/>
      <c r="O526" s="14"/>
      <c r="P526" s="14"/>
    </row>
    <row r="527" spans="5:16" x14ac:dyDescent="0.25">
      <c r="E527" s="272"/>
      <c r="F527" s="13"/>
      <c r="G527" s="13"/>
      <c r="H527" s="13"/>
      <c r="I527" s="13"/>
      <c r="J527" s="13"/>
      <c r="L527" s="14"/>
      <c r="M527" s="14"/>
      <c r="N527" s="14"/>
      <c r="O527" s="14"/>
      <c r="P527" s="14"/>
    </row>
    <row r="528" spans="5:16" x14ac:dyDescent="0.25">
      <c r="E528" s="272"/>
      <c r="F528" s="13"/>
      <c r="G528" s="13"/>
      <c r="H528" s="13"/>
      <c r="I528" s="13"/>
      <c r="J528" s="13"/>
      <c r="L528" s="14"/>
      <c r="M528" s="14"/>
      <c r="N528" s="14"/>
      <c r="O528" s="14"/>
      <c r="P528" s="14"/>
    </row>
    <row r="529" spans="5:16" x14ac:dyDescent="0.25">
      <c r="E529" s="272"/>
      <c r="F529" s="13"/>
      <c r="G529" s="13"/>
      <c r="H529" s="13"/>
      <c r="I529" s="13"/>
      <c r="J529" s="13"/>
      <c r="L529" s="14"/>
      <c r="M529" s="14"/>
      <c r="N529" s="14"/>
      <c r="O529" s="14"/>
      <c r="P529" s="14"/>
    </row>
    <row r="530" spans="5:16" x14ac:dyDescent="0.25">
      <c r="E530" s="272"/>
      <c r="F530" s="13"/>
      <c r="G530" s="13"/>
      <c r="H530" s="13"/>
      <c r="I530" s="13"/>
      <c r="J530" s="13"/>
      <c r="L530" s="14"/>
      <c r="M530" s="14"/>
      <c r="N530" s="14"/>
      <c r="O530" s="14"/>
      <c r="P530" s="14"/>
    </row>
    <row r="531" spans="5:16" x14ac:dyDescent="0.25">
      <c r="E531" s="272"/>
      <c r="F531" s="13"/>
      <c r="G531" s="13"/>
      <c r="H531" s="13"/>
      <c r="I531" s="13"/>
      <c r="J531" s="13"/>
      <c r="L531" s="14"/>
      <c r="M531" s="14"/>
      <c r="N531" s="14"/>
      <c r="O531" s="14"/>
      <c r="P531" s="14"/>
    </row>
    <row r="532" spans="5:16" x14ac:dyDescent="0.25">
      <c r="E532" s="272"/>
      <c r="F532" s="13"/>
      <c r="G532" s="13"/>
      <c r="H532" s="13"/>
      <c r="I532" s="13"/>
      <c r="J532" s="13"/>
      <c r="L532" s="14"/>
      <c r="M532" s="14"/>
      <c r="N532" s="14"/>
      <c r="O532" s="14"/>
      <c r="P532" s="14"/>
    </row>
    <row r="533" spans="5:16" x14ac:dyDescent="0.25">
      <c r="E533" s="272"/>
      <c r="F533" s="13"/>
      <c r="G533" s="13"/>
      <c r="H533" s="13"/>
      <c r="I533" s="13"/>
      <c r="J533" s="13"/>
      <c r="L533" s="14"/>
      <c r="M533" s="14"/>
      <c r="N533" s="14"/>
      <c r="O533" s="14"/>
      <c r="P533" s="14"/>
    </row>
    <row r="534" spans="5:16" x14ac:dyDescent="0.25">
      <c r="E534" s="272"/>
      <c r="F534" s="13"/>
      <c r="G534" s="13"/>
      <c r="H534" s="13"/>
      <c r="I534" s="13"/>
      <c r="J534" s="13"/>
      <c r="L534" s="14"/>
      <c r="M534" s="14"/>
      <c r="N534" s="14"/>
      <c r="O534" s="14"/>
      <c r="P534" s="14"/>
    </row>
    <row r="535" spans="5:16" x14ac:dyDescent="0.25">
      <c r="E535" s="272"/>
      <c r="F535" s="13"/>
      <c r="G535" s="13"/>
      <c r="H535" s="13"/>
      <c r="I535" s="13"/>
      <c r="J535" s="13"/>
      <c r="L535" s="14"/>
      <c r="M535" s="14"/>
      <c r="N535" s="14"/>
      <c r="O535" s="14"/>
      <c r="P535" s="14"/>
    </row>
    <row r="536" spans="5:16" x14ac:dyDescent="0.25">
      <c r="E536" s="272"/>
      <c r="F536" s="13"/>
      <c r="G536" s="13"/>
      <c r="H536" s="13"/>
      <c r="I536" s="13"/>
      <c r="J536" s="13"/>
      <c r="L536" s="14"/>
      <c r="M536" s="14"/>
      <c r="N536" s="14"/>
      <c r="O536" s="14"/>
      <c r="P536" s="14"/>
    </row>
    <row r="537" spans="5:16" x14ac:dyDescent="0.25">
      <c r="E537" s="272"/>
      <c r="F537" s="13"/>
      <c r="G537" s="13"/>
      <c r="H537" s="13"/>
      <c r="I537" s="13"/>
      <c r="J537" s="13"/>
      <c r="L537" s="14"/>
      <c r="M537" s="14"/>
      <c r="N537" s="14"/>
      <c r="O537" s="14"/>
      <c r="P537" s="14"/>
    </row>
    <row r="538" spans="5:16" x14ac:dyDescent="0.25">
      <c r="E538" s="272"/>
      <c r="F538" s="13"/>
      <c r="G538" s="13"/>
      <c r="H538" s="13"/>
      <c r="I538" s="13"/>
      <c r="J538" s="13"/>
      <c r="L538" s="14"/>
      <c r="M538" s="14"/>
      <c r="N538" s="14"/>
      <c r="O538" s="14"/>
      <c r="P538" s="14"/>
    </row>
    <row r="539" spans="5:16" x14ac:dyDescent="0.25">
      <c r="E539" s="272"/>
      <c r="F539" s="13"/>
      <c r="G539" s="13"/>
      <c r="H539" s="13"/>
      <c r="I539" s="13"/>
      <c r="J539" s="13"/>
      <c r="L539" s="14"/>
      <c r="M539" s="14"/>
      <c r="N539" s="14"/>
      <c r="O539" s="14"/>
      <c r="P539" s="14"/>
    </row>
    <row r="540" spans="5:16" x14ac:dyDescent="0.25">
      <c r="E540" s="272"/>
      <c r="F540" s="13"/>
      <c r="G540" s="13"/>
      <c r="H540" s="13"/>
      <c r="I540" s="13"/>
      <c r="J540" s="13"/>
      <c r="L540" s="14"/>
      <c r="M540" s="14"/>
      <c r="N540" s="14"/>
      <c r="O540" s="14"/>
      <c r="P540" s="14"/>
    </row>
    <row r="541" spans="5:16" x14ac:dyDescent="0.25">
      <c r="E541" s="272"/>
      <c r="F541" s="13"/>
      <c r="G541" s="13"/>
      <c r="H541" s="13"/>
      <c r="I541" s="13"/>
      <c r="J541" s="13"/>
      <c r="L541" s="14"/>
      <c r="M541" s="14"/>
      <c r="N541" s="14"/>
      <c r="O541" s="14"/>
      <c r="P541" s="14"/>
    </row>
    <row r="542" spans="5:16" x14ac:dyDescent="0.25">
      <c r="E542" s="272"/>
      <c r="F542" s="13"/>
      <c r="G542" s="13"/>
      <c r="H542" s="13"/>
      <c r="I542" s="13"/>
      <c r="J542" s="13"/>
      <c r="L542" s="14"/>
      <c r="M542" s="14"/>
      <c r="N542" s="14"/>
      <c r="O542" s="14"/>
      <c r="P542" s="14"/>
    </row>
    <row r="543" spans="5:16" x14ac:dyDescent="0.25">
      <c r="E543" s="272"/>
      <c r="F543" s="13"/>
      <c r="G543" s="13"/>
      <c r="H543" s="13"/>
      <c r="I543" s="13"/>
      <c r="J543" s="13"/>
      <c r="L543" s="14"/>
      <c r="M543" s="14"/>
      <c r="N543" s="14"/>
      <c r="O543" s="14"/>
      <c r="P543" s="14"/>
    </row>
    <row r="544" spans="5:16" x14ac:dyDescent="0.25">
      <c r="E544" s="272"/>
      <c r="F544" s="13"/>
      <c r="G544" s="13"/>
      <c r="H544" s="13"/>
      <c r="I544" s="13"/>
      <c r="J544" s="13"/>
      <c r="L544" s="14"/>
      <c r="M544" s="14"/>
      <c r="N544" s="14"/>
      <c r="O544" s="14"/>
      <c r="P544" s="14"/>
    </row>
    <row r="545" spans="5:16" x14ac:dyDescent="0.25">
      <c r="E545" s="272"/>
      <c r="F545" s="13"/>
      <c r="G545" s="13"/>
      <c r="H545" s="13"/>
      <c r="I545" s="13"/>
      <c r="J545" s="13"/>
      <c r="L545" s="14"/>
      <c r="M545" s="14"/>
      <c r="N545" s="14"/>
      <c r="O545" s="14"/>
      <c r="P545" s="14"/>
    </row>
    <row r="546" spans="5:16" x14ac:dyDescent="0.25">
      <c r="F546" s="13"/>
      <c r="G546" s="13"/>
      <c r="H546" s="13"/>
      <c r="I546" s="13"/>
      <c r="J546" s="13"/>
      <c r="L546" s="14"/>
      <c r="M546" s="14"/>
      <c r="N546" s="14"/>
      <c r="O546" s="14"/>
      <c r="P546" s="14"/>
    </row>
    <row r="547" spans="5:16" x14ac:dyDescent="0.25">
      <c r="E547" s="272"/>
      <c r="F547" s="13"/>
      <c r="G547" s="13"/>
      <c r="H547" s="13"/>
      <c r="I547" s="13"/>
      <c r="J547" s="13"/>
      <c r="L547" s="14"/>
      <c r="M547" s="14"/>
      <c r="N547" s="14"/>
      <c r="O547" s="14"/>
      <c r="P547" s="14"/>
    </row>
    <row r="548" spans="5:16" x14ac:dyDescent="0.25">
      <c r="E548" s="272"/>
      <c r="F548" s="13"/>
      <c r="G548" s="13"/>
      <c r="H548" s="13"/>
      <c r="I548" s="13"/>
      <c r="J548" s="13"/>
      <c r="L548" s="14"/>
      <c r="M548" s="14"/>
      <c r="N548" s="14"/>
      <c r="O548" s="14"/>
      <c r="P548" s="14"/>
    </row>
    <row r="549" spans="5:16" x14ac:dyDescent="0.25">
      <c r="E549" s="272"/>
      <c r="F549" s="13"/>
      <c r="G549" s="13"/>
      <c r="H549" s="13"/>
      <c r="I549" s="13"/>
      <c r="J549" s="13"/>
      <c r="L549" s="14"/>
      <c r="M549" s="14"/>
      <c r="N549" s="14"/>
      <c r="O549" s="14"/>
      <c r="P549" s="14"/>
    </row>
    <row r="550" spans="5:16" x14ac:dyDescent="0.25">
      <c r="E550" s="272"/>
      <c r="F550" s="13"/>
      <c r="G550" s="13"/>
      <c r="H550" s="13"/>
      <c r="I550" s="13"/>
      <c r="J550" s="13"/>
      <c r="L550" s="14"/>
      <c r="M550" s="14"/>
      <c r="N550" s="14"/>
      <c r="O550" s="14"/>
      <c r="P550" s="14"/>
    </row>
    <row r="551" spans="5:16" x14ac:dyDescent="0.25">
      <c r="E551" s="272"/>
      <c r="F551" s="13"/>
      <c r="G551" s="13"/>
      <c r="H551" s="13"/>
      <c r="I551" s="13"/>
      <c r="J551" s="13"/>
      <c r="L551" s="14"/>
      <c r="M551" s="14"/>
      <c r="N551" s="14"/>
      <c r="O551" s="14"/>
      <c r="P551" s="14"/>
    </row>
    <row r="552" spans="5:16" x14ac:dyDescent="0.25">
      <c r="E552" s="272"/>
      <c r="F552" s="13"/>
      <c r="G552" s="13"/>
      <c r="H552" s="13"/>
      <c r="I552" s="13"/>
      <c r="J552" s="13"/>
      <c r="L552" s="14"/>
      <c r="M552" s="14"/>
      <c r="N552" s="14"/>
      <c r="O552" s="14"/>
      <c r="P552" s="14"/>
    </row>
    <row r="553" spans="5:16" x14ac:dyDescent="0.25">
      <c r="E553" s="272"/>
      <c r="F553" s="13"/>
      <c r="G553" s="13"/>
      <c r="H553" s="13"/>
      <c r="I553" s="13"/>
      <c r="J553" s="13"/>
      <c r="L553" s="14"/>
      <c r="M553" s="14"/>
      <c r="N553" s="14"/>
      <c r="O553" s="14"/>
      <c r="P553" s="14"/>
    </row>
    <row r="554" spans="5:16" x14ac:dyDescent="0.25">
      <c r="E554" s="272"/>
      <c r="F554" s="13"/>
      <c r="G554" s="13"/>
      <c r="H554" s="13"/>
      <c r="I554" s="13"/>
      <c r="J554" s="13"/>
      <c r="L554" s="14"/>
      <c r="M554" s="14"/>
      <c r="N554" s="14"/>
      <c r="O554" s="14"/>
      <c r="P554" s="14"/>
    </row>
    <row r="555" spans="5:16" x14ac:dyDescent="0.25">
      <c r="E555" s="272"/>
      <c r="F555" s="13"/>
      <c r="G555" s="13"/>
      <c r="H555" s="13"/>
      <c r="I555" s="13"/>
      <c r="J555" s="13"/>
      <c r="L555" s="14"/>
      <c r="M555" s="14"/>
      <c r="N555" s="14"/>
      <c r="O555" s="14"/>
      <c r="P555" s="14"/>
    </row>
    <row r="556" spans="5:16" x14ac:dyDescent="0.25">
      <c r="E556" s="272"/>
      <c r="F556" s="13"/>
      <c r="G556" s="13"/>
      <c r="H556" s="13"/>
      <c r="I556" s="13"/>
      <c r="J556" s="13"/>
      <c r="L556" s="14"/>
      <c r="M556" s="14"/>
      <c r="N556" s="14"/>
      <c r="O556" s="14"/>
      <c r="P556" s="14"/>
    </row>
    <row r="557" spans="5:16" x14ac:dyDescent="0.25">
      <c r="E557" s="272"/>
      <c r="F557" s="13"/>
      <c r="G557" s="13"/>
      <c r="H557" s="13"/>
      <c r="I557" s="13"/>
      <c r="J557" s="13"/>
      <c r="L557" s="14"/>
      <c r="M557" s="14"/>
      <c r="N557" s="14"/>
      <c r="O557" s="14"/>
      <c r="P557" s="14"/>
    </row>
    <row r="558" spans="5:16" x14ac:dyDescent="0.25">
      <c r="E558" s="272"/>
      <c r="F558" s="13"/>
      <c r="G558" s="13"/>
      <c r="H558" s="13"/>
      <c r="I558" s="13"/>
      <c r="J558" s="13"/>
      <c r="L558" s="14"/>
      <c r="M558" s="14"/>
      <c r="N558" s="14"/>
      <c r="O558" s="14"/>
      <c r="P558" s="14"/>
    </row>
    <row r="559" spans="5:16" x14ac:dyDescent="0.25">
      <c r="E559" s="272"/>
      <c r="F559" s="13"/>
      <c r="G559" s="13"/>
      <c r="H559" s="13"/>
      <c r="I559" s="13"/>
      <c r="J559" s="13"/>
      <c r="L559" s="14"/>
      <c r="M559" s="14"/>
      <c r="N559" s="14"/>
      <c r="O559" s="14"/>
      <c r="P559" s="14"/>
    </row>
    <row r="560" spans="5:16" x14ac:dyDescent="0.25">
      <c r="E560" s="272"/>
      <c r="F560" s="13"/>
      <c r="G560" s="13"/>
      <c r="H560" s="13"/>
      <c r="I560" s="13"/>
      <c r="J560" s="13"/>
      <c r="L560" s="14"/>
      <c r="M560" s="14"/>
      <c r="N560" s="14"/>
      <c r="O560" s="14"/>
      <c r="P560" s="14"/>
    </row>
    <row r="561" spans="5:16" x14ac:dyDescent="0.25">
      <c r="E561" s="272"/>
      <c r="F561" s="13"/>
      <c r="G561" s="13"/>
      <c r="H561" s="13"/>
      <c r="I561" s="13"/>
      <c r="J561" s="13"/>
      <c r="L561" s="14"/>
      <c r="M561" s="14"/>
      <c r="N561" s="14"/>
      <c r="O561" s="14"/>
      <c r="P561" s="14"/>
    </row>
    <row r="562" spans="5:16" x14ac:dyDescent="0.25">
      <c r="E562" s="272"/>
      <c r="F562" s="13"/>
      <c r="G562" s="13"/>
      <c r="H562" s="13"/>
      <c r="I562" s="13"/>
      <c r="J562" s="13"/>
      <c r="L562" s="14"/>
      <c r="M562" s="14"/>
      <c r="N562" s="14"/>
      <c r="O562" s="14"/>
      <c r="P562" s="14"/>
    </row>
    <row r="563" spans="5:16" x14ac:dyDescent="0.25">
      <c r="E563" s="272"/>
      <c r="F563" s="13"/>
      <c r="G563" s="13"/>
      <c r="H563" s="13"/>
      <c r="I563" s="13"/>
      <c r="J563" s="13"/>
      <c r="L563" s="14"/>
      <c r="M563" s="14"/>
      <c r="N563" s="14"/>
      <c r="O563" s="14"/>
      <c r="P563" s="14"/>
    </row>
    <row r="564" spans="5:16" x14ac:dyDescent="0.25">
      <c r="E564" s="272"/>
      <c r="F564" s="13"/>
      <c r="G564" s="13"/>
      <c r="H564" s="13"/>
      <c r="I564" s="13"/>
      <c r="J564" s="13"/>
      <c r="L564" s="14"/>
      <c r="M564" s="14"/>
      <c r="N564" s="14"/>
      <c r="O564" s="14"/>
      <c r="P564" s="14"/>
    </row>
    <row r="565" spans="5:16" x14ac:dyDescent="0.25">
      <c r="E565" s="272"/>
      <c r="F565" s="13"/>
      <c r="G565" s="13"/>
      <c r="H565" s="13"/>
      <c r="I565" s="13"/>
      <c r="J565" s="13"/>
      <c r="L565" s="14"/>
      <c r="M565" s="14"/>
      <c r="N565" s="14"/>
      <c r="O565" s="14"/>
      <c r="P565" s="14"/>
    </row>
    <row r="566" spans="5:16" x14ac:dyDescent="0.25">
      <c r="E566" s="272"/>
      <c r="F566" s="13"/>
      <c r="G566" s="13"/>
      <c r="H566" s="13"/>
      <c r="I566" s="13"/>
      <c r="J566" s="13"/>
      <c r="L566" s="14"/>
      <c r="M566" s="14"/>
      <c r="N566" s="14"/>
      <c r="O566" s="14"/>
      <c r="P566" s="14"/>
    </row>
    <row r="567" spans="5:16" x14ac:dyDescent="0.25">
      <c r="E567" s="272"/>
      <c r="F567" s="13"/>
      <c r="G567" s="13"/>
      <c r="H567" s="13"/>
      <c r="I567" s="13"/>
      <c r="J567" s="13"/>
      <c r="L567" s="14"/>
      <c r="M567" s="14"/>
      <c r="N567" s="14"/>
      <c r="O567" s="14"/>
      <c r="P567" s="14"/>
    </row>
    <row r="568" spans="5:16" x14ac:dyDescent="0.25">
      <c r="E568" s="272"/>
      <c r="F568" s="13"/>
      <c r="G568" s="13"/>
      <c r="H568" s="13"/>
      <c r="I568" s="13"/>
      <c r="J568" s="13"/>
      <c r="L568" s="14"/>
      <c r="M568" s="14"/>
      <c r="N568" s="14"/>
      <c r="O568" s="14"/>
      <c r="P568" s="14"/>
    </row>
    <row r="569" spans="5:16" x14ac:dyDescent="0.25">
      <c r="E569" s="272"/>
      <c r="F569" s="13"/>
      <c r="G569" s="13"/>
      <c r="H569" s="13"/>
      <c r="I569" s="13"/>
      <c r="J569" s="13"/>
      <c r="L569" s="14"/>
      <c r="M569" s="14"/>
      <c r="N569" s="14"/>
      <c r="O569" s="14"/>
      <c r="P569" s="14"/>
    </row>
    <row r="570" spans="5:16" x14ac:dyDescent="0.25">
      <c r="E570" s="272"/>
      <c r="F570" s="13"/>
      <c r="G570" s="13"/>
      <c r="H570" s="13"/>
      <c r="I570" s="13"/>
      <c r="J570" s="13"/>
      <c r="L570" s="14"/>
      <c r="M570" s="14"/>
      <c r="N570" s="14"/>
      <c r="O570" s="14"/>
      <c r="P570" s="14"/>
    </row>
    <row r="571" spans="5:16" x14ac:dyDescent="0.25">
      <c r="E571" s="272"/>
      <c r="F571" s="13"/>
      <c r="G571" s="13"/>
      <c r="H571" s="13"/>
      <c r="I571" s="13"/>
      <c r="J571" s="13"/>
      <c r="L571" s="14"/>
      <c r="M571" s="14"/>
      <c r="N571" s="14"/>
      <c r="O571" s="14"/>
      <c r="P571" s="14"/>
    </row>
    <row r="572" spans="5:16" x14ac:dyDescent="0.25">
      <c r="E572" s="272"/>
      <c r="F572" s="13"/>
      <c r="G572" s="13"/>
      <c r="H572" s="13"/>
      <c r="I572" s="13"/>
      <c r="J572" s="13"/>
      <c r="L572" s="14"/>
      <c r="M572" s="14"/>
      <c r="N572" s="14"/>
      <c r="O572" s="14"/>
      <c r="P572" s="14"/>
    </row>
    <row r="573" spans="5:16" x14ac:dyDescent="0.25">
      <c r="E573" s="272"/>
      <c r="F573" s="13"/>
      <c r="G573" s="13"/>
      <c r="H573" s="13"/>
      <c r="I573" s="13"/>
      <c r="J573" s="13"/>
      <c r="L573" s="14"/>
      <c r="M573" s="14"/>
      <c r="N573" s="14"/>
      <c r="O573" s="14"/>
      <c r="P573" s="14"/>
    </row>
    <row r="574" spans="5:16" x14ac:dyDescent="0.25">
      <c r="E574" s="272"/>
      <c r="F574" s="13"/>
      <c r="G574" s="13"/>
      <c r="H574" s="13"/>
      <c r="I574" s="13"/>
      <c r="J574" s="13"/>
      <c r="L574" s="14"/>
      <c r="M574" s="14"/>
      <c r="N574" s="14"/>
      <c r="O574" s="14"/>
      <c r="P574" s="14"/>
    </row>
    <row r="575" spans="5:16" x14ac:dyDescent="0.25">
      <c r="F575" s="13"/>
      <c r="G575" s="13"/>
      <c r="H575" s="13"/>
      <c r="I575" s="13"/>
      <c r="J575" s="13"/>
      <c r="L575" s="14"/>
      <c r="M575" s="14"/>
      <c r="N575" s="14"/>
      <c r="O575" s="14"/>
      <c r="P575" s="14"/>
    </row>
    <row r="576" spans="5:16" x14ac:dyDescent="0.25">
      <c r="E576" s="272"/>
      <c r="F576" s="13"/>
      <c r="G576" s="13"/>
      <c r="H576" s="13"/>
      <c r="I576" s="13"/>
      <c r="J576" s="13"/>
      <c r="L576" s="14"/>
      <c r="M576" s="14"/>
      <c r="N576" s="14"/>
      <c r="O576" s="14"/>
      <c r="P576" s="14"/>
    </row>
    <row r="577" spans="5:16" x14ac:dyDescent="0.25">
      <c r="E577" s="272"/>
      <c r="F577" s="13"/>
      <c r="G577" s="13"/>
      <c r="H577" s="13"/>
      <c r="I577" s="13"/>
      <c r="J577" s="13"/>
      <c r="L577" s="14"/>
      <c r="M577" s="14"/>
      <c r="N577" s="14"/>
      <c r="O577" s="14"/>
      <c r="P577" s="14"/>
    </row>
    <row r="578" spans="5:16" x14ac:dyDescent="0.25">
      <c r="E578" s="272"/>
      <c r="F578" s="13"/>
      <c r="G578" s="13"/>
      <c r="H578" s="13"/>
      <c r="I578" s="13"/>
      <c r="J578" s="13"/>
      <c r="L578" s="14"/>
      <c r="M578" s="14"/>
      <c r="N578" s="14"/>
      <c r="O578" s="14"/>
      <c r="P578" s="14"/>
    </row>
    <row r="579" spans="5:16" x14ac:dyDescent="0.25">
      <c r="E579" s="272"/>
      <c r="F579" s="13"/>
      <c r="G579" s="13"/>
      <c r="H579" s="13"/>
      <c r="I579" s="13"/>
      <c r="J579" s="13"/>
      <c r="L579" s="14"/>
      <c r="M579" s="14"/>
      <c r="N579" s="14"/>
      <c r="O579" s="14"/>
      <c r="P579" s="14"/>
    </row>
    <row r="580" spans="5:16" x14ac:dyDescent="0.25">
      <c r="E580" s="272"/>
      <c r="F580" s="13"/>
      <c r="G580" s="13"/>
      <c r="H580" s="13"/>
      <c r="I580" s="13"/>
      <c r="J580" s="13"/>
      <c r="L580" s="14"/>
      <c r="M580" s="14"/>
      <c r="N580" s="14"/>
      <c r="O580" s="14"/>
      <c r="P580" s="14"/>
    </row>
    <row r="581" spans="5:16" x14ac:dyDescent="0.25">
      <c r="E581" s="272"/>
      <c r="F581" s="13"/>
      <c r="G581" s="13"/>
      <c r="H581" s="13"/>
      <c r="I581" s="13"/>
      <c r="J581" s="13"/>
      <c r="L581" s="14"/>
      <c r="M581" s="14"/>
      <c r="N581" s="14"/>
      <c r="O581" s="14"/>
      <c r="P581" s="14"/>
    </row>
    <row r="582" spans="5:16" x14ac:dyDescent="0.25">
      <c r="E582" s="272"/>
      <c r="F582" s="13"/>
      <c r="G582" s="13"/>
      <c r="H582" s="13"/>
      <c r="I582" s="13"/>
      <c r="J582" s="13"/>
      <c r="L582" s="14"/>
      <c r="M582" s="14"/>
      <c r="N582" s="14"/>
      <c r="O582" s="14"/>
      <c r="P582" s="14"/>
    </row>
    <row r="583" spans="5:16" x14ac:dyDescent="0.25">
      <c r="E583" s="272"/>
      <c r="F583" s="13"/>
      <c r="G583" s="13"/>
      <c r="H583" s="13"/>
      <c r="I583" s="13"/>
      <c r="J583" s="13"/>
      <c r="L583" s="14"/>
      <c r="M583" s="14"/>
      <c r="N583" s="14"/>
      <c r="O583" s="14"/>
      <c r="P583" s="14"/>
    </row>
    <row r="584" spans="5:16" x14ac:dyDescent="0.25">
      <c r="E584" s="272"/>
      <c r="F584" s="13"/>
      <c r="G584" s="13"/>
      <c r="H584" s="13"/>
      <c r="I584" s="13"/>
      <c r="J584" s="13"/>
      <c r="L584" s="14"/>
      <c r="M584" s="14"/>
      <c r="N584" s="14"/>
      <c r="O584" s="14"/>
      <c r="P584" s="14"/>
    </row>
    <row r="585" spans="5:16" x14ac:dyDescent="0.25">
      <c r="E585" s="272"/>
      <c r="F585" s="13"/>
      <c r="G585" s="13"/>
      <c r="H585" s="13"/>
      <c r="I585" s="13"/>
      <c r="J585" s="13"/>
      <c r="L585" s="14"/>
      <c r="M585" s="14"/>
      <c r="N585" s="14"/>
      <c r="O585" s="14"/>
      <c r="P585" s="14"/>
    </row>
    <row r="586" spans="5:16" x14ac:dyDescent="0.25">
      <c r="E586" s="272"/>
      <c r="F586" s="13"/>
      <c r="G586" s="13"/>
      <c r="H586" s="13"/>
      <c r="I586" s="13"/>
      <c r="J586" s="13"/>
      <c r="L586" s="14"/>
      <c r="M586" s="14"/>
      <c r="N586" s="14"/>
      <c r="O586" s="14"/>
      <c r="P586" s="14"/>
    </row>
    <row r="587" spans="5:16" x14ac:dyDescent="0.25">
      <c r="E587" s="272"/>
      <c r="F587" s="13"/>
      <c r="G587" s="13"/>
      <c r="H587" s="13"/>
      <c r="I587" s="13"/>
      <c r="J587" s="13"/>
      <c r="L587" s="14"/>
      <c r="M587" s="14"/>
      <c r="N587" s="14"/>
      <c r="O587" s="14"/>
      <c r="P587" s="14"/>
    </row>
    <row r="588" spans="5:16" x14ac:dyDescent="0.25">
      <c r="E588" s="272"/>
      <c r="F588" s="13"/>
      <c r="G588" s="13"/>
      <c r="H588" s="13"/>
      <c r="I588" s="13"/>
      <c r="J588" s="13"/>
      <c r="L588" s="14"/>
      <c r="M588" s="14"/>
      <c r="N588" s="14"/>
      <c r="O588" s="14"/>
      <c r="P588" s="14"/>
    </row>
    <row r="589" spans="5:16" x14ac:dyDescent="0.25">
      <c r="E589" s="272"/>
      <c r="F589" s="13"/>
      <c r="G589" s="13"/>
      <c r="H589" s="13"/>
      <c r="I589" s="13"/>
      <c r="J589" s="13"/>
      <c r="L589" s="14"/>
      <c r="M589" s="14"/>
      <c r="N589" s="14"/>
      <c r="O589" s="14"/>
      <c r="P589" s="14"/>
    </row>
    <row r="590" spans="5:16" x14ac:dyDescent="0.25">
      <c r="E590" s="272"/>
      <c r="F590" s="13"/>
      <c r="G590" s="13"/>
      <c r="H590" s="13"/>
      <c r="I590" s="13"/>
      <c r="J590" s="13"/>
      <c r="L590" s="14"/>
      <c r="M590" s="14"/>
      <c r="N590" s="14"/>
      <c r="O590" s="14"/>
      <c r="P590" s="14"/>
    </row>
    <row r="591" spans="5:16" x14ac:dyDescent="0.25">
      <c r="E591" s="272"/>
      <c r="F591" s="13"/>
      <c r="G591" s="13"/>
      <c r="H591" s="13"/>
      <c r="I591" s="13"/>
      <c r="J591" s="13"/>
      <c r="L591" s="14"/>
      <c r="M591" s="14"/>
      <c r="N591" s="14"/>
      <c r="O591" s="14"/>
      <c r="P591" s="14"/>
    </row>
    <row r="592" spans="5:16" x14ac:dyDescent="0.25">
      <c r="E592" s="272"/>
      <c r="F592" s="13"/>
      <c r="G592" s="13"/>
      <c r="H592" s="13"/>
      <c r="I592" s="13"/>
      <c r="J592" s="13"/>
      <c r="L592" s="14"/>
      <c r="M592" s="14"/>
      <c r="N592" s="14"/>
      <c r="O592" s="14"/>
      <c r="P592" s="14"/>
    </row>
    <row r="593" spans="5:16" x14ac:dyDescent="0.25">
      <c r="E593" s="272"/>
      <c r="F593" s="13"/>
      <c r="G593" s="13"/>
      <c r="H593" s="13"/>
      <c r="I593" s="13"/>
      <c r="J593" s="13"/>
      <c r="L593" s="14"/>
      <c r="M593" s="14"/>
      <c r="N593" s="14"/>
      <c r="O593" s="14"/>
      <c r="P593" s="14"/>
    </row>
    <row r="594" spans="5:16" x14ac:dyDescent="0.25">
      <c r="E594" s="272"/>
      <c r="F594" s="13"/>
      <c r="G594" s="13"/>
      <c r="H594" s="13"/>
      <c r="I594" s="13"/>
      <c r="J594" s="13"/>
      <c r="L594" s="14"/>
      <c r="M594" s="14"/>
      <c r="N594" s="14"/>
      <c r="O594" s="14"/>
      <c r="P594" s="14"/>
    </row>
    <row r="595" spans="5:16" x14ac:dyDescent="0.25">
      <c r="E595" s="272"/>
      <c r="F595" s="13"/>
      <c r="G595" s="13"/>
      <c r="H595" s="13"/>
      <c r="I595" s="13"/>
      <c r="J595" s="13"/>
      <c r="L595" s="14"/>
      <c r="M595" s="14"/>
      <c r="N595" s="14"/>
      <c r="O595" s="14"/>
      <c r="P595" s="14"/>
    </row>
    <row r="596" spans="5:16" x14ac:dyDescent="0.25">
      <c r="E596" s="272"/>
      <c r="F596" s="13"/>
      <c r="G596" s="13"/>
      <c r="H596" s="13"/>
      <c r="I596" s="13"/>
      <c r="J596" s="13"/>
      <c r="L596" s="14"/>
      <c r="M596" s="14"/>
      <c r="N596" s="14"/>
      <c r="O596" s="14"/>
      <c r="P596" s="14"/>
    </row>
    <row r="597" spans="5:16" x14ac:dyDescent="0.25">
      <c r="E597" s="272"/>
      <c r="F597" s="13"/>
      <c r="G597" s="13"/>
      <c r="H597" s="13"/>
      <c r="I597" s="13"/>
      <c r="J597" s="13"/>
      <c r="L597" s="14"/>
      <c r="M597" s="14"/>
      <c r="N597" s="14"/>
      <c r="O597" s="14"/>
      <c r="P597" s="14"/>
    </row>
    <row r="598" spans="5:16" x14ac:dyDescent="0.25">
      <c r="E598" s="272"/>
      <c r="F598" s="13"/>
      <c r="G598" s="13"/>
      <c r="H598" s="13"/>
      <c r="I598" s="13"/>
      <c r="J598" s="13"/>
      <c r="L598" s="14"/>
      <c r="M598" s="14"/>
      <c r="N598" s="14"/>
      <c r="O598" s="14"/>
      <c r="P598" s="14"/>
    </row>
    <row r="599" spans="5:16" x14ac:dyDescent="0.25">
      <c r="E599" s="272"/>
      <c r="F599" s="13"/>
      <c r="G599" s="13"/>
      <c r="H599" s="13"/>
      <c r="I599" s="13"/>
      <c r="J599" s="13"/>
      <c r="L599" s="14"/>
      <c r="M599" s="14"/>
      <c r="N599" s="14"/>
      <c r="O599" s="14"/>
      <c r="P599" s="14"/>
    </row>
    <row r="600" spans="5:16" x14ac:dyDescent="0.25">
      <c r="E600" s="272"/>
      <c r="F600" s="13"/>
      <c r="G600" s="13"/>
      <c r="H600" s="13"/>
      <c r="I600" s="13"/>
      <c r="J600" s="13"/>
      <c r="L600" s="14"/>
      <c r="M600" s="14"/>
      <c r="N600" s="14"/>
      <c r="O600" s="14"/>
      <c r="P600" s="14"/>
    </row>
    <row r="601" spans="5:16" x14ac:dyDescent="0.25">
      <c r="E601" s="272"/>
      <c r="F601" s="13"/>
      <c r="G601" s="13"/>
      <c r="H601" s="13"/>
      <c r="I601" s="13"/>
      <c r="J601" s="13"/>
      <c r="L601" s="14"/>
      <c r="M601" s="14"/>
      <c r="N601" s="14"/>
      <c r="O601" s="14"/>
      <c r="P601" s="14"/>
    </row>
    <row r="602" spans="5:16" x14ac:dyDescent="0.25">
      <c r="F602" s="13"/>
      <c r="G602" s="13"/>
      <c r="H602" s="13"/>
      <c r="I602" s="13"/>
      <c r="J602" s="13"/>
      <c r="L602" s="14"/>
      <c r="M602" s="14"/>
      <c r="N602" s="14"/>
      <c r="O602" s="14"/>
      <c r="P602" s="14"/>
    </row>
    <row r="603" spans="5:16" x14ac:dyDescent="0.25">
      <c r="E603" s="272"/>
      <c r="F603" s="13"/>
      <c r="G603" s="13"/>
      <c r="H603" s="13"/>
      <c r="I603" s="13"/>
      <c r="J603" s="13"/>
      <c r="L603" s="14"/>
      <c r="M603" s="14"/>
      <c r="N603" s="14"/>
      <c r="O603" s="14"/>
      <c r="P603" s="14"/>
    </row>
    <row r="604" spans="5:16" x14ac:dyDescent="0.25">
      <c r="E604" s="272"/>
      <c r="F604" s="13"/>
      <c r="G604" s="13"/>
      <c r="H604" s="13"/>
      <c r="I604" s="13"/>
      <c r="J604" s="13"/>
      <c r="L604" s="14"/>
      <c r="M604" s="14"/>
      <c r="N604" s="14"/>
      <c r="O604" s="14"/>
      <c r="P604" s="14"/>
    </row>
    <row r="605" spans="5:16" x14ac:dyDescent="0.25">
      <c r="E605" s="272"/>
      <c r="F605" s="13"/>
      <c r="G605" s="13"/>
      <c r="H605" s="13"/>
      <c r="I605" s="13"/>
      <c r="J605" s="13"/>
      <c r="L605" s="14"/>
      <c r="M605" s="14"/>
      <c r="N605" s="14"/>
      <c r="O605" s="14"/>
      <c r="P605" s="14"/>
    </row>
    <row r="606" spans="5:16" x14ac:dyDescent="0.25">
      <c r="F606" s="13"/>
      <c r="G606" s="13"/>
      <c r="H606" s="13"/>
      <c r="I606" s="13"/>
      <c r="J606" s="13"/>
      <c r="L606" s="14"/>
      <c r="M606" s="14"/>
      <c r="N606" s="14"/>
      <c r="O606" s="14"/>
      <c r="P606" s="14"/>
    </row>
    <row r="607" spans="5:16" x14ac:dyDescent="0.25">
      <c r="E607" s="272"/>
      <c r="F607" s="13"/>
      <c r="G607" s="13"/>
      <c r="H607" s="13"/>
      <c r="I607" s="13"/>
      <c r="J607" s="13"/>
      <c r="L607" s="14"/>
      <c r="M607" s="14"/>
      <c r="N607" s="14"/>
      <c r="O607" s="14"/>
      <c r="P607" s="14"/>
    </row>
    <row r="608" spans="5:16" x14ac:dyDescent="0.25">
      <c r="E608" s="272"/>
      <c r="F608" s="13"/>
      <c r="G608" s="13"/>
      <c r="H608" s="13"/>
      <c r="I608" s="13"/>
      <c r="J608" s="13"/>
      <c r="L608" s="14"/>
      <c r="M608" s="14"/>
      <c r="N608" s="14"/>
      <c r="O608" s="14"/>
      <c r="P608" s="14"/>
    </row>
    <row r="609" spans="5:16" x14ac:dyDescent="0.25">
      <c r="E609" s="272"/>
      <c r="F609" s="13"/>
      <c r="G609" s="13"/>
      <c r="H609" s="13"/>
      <c r="I609" s="13"/>
      <c r="J609" s="13"/>
      <c r="L609" s="14"/>
      <c r="M609" s="14"/>
      <c r="N609" s="14"/>
      <c r="O609" s="14"/>
      <c r="P609" s="14"/>
    </row>
    <row r="610" spans="5:16" x14ac:dyDescent="0.25">
      <c r="E610" s="272"/>
      <c r="F610" s="13"/>
      <c r="G610" s="13"/>
      <c r="H610" s="13"/>
      <c r="I610" s="13"/>
      <c r="J610" s="13"/>
      <c r="L610" s="14"/>
      <c r="M610" s="14"/>
      <c r="N610" s="14"/>
      <c r="O610" s="14"/>
      <c r="P610" s="14"/>
    </row>
    <row r="611" spans="5:16" x14ac:dyDescent="0.25">
      <c r="E611" s="272"/>
      <c r="F611" s="13"/>
      <c r="G611" s="13"/>
      <c r="H611" s="13"/>
      <c r="I611" s="13"/>
      <c r="J611" s="13"/>
      <c r="L611" s="14"/>
      <c r="M611" s="14"/>
      <c r="N611" s="14"/>
      <c r="O611" s="14"/>
      <c r="P611" s="14"/>
    </row>
    <row r="612" spans="5:16" x14ac:dyDescent="0.25">
      <c r="E612" s="272"/>
      <c r="F612" s="13"/>
      <c r="G612" s="13"/>
      <c r="H612" s="13"/>
      <c r="I612" s="13"/>
      <c r="J612" s="13"/>
      <c r="L612" s="14"/>
      <c r="M612" s="14"/>
      <c r="N612" s="14"/>
      <c r="O612" s="14"/>
      <c r="P612" s="14"/>
    </row>
    <row r="613" spans="5:16" x14ac:dyDescent="0.25">
      <c r="E613" s="272"/>
      <c r="F613" s="13"/>
      <c r="G613" s="13"/>
      <c r="H613" s="13"/>
      <c r="I613" s="13"/>
      <c r="J613" s="13"/>
      <c r="L613" s="14"/>
      <c r="M613" s="14"/>
      <c r="N613" s="14"/>
      <c r="O613" s="14"/>
      <c r="P613" s="14"/>
    </row>
    <row r="614" spans="5:16" x14ac:dyDescent="0.25">
      <c r="E614" s="272"/>
      <c r="F614" s="13"/>
      <c r="G614" s="13"/>
      <c r="H614" s="13"/>
      <c r="I614" s="13"/>
      <c r="J614" s="13"/>
      <c r="L614" s="14"/>
      <c r="M614" s="14"/>
      <c r="N614" s="14"/>
      <c r="O614" s="14"/>
      <c r="P614" s="14"/>
    </row>
    <row r="615" spans="5:16" x14ac:dyDescent="0.25">
      <c r="E615" s="272"/>
      <c r="F615" s="13"/>
      <c r="G615" s="13"/>
      <c r="H615" s="13"/>
      <c r="I615" s="13"/>
      <c r="J615" s="13"/>
      <c r="L615" s="14"/>
      <c r="M615" s="14"/>
      <c r="N615" s="14"/>
      <c r="O615" s="14"/>
      <c r="P615" s="14"/>
    </row>
    <row r="616" spans="5:16" x14ac:dyDescent="0.25">
      <c r="E616" s="272"/>
      <c r="F616" s="13"/>
      <c r="G616" s="13"/>
      <c r="H616" s="13"/>
      <c r="I616" s="13"/>
      <c r="J616" s="13"/>
      <c r="L616" s="14"/>
      <c r="M616" s="14"/>
      <c r="N616" s="14"/>
      <c r="O616" s="14"/>
      <c r="P616" s="14"/>
    </row>
    <row r="617" spans="5:16" x14ac:dyDescent="0.25">
      <c r="E617" s="272"/>
      <c r="F617" s="13"/>
      <c r="G617" s="13"/>
      <c r="H617" s="13"/>
      <c r="I617" s="13"/>
      <c r="J617" s="13"/>
      <c r="L617" s="14"/>
      <c r="M617" s="14"/>
      <c r="N617" s="14"/>
      <c r="O617" s="14"/>
      <c r="P617" s="14"/>
    </row>
    <row r="618" spans="5:16" x14ac:dyDescent="0.25">
      <c r="E618" s="272"/>
      <c r="F618" s="13"/>
      <c r="G618" s="13"/>
      <c r="H618" s="13"/>
      <c r="I618" s="13"/>
      <c r="J618" s="13"/>
      <c r="L618" s="14"/>
      <c r="M618" s="14"/>
      <c r="N618" s="14"/>
      <c r="O618" s="14"/>
      <c r="P618" s="14"/>
    </row>
    <row r="619" spans="5:16" x14ac:dyDescent="0.25">
      <c r="E619" s="272"/>
      <c r="F619" s="13"/>
      <c r="G619" s="13"/>
      <c r="H619" s="13"/>
      <c r="I619" s="13"/>
      <c r="J619" s="13"/>
      <c r="L619" s="14"/>
      <c r="M619" s="14"/>
      <c r="N619" s="14"/>
      <c r="O619" s="14"/>
      <c r="P619" s="14"/>
    </row>
    <row r="620" spans="5:16" x14ac:dyDescent="0.25">
      <c r="E620" s="272"/>
      <c r="F620" s="13"/>
      <c r="G620" s="13"/>
      <c r="H620" s="13"/>
      <c r="I620" s="13"/>
      <c r="J620" s="13"/>
      <c r="L620" s="14"/>
      <c r="M620" s="14"/>
      <c r="N620" s="14"/>
      <c r="O620" s="14"/>
      <c r="P620" s="14"/>
    </row>
    <row r="621" spans="5:16" x14ac:dyDescent="0.25">
      <c r="E621" s="272"/>
      <c r="F621" s="13"/>
      <c r="G621" s="13"/>
      <c r="H621" s="13"/>
      <c r="I621" s="13"/>
      <c r="J621" s="13"/>
      <c r="L621" s="14"/>
      <c r="M621" s="14"/>
      <c r="N621" s="14"/>
      <c r="O621" s="14"/>
      <c r="P621" s="14"/>
    </row>
    <row r="622" spans="5:16" x14ac:dyDescent="0.25">
      <c r="E622" s="272"/>
      <c r="F622" s="13"/>
      <c r="G622" s="13"/>
      <c r="H622" s="13"/>
      <c r="I622" s="13"/>
      <c r="J622" s="13"/>
      <c r="L622" s="14"/>
      <c r="M622" s="14"/>
      <c r="N622" s="14"/>
      <c r="O622" s="14"/>
      <c r="P622" s="14"/>
    </row>
    <row r="623" spans="5:16" x14ac:dyDescent="0.25">
      <c r="E623" s="272"/>
      <c r="F623" s="13"/>
      <c r="G623" s="13"/>
      <c r="H623" s="13"/>
      <c r="I623" s="13"/>
      <c r="J623" s="13"/>
      <c r="L623" s="14"/>
      <c r="M623" s="14"/>
      <c r="N623" s="14"/>
      <c r="O623" s="14"/>
      <c r="P623" s="14"/>
    </row>
    <row r="624" spans="5:16" x14ac:dyDescent="0.25">
      <c r="E624" s="272"/>
      <c r="F624" s="13"/>
      <c r="G624" s="13"/>
      <c r="H624" s="13"/>
      <c r="I624" s="13"/>
      <c r="J624" s="13"/>
      <c r="L624" s="14"/>
      <c r="M624" s="14"/>
      <c r="N624" s="14"/>
      <c r="O624" s="14"/>
      <c r="P624" s="14"/>
    </row>
    <row r="625" spans="5:16" x14ac:dyDescent="0.25">
      <c r="E625" s="272"/>
      <c r="F625" s="13"/>
      <c r="G625" s="13"/>
      <c r="H625" s="13"/>
      <c r="I625" s="13"/>
      <c r="J625" s="13"/>
      <c r="L625" s="14"/>
      <c r="M625" s="14"/>
      <c r="N625" s="14"/>
      <c r="O625" s="14"/>
      <c r="P625" s="14"/>
    </row>
    <row r="626" spans="5:16" x14ac:dyDescent="0.25">
      <c r="E626" s="272"/>
      <c r="F626" s="13"/>
      <c r="G626" s="13"/>
      <c r="H626" s="13"/>
      <c r="I626" s="13"/>
      <c r="J626" s="13"/>
      <c r="L626" s="14"/>
      <c r="M626" s="14"/>
      <c r="N626" s="14"/>
      <c r="O626" s="14"/>
      <c r="P626" s="14"/>
    </row>
    <row r="627" spans="5:16" x14ac:dyDescent="0.25">
      <c r="E627" s="272"/>
      <c r="F627" s="13"/>
      <c r="G627" s="13"/>
      <c r="H627" s="13"/>
      <c r="I627" s="13"/>
      <c r="J627" s="13"/>
      <c r="L627" s="14"/>
      <c r="M627" s="14"/>
      <c r="N627" s="14"/>
      <c r="O627" s="14"/>
      <c r="P627" s="14"/>
    </row>
    <row r="628" spans="5:16" x14ac:dyDescent="0.25">
      <c r="E628" s="272"/>
      <c r="F628" s="13"/>
      <c r="G628" s="13"/>
      <c r="H628" s="13"/>
      <c r="I628" s="13"/>
      <c r="J628" s="13"/>
      <c r="L628" s="14"/>
      <c r="M628" s="14"/>
      <c r="N628" s="14"/>
      <c r="O628" s="14"/>
      <c r="P628" s="14"/>
    </row>
    <row r="629" spans="5:16" x14ac:dyDescent="0.25">
      <c r="E629" s="272"/>
      <c r="F629" s="13"/>
      <c r="G629" s="13"/>
      <c r="H629" s="13"/>
      <c r="I629" s="13"/>
      <c r="J629" s="13"/>
      <c r="L629" s="14"/>
      <c r="M629" s="14"/>
      <c r="N629" s="14"/>
      <c r="O629" s="14"/>
      <c r="P629" s="14"/>
    </row>
    <row r="630" spans="5:16" x14ac:dyDescent="0.25">
      <c r="F630" s="13"/>
      <c r="G630" s="13"/>
      <c r="H630" s="13"/>
      <c r="I630" s="13"/>
      <c r="J630" s="13"/>
      <c r="L630" s="14"/>
      <c r="M630" s="14"/>
      <c r="N630" s="14"/>
      <c r="O630" s="14"/>
      <c r="P630" s="14"/>
    </row>
    <row r="631" spans="5:16" x14ac:dyDescent="0.25">
      <c r="E631" s="272"/>
      <c r="F631" s="13"/>
      <c r="G631" s="13"/>
      <c r="H631" s="13"/>
      <c r="I631" s="13"/>
      <c r="J631" s="13"/>
      <c r="L631" s="14"/>
      <c r="M631" s="14"/>
      <c r="N631" s="14"/>
      <c r="O631" s="14"/>
      <c r="P631" s="14"/>
    </row>
    <row r="632" spans="5:16" x14ac:dyDescent="0.25">
      <c r="E632" s="272"/>
      <c r="F632" s="13"/>
      <c r="G632" s="13"/>
      <c r="H632" s="13"/>
      <c r="I632" s="13"/>
      <c r="J632" s="13"/>
      <c r="L632" s="14"/>
      <c r="M632" s="14"/>
      <c r="N632" s="14"/>
      <c r="O632" s="14"/>
      <c r="P632" s="14"/>
    </row>
    <row r="633" spans="5:16" x14ac:dyDescent="0.25">
      <c r="E633" s="272"/>
      <c r="F633" s="13"/>
      <c r="G633" s="13"/>
      <c r="H633" s="13"/>
      <c r="I633" s="13"/>
      <c r="J633" s="13"/>
      <c r="L633" s="14"/>
      <c r="M633" s="14"/>
      <c r="N633" s="14"/>
      <c r="O633" s="14"/>
      <c r="P633" s="14"/>
    </row>
    <row r="634" spans="5:16" x14ac:dyDescent="0.25">
      <c r="E634" s="272"/>
      <c r="F634" s="13"/>
      <c r="G634" s="13"/>
      <c r="H634" s="13"/>
      <c r="I634" s="13"/>
      <c r="J634" s="13"/>
      <c r="L634" s="14"/>
      <c r="M634" s="14"/>
      <c r="N634" s="14"/>
      <c r="O634" s="14"/>
      <c r="P634" s="14"/>
    </row>
    <row r="635" spans="5:16" x14ac:dyDescent="0.25">
      <c r="E635" s="272"/>
      <c r="F635" s="13"/>
      <c r="G635" s="13"/>
      <c r="H635" s="13"/>
      <c r="I635" s="13"/>
      <c r="J635" s="13"/>
      <c r="L635" s="14"/>
      <c r="M635" s="14"/>
      <c r="N635" s="14"/>
      <c r="O635" s="14"/>
      <c r="P635" s="14"/>
    </row>
    <row r="636" spans="5:16" x14ac:dyDescent="0.25">
      <c r="E636" s="272"/>
      <c r="F636" s="13"/>
      <c r="G636" s="13"/>
      <c r="H636" s="13"/>
      <c r="I636" s="13"/>
      <c r="J636" s="13"/>
      <c r="L636" s="14"/>
      <c r="M636" s="14"/>
      <c r="N636" s="14"/>
      <c r="O636" s="14"/>
      <c r="P636" s="14"/>
    </row>
    <row r="637" spans="5:16" x14ac:dyDescent="0.25">
      <c r="E637" s="272"/>
      <c r="F637" s="13"/>
      <c r="G637" s="13"/>
      <c r="H637" s="13"/>
      <c r="I637" s="13"/>
      <c r="J637" s="13"/>
      <c r="L637" s="14"/>
      <c r="M637" s="14"/>
      <c r="N637" s="14"/>
      <c r="O637" s="14"/>
      <c r="P637" s="14"/>
    </row>
    <row r="638" spans="5:16" x14ac:dyDescent="0.25">
      <c r="E638" s="272"/>
      <c r="F638" s="13"/>
      <c r="G638" s="13"/>
      <c r="H638" s="13"/>
      <c r="I638" s="13"/>
      <c r="J638" s="13"/>
      <c r="L638" s="14"/>
      <c r="M638" s="14"/>
      <c r="N638" s="14"/>
      <c r="O638" s="14"/>
      <c r="P638" s="14"/>
    </row>
    <row r="639" spans="5:16" x14ac:dyDescent="0.25">
      <c r="E639" s="272"/>
      <c r="F639" s="13"/>
      <c r="G639" s="13"/>
      <c r="H639" s="13"/>
      <c r="I639" s="13"/>
      <c r="J639" s="13"/>
      <c r="L639" s="14"/>
      <c r="M639" s="14"/>
      <c r="N639" s="14"/>
      <c r="O639" s="14"/>
      <c r="P639" s="14"/>
    </row>
    <row r="640" spans="5:16" x14ac:dyDescent="0.25">
      <c r="E640" s="272"/>
      <c r="F640" s="13"/>
      <c r="G640" s="13"/>
      <c r="H640" s="13"/>
      <c r="I640" s="13"/>
      <c r="J640" s="13"/>
      <c r="L640" s="14"/>
      <c r="M640" s="14"/>
      <c r="N640" s="14"/>
      <c r="O640" s="14"/>
      <c r="P640" s="14"/>
    </row>
    <row r="641" spans="5:16" x14ac:dyDescent="0.25">
      <c r="E641" s="272"/>
      <c r="F641" s="13"/>
      <c r="G641" s="13"/>
      <c r="H641" s="13"/>
      <c r="I641" s="13"/>
      <c r="J641" s="13"/>
      <c r="L641" s="14"/>
      <c r="M641" s="14"/>
      <c r="N641" s="14"/>
      <c r="O641" s="14"/>
      <c r="P641" s="14"/>
    </row>
    <row r="642" spans="5:16" x14ac:dyDescent="0.25">
      <c r="E642" s="272"/>
      <c r="F642" s="13"/>
      <c r="G642" s="13"/>
      <c r="H642" s="13"/>
      <c r="I642" s="13"/>
      <c r="J642" s="13"/>
      <c r="L642" s="14"/>
      <c r="M642" s="14"/>
      <c r="N642" s="14"/>
      <c r="O642" s="14"/>
      <c r="P642" s="14"/>
    </row>
    <row r="643" spans="5:16" x14ac:dyDescent="0.25">
      <c r="E643" s="272"/>
      <c r="F643" s="13"/>
      <c r="G643" s="13"/>
      <c r="H643" s="13"/>
      <c r="I643" s="13"/>
      <c r="J643" s="13"/>
      <c r="L643" s="14"/>
      <c r="M643" s="14"/>
      <c r="N643" s="14"/>
      <c r="O643" s="14"/>
      <c r="P643" s="14"/>
    </row>
    <row r="644" spans="5:16" x14ac:dyDescent="0.25">
      <c r="E644" s="272"/>
      <c r="F644" s="13"/>
      <c r="G644" s="13"/>
      <c r="H644" s="13"/>
      <c r="I644" s="13"/>
      <c r="J644" s="13"/>
      <c r="L644" s="14"/>
      <c r="M644" s="14"/>
      <c r="N644" s="14"/>
      <c r="O644" s="14"/>
      <c r="P644" s="14"/>
    </row>
    <row r="645" spans="5:16" x14ac:dyDescent="0.25">
      <c r="E645" s="272"/>
      <c r="F645" s="13"/>
      <c r="G645" s="13"/>
      <c r="H645" s="13"/>
      <c r="I645" s="13"/>
      <c r="J645" s="13"/>
      <c r="L645" s="14"/>
      <c r="M645" s="14"/>
      <c r="N645" s="14"/>
      <c r="O645" s="14"/>
      <c r="P645" s="14"/>
    </row>
    <row r="646" spans="5:16" x14ac:dyDescent="0.25">
      <c r="E646" s="272"/>
      <c r="F646" s="13"/>
      <c r="G646" s="13"/>
      <c r="H646" s="13"/>
      <c r="I646" s="13"/>
      <c r="J646" s="13"/>
      <c r="L646" s="14"/>
      <c r="M646" s="14"/>
      <c r="N646" s="14"/>
      <c r="O646" s="14"/>
      <c r="P646" s="14"/>
    </row>
    <row r="647" spans="5:16" x14ac:dyDescent="0.25">
      <c r="E647" s="272"/>
      <c r="F647" s="13"/>
      <c r="G647" s="13"/>
      <c r="H647" s="13"/>
      <c r="I647" s="13"/>
      <c r="J647" s="13"/>
      <c r="L647" s="14"/>
      <c r="M647" s="14"/>
      <c r="N647" s="14"/>
      <c r="O647" s="14"/>
      <c r="P647" s="14"/>
    </row>
    <row r="648" spans="5:16" x14ac:dyDescent="0.25">
      <c r="E648" s="272"/>
      <c r="F648" s="13"/>
      <c r="G648" s="13"/>
      <c r="H648" s="13"/>
      <c r="I648" s="13"/>
      <c r="J648" s="13"/>
      <c r="L648" s="14"/>
      <c r="M648" s="14"/>
      <c r="N648" s="14"/>
      <c r="O648" s="14"/>
      <c r="P648" s="14"/>
    </row>
    <row r="649" spans="5:16" x14ac:dyDescent="0.25">
      <c r="E649" s="272"/>
      <c r="F649" s="13"/>
      <c r="G649" s="13"/>
      <c r="H649" s="13"/>
      <c r="I649" s="13"/>
      <c r="J649" s="13"/>
      <c r="L649" s="14"/>
      <c r="M649" s="14"/>
      <c r="N649" s="14"/>
      <c r="O649" s="14"/>
      <c r="P649" s="14"/>
    </row>
    <row r="650" spans="5:16" x14ac:dyDescent="0.25">
      <c r="E650" s="272"/>
      <c r="F650" s="13"/>
      <c r="G650" s="13"/>
      <c r="H650" s="13"/>
      <c r="I650" s="13"/>
      <c r="J650" s="13"/>
      <c r="L650" s="14"/>
      <c r="M650" s="14"/>
      <c r="N650" s="14"/>
      <c r="O650" s="14"/>
      <c r="P650" s="14"/>
    </row>
    <row r="651" spans="5:16" x14ac:dyDescent="0.25">
      <c r="E651" s="272"/>
      <c r="F651" s="13"/>
      <c r="G651" s="13"/>
      <c r="H651" s="13"/>
      <c r="I651" s="13"/>
      <c r="J651" s="13"/>
      <c r="L651" s="14"/>
      <c r="M651" s="14"/>
      <c r="N651" s="14"/>
      <c r="O651" s="14"/>
      <c r="P651" s="14"/>
    </row>
    <row r="652" spans="5:16" x14ac:dyDescent="0.25">
      <c r="E652" s="272"/>
      <c r="F652" s="13"/>
      <c r="G652" s="13"/>
      <c r="H652" s="13"/>
      <c r="I652" s="13"/>
      <c r="J652" s="13"/>
      <c r="L652" s="14"/>
      <c r="M652" s="14"/>
      <c r="N652" s="14"/>
      <c r="O652" s="14"/>
      <c r="P652" s="14"/>
    </row>
    <row r="653" spans="5:16" x14ac:dyDescent="0.25">
      <c r="E653" s="272"/>
      <c r="F653" s="13"/>
      <c r="G653" s="13"/>
      <c r="H653" s="13"/>
      <c r="I653" s="13"/>
      <c r="J653" s="13"/>
      <c r="L653" s="14"/>
      <c r="M653" s="14"/>
      <c r="N653" s="14"/>
      <c r="O653" s="14"/>
      <c r="P653" s="14"/>
    </row>
    <row r="654" spans="5:16" x14ac:dyDescent="0.25">
      <c r="E654" s="272"/>
      <c r="F654" s="13"/>
      <c r="G654" s="13"/>
      <c r="H654" s="13"/>
      <c r="I654" s="13"/>
      <c r="J654" s="13"/>
      <c r="L654" s="14"/>
      <c r="M654" s="14"/>
      <c r="N654" s="14"/>
      <c r="O654" s="14"/>
      <c r="P654" s="14"/>
    </row>
    <row r="655" spans="5:16" x14ac:dyDescent="0.25">
      <c r="E655" s="272"/>
      <c r="F655" s="13"/>
      <c r="G655" s="13"/>
      <c r="H655" s="13"/>
      <c r="I655" s="13"/>
      <c r="J655" s="13"/>
      <c r="L655" s="14"/>
      <c r="M655" s="14"/>
      <c r="N655" s="14"/>
      <c r="O655" s="14"/>
      <c r="P655" s="14"/>
    </row>
    <row r="656" spans="5:16" x14ac:dyDescent="0.25">
      <c r="E656" s="272"/>
      <c r="F656" s="13"/>
      <c r="G656" s="13"/>
      <c r="H656" s="13"/>
      <c r="I656" s="13"/>
      <c r="J656" s="13"/>
      <c r="L656" s="14"/>
      <c r="M656" s="14"/>
      <c r="N656" s="14"/>
      <c r="O656" s="14"/>
      <c r="P656" s="14"/>
    </row>
    <row r="657" spans="5:16" x14ac:dyDescent="0.25">
      <c r="E657" s="272"/>
      <c r="F657" s="13"/>
      <c r="G657" s="13"/>
      <c r="H657" s="13"/>
      <c r="I657" s="13"/>
      <c r="J657" s="13"/>
      <c r="L657" s="14"/>
      <c r="M657" s="14"/>
      <c r="N657" s="14"/>
      <c r="O657" s="14"/>
      <c r="P657" s="14"/>
    </row>
    <row r="658" spans="5:16" x14ac:dyDescent="0.25">
      <c r="E658" s="272"/>
      <c r="F658" s="13"/>
      <c r="G658" s="13"/>
      <c r="H658" s="13"/>
      <c r="I658" s="13"/>
      <c r="J658" s="13"/>
      <c r="L658" s="14"/>
      <c r="M658" s="14"/>
      <c r="N658" s="14"/>
      <c r="O658" s="14"/>
      <c r="P658" s="14"/>
    </row>
    <row r="659" spans="5:16" x14ac:dyDescent="0.25">
      <c r="F659" s="13"/>
      <c r="G659" s="13"/>
      <c r="H659" s="13"/>
      <c r="I659" s="13"/>
      <c r="J659" s="13"/>
      <c r="L659" s="14"/>
      <c r="M659" s="14"/>
      <c r="N659" s="14"/>
      <c r="O659" s="14"/>
      <c r="P659" s="14"/>
    </row>
    <row r="660" spans="5:16" x14ac:dyDescent="0.25">
      <c r="E660" s="272"/>
      <c r="F660" s="13"/>
      <c r="G660" s="13"/>
      <c r="H660" s="13"/>
      <c r="I660" s="13"/>
      <c r="J660" s="13"/>
      <c r="L660" s="14"/>
      <c r="M660" s="14"/>
      <c r="N660" s="14"/>
      <c r="O660" s="14"/>
      <c r="P660" s="14"/>
    </row>
    <row r="661" spans="5:16" x14ac:dyDescent="0.25">
      <c r="E661" s="272"/>
      <c r="F661" s="13"/>
      <c r="G661" s="13"/>
      <c r="H661" s="13"/>
      <c r="I661" s="13"/>
      <c r="J661" s="13"/>
      <c r="L661" s="14"/>
      <c r="M661" s="14"/>
      <c r="N661" s="14"/>
      <c r="O661" s="14"/>
      <c r="P661" s="14"/>
    </row>
    <row r="662" spans="5:16" x14ac:dyDescent="0.25">
      <c r="E662" s="272"/>
      <c r="F662" s="13"/>
      <c r="G662" s="13"/>
      <c r="H662" s="13"/>
      <c r="I662" s="13"/>
      <c r="J662" s="13"/>
      <c r="L662" s="14"/>
      <c r="M662" s="14"/>
      <c r="N662" s="14"/>
      <c r="O662" s="14"/>
      <c r="P662" s="14"/>
    </row>
    <row r="663" spans="5:16" x14ac:dyDescent="0.25">
      <c r="E663" s="272"/>
      <c r="F663" s="13"/>
      <c r="G663" s="13"/>
      <c r="H663" s="13"/>
      <c r="I663" s="13"/>
      <c r="J663" s="13"/>
      <c r="L663" s="14"/>
      <c r="M663" s="14"/>
      <c r="N663" s="14"/>
      <c r="O663" s="14"/>
      <c r="P663" s="14"/>
    </row>
    <row r="664" spans="5:16" x14ac:dyDescent="0.25">
      <c r="E664" s="272"/>
      <c r="F664" s="13"/>
      <c r="G664" s="13"/>
      <c r="H664" s="13"/>
      <c r="I664" s="13"/>
      <c r="J664" s="13"/>
      <c r="L664" s="14"/>
      <c r="M664" s="14"/>
      <c r="N664" s="14"/>
      <c r="O664" s="14"/>
      <c r="P664" s="14"/>
    </row>
    <row r="665" spans="5:16" x14ac:dyDescent="0.25">
      <c r="E665" s="272"/>
      <c r="F665" s="13"/>
      <c r="G665" s="13"/>
      <c r="H665" s="13"/>
      <c r="I665" s="13"/>
      <c r="J665" s="13"/>
      <c r="L665" s="14"/>
      <c r="M665" s="14"/>
      <c r="N665" s="14"/>
      <c r="O665" s="14"/>
      <c r="P665" s="14"/>
    </row>
    <row r="666" spans="5:16" x14ac:dyDescent="0.25">
      <c r="E666" s="272"/>
      <c r="F666" s="13"/>
      <c r="G666" s="13"/>
      <c r="H666" s="13"/>
      <c r="I666" s="13"/>
      <c r="J666" s="13"/>
      <c r="L666" s="14"/>
      <c r="M666" s="14"/>
      <c r="N666" s="14"/>
      <c r="O666" s="14"/>
      <c r="P666" s="14"/>
    </row>
    <row r="667" spans="5:16" x14ac:dyDescent="0.25">
      <c r="E667" s="272"/>
      <c r="F667" s="13"/>
      <c r="G667" s="13"/>
      <c r="H667" s="13"/>
      <c r="I667" s="13"/>
      <c r="J667" s="13"/>
      <c r="L667" s="14"/>
      <c r="M667" s="14"/>
      <c r="N667" s="14"/>
      <c r="O667" s="14"/>
      <c r="P667" s="14"/>
    </row>
    <row r="668" spans="5:16" x14ac:dyDescent="0.25">
      <c r="E668" s="272"/>
      <c r="F668" s="13"/>
      <c r="G668" s="13"/>
      <c r="H668" s="13"/>
      <c r="I668" s="13"/>
      <c r="J668" s="13"/>
      <c r="L668" s="14"/>
      <c r="M668" s="14"/>
      <c r="N668" s="14"/>
      <c r="O668" s="14"/>
      <c r="P668" s="14"/>
    </row>
    <row r="669" spans="5:16" x14ac:dyDescent="0.25">
      <c r="E669" s="272"/>
      <c r="F669" s="13"/>
      <c r="G669" s="13"/>
      <c r="H669" s="13"/>
      <c r="I669" s="13"/>
      <c r="J669" s="13"/>
      <c r="L669" s="14"/>
      <c r="M669" s="14"/>
      <c r="N669" s="14"/>
      <c r="O669" s="14"/>
      <c r="P669" s="14"/>
    </row>
    <row r="670" spans="5:16" x14ac:dyDescent="0.25">
      <c r="E670" s="272"/>
      <c r="F670" s="13"/>
      <c r="G670" s="13"/>
      <c r="H670" s="13"/>
      <c r="I670" s="13"/>
      <c r="J670" s="13"/>
      <c r="L670" s="14"/>
      <c r="M670" s="14"/>
      <c r="N670" s="14"/>
      <c r="O670" s="14"/>
      <c r="P670" s="14"/>
    </row>
    <row r="671" spans="5:16" x14ac:dyDescent="0.25">
      <c r="E671" s="272"/>
      <c r="F671" s="13"/>
      <c r="G671" s="13"/>
      <c r="H671" s="13"/>
      <c r="I671" s="13"/>
      <c r="J671" s="13"/>
      <c r="L671" s="14"/>
      <c r="M671" s="14"/>
      <c r="N671" s="14"/>
      <c r="O671" s="14"/>
      <c r="P671" s="14"/>
    </row>
    <row r="672" spans="5:16" x14ac:dyDescent="0.25">
      <c r="E672" s="272"/>
      <c r="F672" s="13"/>
      <c r="G672" s="13"/>
      <c r="H672" s="13"/>
      <c r="I672" s="13"/>
      <c r="J672" s="13"/>
      <c r="L672" s="14"/>
      <c r="M672" s="14"/>
      <c r="N672" s="14"/>
      <c r="O672" s="14"/>
      <c r="P672" s="14"/>
    </row>
    <row r="673" spans="5:16" x14ac:dyDescent="0.25">
      <c r="E673" s="272"/>
      <c r="F673" s="13"/>
      <c r="G673" s="13"/>
      <c r="H673" s="13"/>
      <c r="I673" s="13"/>
      <c r="J673" s="13"/>
      <c r="L673" s="14"/>
      <c r="M673" s="14"/>
      <c r="N673" s="14"/>
      <c r="O673" s="14"/>
      <c r="P673" s="14"/>
    </row>
    <row r="674" spans="5:16" x14ac:dyDescent="0.25">
      <c r="E674" s="272"/>
      <c r="F674" s="13"/>
      <c r="G674" s="13"/>
      <c r="H674" s="13"/>
      <c r="I674" s="13"/>
      <c r="J674" s="13"/>
      <c r="L674" s="14"/>
      <c r="M674" s="14"/>
      <c r="N674" s="14"/>
      <c r="O674" s="14"/>
      <c r="P674" s="14"/>
    </row>
    <row r="675" spans="5:16" x14ac:dyDescent="0.25">
      <c r="E675" s="272"/>
      <c r="F675" s="13"/>
      <c r="G675" s="13"/>
      <c r="H675" s="13"/>
      <c r="I675" s="13"/>
      <c r="J675" s="13"/>
      <c r="L675" s="14"/>
      <c r="M675" s="14"/>
      <c r="N675" s="14"/>
      <c r="O675" s="14"/>
      <c r="P675" s="14"/>
    </row>
    <row r="676" spans="5:16" x14ac:dyDescent="0.25">
      <c r="E676" s="272"/>
      <c r="F676" s="13"/>
      <c r="G676" s="13"/>
      <c r="H676" s="13"/>
      <c r="I676" s="13"/>
      <c r="J676" s="13"/>
      <c r="L676" s="14"/>
      <c r="M676" s="14"/>
      <c r="N676" s="14"/>
      <c r="O676" s="14"/>
      <c r="P676" s="14"/>
    </row>
    <row r="677" spans="5:16" x14ac:dyDescent="0.25">
      <c r="E677" s="272"/>
      <c r="F677" s="13"/>
      <c r="G677" s="13"/>
      <c r="H677" s="13"/>
      <c r="I677" s="13"/>
      <c r="J677" s="13"/>
      <c r="L677" s="14"/>
      <c r="M677" s="14"/>
      <c r="N677" s="14"/>
      <c r="O677" s="14"/>
      <c r="P677" s="14"/>
    </row>
    <row r="678" spans="5:16" x14ac:dyDescent="0.25">
      <c r="E678" s="272"/>
      <c r="F678" s="13"/>
      <c r="G678" s="13"/>
      <c r="H678" s="13"/>
      <c r="I678" s="13"/>
      <c r="J678" s="13"/>
      <c r="L678" s="14"/>
      <c r="M678" s="14"/>
      <c r="N678" s="14"/>
      <c r="O678" s="14"/>
      <c r="P678" s="14"/>
    </row>
    <row r="679" spans="5:16" x14ac:dyDescent="0.25">
      <c r="E679" s="272"/>
      <c r="F679" s="13"/>
      <c r="G679" s="13"/>
      <c r="H679" s="13"/>
      <c r="I679" s="13"/>
      <c r="J679" s="13"/>
      <c r="L679" s="14"/>
      <c r="M679" s="14"/>
      <c r="N679" s="14"/>
      <c r="O679" s="14"/>
      <c r="P679" s="14"/>
    </row>
    <row r="680" spans="5:16" x14ac:dyDescent="0.25">
      <c r="E680" s="272"/>
      <c r="F680" s="13"/>
      <c r="G680" s="13"/>
      <c r="H680" s="13"/>
      <c r="I680" s="13"/>
      <c r="J680" s="13"/>
      <c r="L680" s="14"/>
      <c r="M680" s="14"/>
      <c r="N680" s="14"/>
      <c r="O680" s="14"/>
      <c r="P680" s="14"/>
    </row>
    <row r="681" spans="5:16" x14ac:dyDescent="0.25">
      <c r="E681" s="272"/>
      <c r="F681" s="13"/>
      <c r="G681" s="13"/>
      <c r="H681" s="13"/>
      <c r="I681" s="13"/>
      <c r="J681" s="13"/>
      <c r="L681" s="14"/>
      <c r="M681" s="14"/>
      <c r="N681" s="14"/>
      <c r="O681" s="14"/>
      <c r="P681" s="14"/>
    </row>
    <row r="682" spans="5:16" x14ac:dyDescent="0.25">
      <c r="E682" s="272"/>
      <c r="F682" s="13"/>
      <c r="G682" s="13"/>
      <c r="H682" s="13"/>
      <c r="I682" s="13"/>
      <c r="J682" s="13"/>
      <c r="L682" s="14"/>
      <c r="M682" s="14"/>
      <c r="N682" s="14"/>
      <c r="O682" s="14"/>
      <c r="P682" s="14"/>
    </row>
    <row r="683" spans="5:16" x14ac:dyDescent="0.25">
      <c r="E683" s="272"/>
      <c r="F683" s="13"/>
      <c r="G683" s="13"/>
      <c r="H683" s="13"/>
      <c r="I683" s="13"/>
      <c r="J683" s="13"/>
      <c r="L683" s="14"/>
      <c r="M683" s="14"/>
      <c r="N683" s="14"/>
      <c r="O683" s="14"/>
      <c r="P683" s="14"/>
    </row>
    <row r="684" spans="5:16" x14ac:dyDescent="0.25">
      <c r="E684" s="272"/>
      <c r="F684" s="13"/>
      <c r="G684" s="13"/>
      <c r="H684" s="13"/>
      <c r="I684" s="13"/>
      <c r="J684" s="13"/>
      <c r="L684" s="14"/>
      <c r="M684" s="14"/>
      <c r="N684" s="14"/>
      <c r="O684" s="14"/>
      <c r="P684" s="14"/>
    </row>
    <row r="685" spans="5:16" x14ac:dyDescent="0.25">
      <c r="E685" s="272"/>
      <c r="F685" s="13"/>
      <c r="G685" s="13"/>
      <c r="H685" s="13"/>
      <c r="I685" s="13"/>
      <c r="J685" s="13"/>
      <c r="L685" s="14"/>
      <c r="M685" s="14"/>
      <c r="N685" s="14"/>
      <c r="O685" s="14"/>
      <c r="P685" s="14"/>
    </row>
    <row r="686" spans="5:16" x14ac:dyDescent="0.25">
      <c r="F686" s="13"/>
      <c r="G686" s="13"/>
      <c r="H686" s="13"/>
      <c r="I686" s="13"/>
      <c r="J686" s="13"/>
      <c r="L686" s="14"/>
      <c r="M686" s="14"/>
      <c r="N686" s="14"/>
      <c r="O686" s="14"/>
      <c r="P686" s="14"/>
    </row>
    <row r="687" spans="5:16" x14ac:dyDescent="0.25">
      <c r="E687" s="272"/>
      <c r="F687" s="13"/>
      <c r="G687" s="13"/>
      <c r="H687" s="13"/>
      <c r="I687" s="13"/>
      <c r="J687" s="13"/>
      <c r="L687" s="14"/>
      <c r="M687" s="14"/>
      <c r="N687" s="14"/>
      <c r="O687" s="14"/>
      <c r="P687" s="14"/>
    </row>
    <row r="688" spans="5:16" x14ac:dyDescent="0.25">
      <c r="E688" s="272"/>
      <c r="F688" s="13"/>
      <c r="G688" s="13"/>
      <c r="H688" s="13"/>
      <c r="I688" s="13"/>
      <c r="J688" s="13"/>
      <c r="L688" s="14"/>
      <c r="M688" s="14"/>
      <c r="N688" s="14"/>
      <c r="O688" s="14"/>
      <c r="P688" s="14"/>
    </row>
    <row r="689" spans="5:16" x14ac:dyDescent="0.25">
      <c r="E689" s="272"/>
      <c r="F689" s="13"/>
      <c r="G689" s="13"/>
      <c r="H689" s="13"/>
      <c r="I689" s="13"/>
      <c r="J689" s="13"/>
      <c r="L689" s="14"/>
      <c r="M689" s="14"/>
      <c r="N689" s="14"/>
      <c r="O689" s="14"/>
      <c r="P689" s="14"/>
    </row>
    <row r="690" spans="5:16" x14ac:dyDescent="0.25">
      <c r="F690" s="13"/>
      <c r="G690" s="13"/>
      <c r="H690" s="13"/>
      <c r="I690" s="13"/>
      <c r="J690" s="13"/>
      <c r="L690" s="14"/>
      <c r="M690" s="14"/>
      <c r="N690" s="14"/>
      <c r="O690" s="14"/>
      <c r="P690" s="14"/>
    </row>
    <row r="691" spans="5:16" x14ac:dyDescent="0.25">
      <c r="E691" s="272"/>
      <c r="F691" s="13"/>
      <c r="G691" s="13"/>
      <c r="H691" s="13"/>
      <c r="I691" s="13"/>
      <c r="J691" s="13"/>
      <c r="L691" s="14"/>
      <c r="M691" s="14"/>
      <c r="N691" s="14"/>
      <c r="O691" s="14"/>
      <c r="P691" s="14"/>
    </row>
    <row r="692" spans="5:16" x14ac:dyDescent="0.25">
      <c r="E692" s="272"/>
      <c r="F692" s="13"/>
      <c r="G692" s="13"/>
      <c r="H692" s="13"/>
      <c r="I692" s="13"/>
      <c r="J692" s="13"/>
      <c r="L692" s="14"/>
      <c r="M692" s="14"/>
      <c r="N692" s="14"/>
      <c r="O692" s="14"/>
      <c r="P692" s="14"/>
    </row>
    <row r="693" spans="5:16" x14ac:dyDescent="0.25">
      <c r="E693" s="272"/>
      <c r="F693" s="13"/>
      <c r="G693" s="13"/>
      <c r="H693" s="13"/>
      <c r="I693" s="13"/>
      <c r="J693" s="13"/>
      <c r="L693" s="14"/>
      <c r="M693" s="14"/>
      <c r="N693" s="14"/>
      <c r="O693" s="14"/>
      <c r="P693" s="14"/>
    </row>
    <row r="694" spans="5:16" x14ac:dyDescent="0.25">
      <c r="E694" s="272"/>
      <c r="F694" s="13"/>
      <c r="G694" s="13"/>
      <c r="H694" s="13"/>
      <c r="I694" s="13"/>
      <c r="J694" s="13"/>
      <c r="L694" s="14"/>
      <c r="M694" s="14"/>
      <c r="N694" s="14"/>
      <c r="O694" s="14"/>
      <c r="P694" s="14"/>
    </row>
    <row r="695" spans="5:16" x14ac:dyDescent="0.25">
      <c r="E695" s="272"/>
      <c r="F695" s="13"/>
      <c r="G695" s="13"/>
      <c r="H695" s="13"/>
      <c r="I695" s="13"/>
      <c r="J695" s="13"/>
      <c r="L695" s="14"/>
      <c r="M695" s="14"/>
      <c r="N695" s="14"/>
      <c r="O695" s="14"/>
      <c r="P695" s="14"/>
    </row>
    <row r="696" spans="5:16" x14ac:dyDescent="0.25">
      <c r="E696" s="272"/>
      <c r="F696" s="13"/>
      <c r="G696" s="13"/>
      <c r="H696" s="13"/>
      <c r="I696" s="13"/>
      <c r="J696" s="13"/>
      <c r="L696" s="14"/>
      <c r="M696" s="14"/>
      <c r="N696" s="14"/>
      <c r="O696" s="14"/>
      <c r="P696" s="14"/>
    </row>
    <row r="697" spans="5:16" x14ac:dyDescent="0.25">
      <c r="E697" s="272"/>
      <c r="F697" s="13"/>
      <c r="G697" s="13"/>
      <c r="H697" s="13"/>
      <c r="I697" s="13"/>
      <c r="J697" s="13"/>
      <c r="L697" s="14"/>
      <c r="M697" s="14"/>
      <c r="N697" s="14"/>
      <c r="O697" s="14"/>
      <c r="P697" s="14"/>
    </row>
    <row r="698" spans="5:16" x14ac:dyDescent="0.25">
      <c r="E698" s="272"/>
      <c r="F698" s="13"/>
      <c r="G698" s="13"/>
      <c r="H698" s="13"/>
      <c r="I698" s="13"/>
      <c r="J698" s="13"/>
      <c r="L698" s="14"/>
      <c r="M698" s="14"/>
      <c r="N698" s="14"/>
      <c r="O698" s="14"/>
      <c r="P698" s="14"/>
    </row>
    <row r="699" spans="5:16" x14ac:dyDescent="0.25">
      <c r="E699" s="272"/>
      <c r="F699" s="13"/>
      <c r="G699" s="13"/>
      <c r="H699" s="13"/>
      <c r="I699" s="13"/>
      <c r="J699" s="13"/>
      <c r="L699" s="14"/>
      <c r="M699" s="14"/>
      <c r="N699" s="14"/>
      <c r="O699" s="14"/>
      <c r="P699" s="14"/>
    </row>
    <row r="700" spans="5:16" x14ac:dyDescent="0.25">
      <c r="E700" s="272"/>
      <c r="F700" s="13"/>
      <c r="G700" s="13"/>
      <c r="H700" s="13"/>
      <c r="I700" s="13"/>
      <c r="J700" s="13"/>
      <c r="L700" s="14"/>
      <c r="M700" s="14"/>
      <c r="N700" s="14"/>
      <c r="O700" s="14"/>
      <c r="P700" s="14"/>
    </row>
    <row r="701" spans="5:16" x14ac:dyDescent="0.25">
      <c r="E701" s="272"/>
      <c r="F701" s="13"/>
      <c r="G701" s="13"/>
      <c r="H701" s="13"/>
      <c r="I701" s="13"/>
      <c r="J701" s="13"/>
      <c r="L701" s="14"/>
      <c r="M701" s="14"/>
      <c r="N701" s="14"/>
      <c r="O701" s="14"/>
      <c r="P701" s="14"/>
    </row>
    <row r="702" spans="5:16" x14ac:dyDescent="0.25">
      <c r="E702" s="272"/>
      <c r="F702" s="13"/>
      <c r="G702" s="13"/>
      <c r="H702" s="13"/>
      <c r="I702" s="13"/>
      <c r="J702" s="13"/>
      <c r="L702" s="14"/>
      <c r="M702" s="14"/>
      <c r="N702" s="14"/>
      <c r="O702" s="14"/>
      <c r="P702" s="14"/>
    </row>
    <row r="703" spans="5:16" x14ac:dyDescent="0.25">
      <c r="E703" s="272"/>
      <c r="F703" s="13"/>
      <c r="G703" s="13"/>
      <c r="H703" s="13"/>
      <c r="I703" s="13"/>
      <c r="J703" s="13"/>
      <c r="L703" s="14"/>
      <c r="M703" s="14"/>
      <c r="N703" s="14"/>
      <c r="O703" s="14"/>
      <c r="P703" s="14"/>
    </row>
    <row r="704" spans="5:16" x14ac:dyDescent="0.25">
      <c r="E704" s="272"/>
      <c r="F704" s="13"/>
      <c r="G704" s="13"/>
      <c r="H704" s="13"/>
      <c r="I704" s="13"/>
      <c r="J704" s="13"/>
      <c r="L704" s="14"/>
      <c r="M704" s="14"/>
      <c r="N704" s="14"/>
      <c r="O704" s="14"/>
      <c r="P704" s="14"/>
    </row>
    <row r="705" spans="5:16" x14ac:dyDescent="0.25">
      <c r="E705" s="272"/>
      <c r="F705" s="13"/>
      <c r="G705" s="13"/>
      <c r="H705" s="13"/>
      <c r="I705" s="13"/>
      <c r="J705" s="13"/>
      <c r="L705" s="14"/>
      <c r="M705" s="14"/>
      <c r="N705" s="14"/>
      <c r="O705" s="14"/>
      <c r="P705" s="14"/>
    </row>
    <row r="706" spans="5:16" x14ac:dyDescent="0.25">
      <c r="E706" s="272"/>
      <c r="F706" s="13"/>
      <c r="G706" s="13"/>
      <c r="H706" s="13"/>
      <c r="I706" s="13"/>
      <c r="J706" s="13"/>
      <c r="L706" s="14"/>
      <c r="M706" s="14"/>
      <c r="N706" s="14"/>
      <c r="O706" s="14"/>
      <c r="P706" s="14"/>
    </row>
    <row r="707" spans="5:16" x14ac:dyDescent="0.25">
      <c r="E707" s="272"/>
      <c r="F707" s="13"/>
      <c r="G707" s="13"/>
      <c r="H707" s="13"/>
      <c r="I707" s="13"/>
      <c r="J707" s="13"/>
      <c r="L707" s="14"/>
      <c r="M707" s="14"/>
      <c r="N707" s="14"/>
      <c r="O707" s="14"/>
      <c r="P707" s="14"/>
    </row>
    <row r="708" spans="5:16" x14ac:dyDescent="0.25">
      <c r="E708" s="272"/>
      <c r="F708" s="13"/>
      <c r="G708" s="13"/>
      <c r="H708" s="13"/>
      <c r="I708" s="13"/>
      <c r="J708" s="13"/>
      <c r="L708" s="14"/>
      <c r="M708" s="14"/>
      <c r="N708" s="14"/>
      <c r="O708" s="14"/>
      <c r="P708" s="14"/>
    </row>
    <row r="709" spans="5:16" x14ac:dyDescent="0.25">
      <c r="E709" s="272"/>
      <c r="F709" s="13"/>
      <c r="G709" s="13"/>
      <c r="H709" s="13"/>
      <c r="I709" s="13"/>
      <c r="J709" s="13"/>
      <c r="L709" s="14"/>
      <c r="M709" s="14"/>
      <c r="N709" s="14"/>
      <c r="O709" s="14"/>
      <c r="P709" s="14"/>
    </row>
    <row r="710" spans="5:16" x14ac:dyDescent="0.25">
      <c r="E710" s="272"/>
      <c r="F710" s="13"/>
      <c r="G710" s="13"/>
      <c r="H710" s="13"/>
      <c r="I710" s="13"/>
      <c r="J710" s="13"/>
      <c r="L710" s="14"/>
      <c r="M710" s="14"/>
      <c r="N710" s="14"/>
      <c r="O710" s="14"/>
      <c r="P710" s="14"/>
    </row>
    <row r="711" spans="5:16" x14ac:dyDescent="0.25">
      <c r="E711" s="272"/>
      <c r="F711" s="13"/>
      <c r="G711" s="13"/>
      <c r="H711" s="13"/>
      <c r="I711" s="13"/>
      <c r="J711" s="13"/>
      <c r="L711" s="14"/>
      <c r="M711" s="14"/>
      <c r="N711" s="14"/>
      <c r="O711" s="14"/>
      <c r="P711" s="14"/>
    </row>
    <row r="712" spans="5:16" x14ac:dyDescent="0.25">
      <c r="E712" s="272"/>
      <c r="F712" s="13"/>
      <c r="G712" s="13"/>
      <c r="H712" s="13"/>
      <c r="I712" s="13"/>
      <c r="J712" s="13"/>
      <c r="L712" s="14"/>
      <c r="M712" s="14"/>
      <c r="N712" s="14"/>
      <c r="O712" s="14"/>
      <c r="P712" s="14"/>
    </row>
    <row r="713" spans="5:16" x14ac:dyDescent="0.25">
      <c r="E713" s="272"/>
      <c r="F713" s="13"/>
      <c r="G713" s="13"/>
      <c r="H713" s="13"/>
      <c r="I713" s="13"/>
      <c r="J713" s="13"/>
      <c r="L713" s="14"/>
      <c r="M713" s="14"/>
      <c r="N713" s="14"/>
      <c r="O713" s="14"/>
      <c r="P713" s="14"/>
    </row>
    <row r="714" spans="5:16" x14ac:dyDescent="0.25">
      <c r="F714" s="13"/>
      <c r="G714" s="13"/>
      <c r="H714" s="13"/>
      <c r="I714" s="13"/>
      <c r="J714" s="13"/>
      <c r="L714" s="14"/>
      <c r="M714" s="14"/>
      <c r="N714" s="14"/>
      <c r="O714" s="14"/>
      <c r="P714" s="14"/>
    </row>
    <row r="715" spans="5:16" x14ac:dyDescent="0.25">
      <c r="E715" s="272"/>
      <c r="F715" s="13"/>
      <c r="G715" s="13"/>
      <c r="H715" s="13"/>
      <c r="I715" s="13"/>
      <c r="J715" s="13"/>
      <c r="L715" s="14"/>
      <c r="M715" s="14"/>
      <c r="N715" s="14"/>
      <c r="O715" s="14"/>
      <c r="P715" s="14"/>
    </row>
    <row r="716" spans="5:16" x14ac:dyDescent="0.25">
      <c r="E716" s="272"/>
      <c r="F716" s="13"/>
      <c r="G716" s="13"/>
      <c r="H716" s="13"/>
      <c r="I716" s="13"/>
      <c r="J716" s="13"/>
      <c r="L716" s="14"/>
      <c r="M716" s="14"/>
      <c r="N716" s="14"/>
      <c r="O716" s="14"/>
      <c r="P716" s="14"/>
    </row>
    <row r="717" spans="5:16" x14ac:dyDescent="0.25">
      <c r="E717" s="272"/>
      <c r="F717" s="13"/>
      <c r="G717" s="13"/>
      <c r="H717" s="13"/>
      <c r="I717" s="13"/>
      <c r="J717" s="13"/>
      <c r="L717" s="14"/>
      <c r="M717" s="14"/>
      <c r="N717" s="14"/>
      <c r="O717" s="14"/>
      <c r="P717" s="14"/>
    </row>
    <row r="718" spans="5:16" x14ac:dyDescent="0.25">
      <c r="E718" s="272"/>
      <c r="F718" s="13"/>
      <c r="G718" s="13"/>
      <c r="H718" s="13"/>
      <c r="I718" s="13"/>
      <c r="J718" s="13"/>
      <c r="L718" s="14"/>
      <c r="M718" s="14"/>
      <c r="N718" s="14"/>
      <c r="O718" s="14"/>
      <c r="P718" s="14"/>
    </row>
    <row r="719" spans="5:16" x14ac:dyDescent="0.25">
      <c r="E719" s="272"/>
      <c r="F719" s="13"/>
      <c r="G719" s="13"/>
      <c r="H719" s="13"/>
      <c r="I719" s="13"/>
      <c r="J719" s="13"/>
      <c r="L719" s="14"/>
      <c r="M719" s="14"/>
      <c r="N719" s="14"/>
      <c r="O719" s="14"/>
      <c r="P719" s="14"/>
    </row>
    <row r="720" spans="5:16" x14ac:dyDescent="0.25">
      <c r="E720" s="272"/>
      <c r="F720" s="13"/>
      <c r="G720" s="13"/>
      <c r="H720" s="13"/>
      <c r="I720" s="13"/>
      <c r="J720" s="13"/>
      <c r="L720" s="14"/>
      <c r="M720" s="14"/>
      <c r="N720" s="14"/>
      <c r="O720" s="14"/>
      <c r="P720" s="14"/>
    </row>
    <row r="721" spans="5:16" x14ac:dyDescent="0.25">
      <c r="E721" s="272"/>
      <c r="F721" s="13"/>
      <c r="G721" s="13"/>
      <c r="H721" s="13"/>
      <c r="I721" s="13"/>
      <c r="J721" s="13"/>
      <c r="L721" s="14"/>
      <c r="M721" s="14"/>
      <c r="N721" s="14"/>
      <c r="O721" s="14"/>
      <c r="P721" s="14"/>
    </row>
    <row r="722" spans="5:16" x14ac:dyDescent="0.25">
      <c r="E722" s="272"/>
      <c r="F722" s="13"/>
      <c r="G722" s="13"/>
      <c r="H722" s="13"/>
      <c r="I722" s="13"/>
      <c r="J722" s="13"/>
      <c r="L722" s="14"/>
      <c r="M722" s="14"/>
      <c r="N722" s="14"/>
      <c r="O722" s="14"/>
      <c r="P722" s="14"/>
    </row>
    <row r="723" spans="5:16" x14ac:dyDescent="0.25">
      <c r="E723" s="272"/>
      <c r="F723" s="13"/>
      <c r="G723" s="13"/>
      <c r="H723" s="13"/>
      <c r="I723" s="13"/>
      <c r="J723" s="13"/>
      <c r="L723" s="14"/>
      <c r="M723" s="14"/>
      <c r="N723" s="14"/>
      <c r="O723" s="14"/>
      <c r="P723" s="14"/>
    </row>
    <row r="724" spans="5:16" x14ac:dyDescent="0.25">
      <c r="E724" s="272"/>
      <c r="F724" s="13"/>
      <c r="G724" s="13"/>
      <c r="H724" s="13"/>
      <c r="I724" s="13"/>
      <c r="J724" s="13"/>
      <c r="L724" s="14"/>
      <c r="M724" s="14"/>
      <c r="N724" s="14"/>
      <c r="O724" s="14"/>
      <c r="P724" s="14"/>
    </row>
    <row r="725" spans="5:16" x14ac:dyDescent="0.25">
      <c r="E725" s="272"/>
      <c r="F725" s="13"/>
      <c r="G725" s="13"/>
      <c r="H725" s="13"/>
      <c r="I725" s="13"/>
      <c r="J725" s="13"/>
      <c r="L725" s="14"/>
      <c r="M725" s="14"/>
      <c r="N725" s="14"/>
      <c r="O725" s="14"/>
      <c r="P725" s="14"/>
    </row>
    <row r="726" spans="5:16" x14ac:dyDescent="0.25">
      <c r="E726" s="272"/>
      <c r="F726" s="13"/>
      <c r="G726" s="13"/>
      <c r="H726" s="13"/>
      <c r="I726" s="13"/>
      <c r="J726" s="13"/>
      <c r="L726" s="14"/>
      <c r="M726" s="14"/>
      <c r="N726" s="14"/>
      <c r="O726" s="14"/>
      <c r="P726" s="14"/>
    </row>
    <row r="727" spans="5:16" x14ac:dyDescent="0.25">
      <c r="E727" s="272"/>
      <c r="F727" s="13"/>
      <c r="G727" s="13"/>
      <c r="H727" s="13"/>
      <c r="I727" s="13"/>
      <c r="J727" s="13"/>
      <c r="L727" s="14"/>
      <c r="M727" s="14"/>
      <c r="N727" s="14"/>
      <c r="O727" s="14"/>
      <c r="P727" s="14"/>
    </row>
    <row r="728" spans="5:16" x14ac:dyDescent="0.25">
      <c r="E728" s="272"/>
      <c r="F728" s="13"/>
      <c r="G728" s="13"/>
      <c r="H728" s="13"/>
      <c r="I728" s="13"/>
      <c r="J728" s="13"/>
      <c r="L728" s="14"/>
      <c r="M728" s="14"/>
      <c r="N728" s="14"/>
      <c r="O728" s="14"/>
      <c r="P728" s="14"/>
    </row>
    <row r="729" spans="5:16" x14ac:dyDescent="0.25">
      <c r="E729" s="272"/>
      <c r="F729" s="13"/>
      <c r="G729" s="13"/>
      <c r="H729" s="13"/>
      <c r="I729" s="13"/>
      <c r="J729" s="13"/>
      <c r="L729" s="14"/>
      <c r="M729" s="14"/>
      <c r="N729" s="14"/>
      <c r="O729" s="14"/>
      <c r="P729" s="14"/>
    </row>
    <row r="730" spans="5:16" x14ac:dyDescent="0.25">
      <c r="E730" s="272"/>
      <c r="F730" s="13"/>
      <c r="G730" s="13"/>
      <c r="H730" s="13"/>
      <c r="I730" s="13"/>
      <c r="J730" s="13"/>
      <c r="L730" s="14"/>
      <c r="M730" s="14"/>
      <c r="N730" s="14"/>
      <c r="O730" s="14"/>
      <c r="P730" s="14"/>
    </row>
    <row r="731" spans="5:16" x14ac:dyDescent="0.25">
      <c r="E731" s="272"/>
      <c r="F731" s="13"/>
      <c r="G731" s="13"/>
      <c r="H731" s="13"/>
      <c r="I731" s="13"/>
      <c r="J731" s="13"/>
      <c r="L731" s="14"/>
      <c r="M731" s="14"/>
      <c r="N731" s="14"/>
      <c r="O731" s="14"/>
      <c r="P731" s="14"/>
    </row>
    <row r="732" spans="5:16" x14ac:dyDescent="0.25">
      <c r="E732" s="272"/>
      <c r="F732" s="13"/>
      <c r="G732" s="13"/>
      <c r="H732" s="13"/>
      <c r="I732" s="13"/>
      <c r="J732" s="13"/>
      <c r="L732" s="14"/>
      <c r="M732" s="14"/>
      <c r="N732" s="14"/>
      <c r="O732" s="14"/>
      <c r="P732" s="14"/>
    </row>
    <row r="733" spans="5:16" x14ac:dyDescent="0.25">
      <c r="E733" s="272"/>
      <c r="F733" s="13"/>
      <c r="G733" s="13"/>
      <c r="H733" s="13"/>
      <c r="I733" s="13"/>
      <c r="J733" s="13"/>
      <c r="L733" s="14"/>
      <c r="M733" s="14"/>
      <c r="N733" s="14"/>
      <c r="O733" s="14"/>
      <c r="P733" s="14"/>
    </row>
    <row r="734" spans="5:16" x14ac:dyDescent="0.25">
      <c r="E734" s="272"/>
      <c r="F734" s="13"/>
      <c r="G734" s="13"/>
      <c r="H734" s="13"/>
      <c r="I734" s="13"/>
      <c r="J734" s="13"/>
      <c r="L734" s="14"/>
      <c r="M734" s="14"/>
      <c r="N734" s="14"/>
      <c r="O734" s="14"/>
      <c r="P734" s="14"/>
    </row>
    <row r="735" spans="5:16" x14ac:dyDescent="0.25">
      <c r="E735" s="272"/>
      <c r="F735" s="13"/>
      <c r="G735" s="13"/>
      <c r="H735" s="13"/>
      <c r="I735" s="13"/>
      <c r="J735" s="13"/>
      <c r="L735" s="14"/>
      <c r="M735" s="14"/>
      <c r="N735" s="14"/>
      <c r="O735" s="14"/>
      <c r="P735" s="14"/>
    </row>
    <row r="736" spans="5:16" x14ac:dyDescent="0.25">
      <c r="E736" s="272"/>
      <c r="F736" s="13"/>
      <c r="G736" s="13"/>
      <c r="H736" s="13"/>
      <c r="I736" s="13"/>
      <c r="J736" s="13"/>
      <c r="L736" s="14"/>
      <c r="M736" s="14"/>
      <c r="N736" s="14"/>
      <c r="O736" s="14"/>
      <c r="P736" s="14"/>
    </row>
    <row r="737" spans="5:16" x14ac:dyDescent="0.25">
      <c r="E737" s="272"/>
      <c r="F737" s="13"/>
      <c r="G737" s="13"/>
      <c r="H737" s="13"/>
      <c r="I737" s="13"/>
      <c r="J737" s="13"/>
      <c r="L737" s="14"/>
      <c r="M737" s="14"/>
      <c r="N737" s="14"/>
      <c r="O737" s="14"/>
      <c r="P737" s="14"/>
    </row>
    <row r="738" spans="5:16" x14ac:dyDescent="0.25">
      <c r="E738" s="272"/>
      <c r="F738" s="13"/>
      <c r="G738" s="13"/>
      <c r="H738" s="13"/>
      <c r="I738" s="13"/>
      <c r="J738" s="13"/>
      <c r="L738" s="14"/>
      <c r="M738" s="14"/>
      <c r="N738" s="14"/>
      <c r="O738" s="14"/>
      <c r="P738" s="14"/>
    </row>
    <row r="739" spans="5:16" x14ac:dyDescent="0.25">
      <c r="E739" s="272"/>
      <c r="F739" s="13"/>
      <c r="G739" s="13"/>
      <c r="H739" s="13"/>
      <c r="I739" s="13"/>
      <c r="J739" s="13"/>
      <c r="L739" s="14"/>
      <c r="M739" s="14"/>
      <c r="N739" s="14"/>
      <c r="O739" s="14"/>
      <c r="P739" s="14"/>
    </row>
    <row r="740" spans="5:16" x14ac:dyDescent="0.25">
      <c r="E740" s="272"/>
      <c r="F740" s="13"/>
      <c r="G740" s="13"/>
      <c r="H740" s="13"/>
      <c r="I740" s="13"/>
      <c r="J740" s="13"/>
      <c r="L740" s="14"/>
      <c r="M740" s="14"/>
      <c r="N740" s="14"/>
      <c r="O740" s="14"/>
      <c r="P740" s="14"/>
    </row>
    <row r="741" spans="5:16" x14ac:dyDescent="0.25">
      <c r="E741" s="272"/>
      <c r="F741" s="13"/>
      <c r="G741" s="13"/>
      <c r="H741" s="13"/>
      <c r="I741" s="13"/>
      <c r="J741" s="13"/>
      <c r="L741" s="14"/>
      <c r="M741" s="14"/>
      <c r="N741" s="14"/>
      <c r="O741" s="14"/>
      <c r="P741" s="14"/>
    </row>
    <row r="742" spans="5:16" x14ac:dyDescent="0.25">
      <c r="E742" s="272"/>
      <c r="F742" s="13"/>
      <c r="G742" s="13"/>
      <c r="H742" s="13"/>
      <c r="I742" s="13"/>
      <c r="J742" s="13"/>
      <c r="L742" s="14"/>
      <c r="M742" s="14"/>
      <c r="N742" s="14"/>
      <c r="O742" s="14"/>
      <c r="P742" s="14"/>
    </row>
    <row r="743" spans="5:16" x14ac:dyDescent="0.25">
      <c r="F743" s="13"/>
      <c r="G743" s="13"/>
      <c r="H743" s="13"/>
      <c r="I743" s="13"/>
      <c r="J743" s="13"/>
      <c r="L743" s="14"/>
      <c r="M743" s="14"/>
      <c r="N743" s="14"/>
      <c r="O743" s="14"/>
      <c r="P743" s="14"/>
    </row>
    <row r="744" spans="5:16" x14ac:dyDescent="0.25">
      <c r="E744" s="272"/>
      <c r="F744" s="13"/>
      <c r="G744" s="13"/>
      <c r="H744" s="13"/>
      <c r="I744" s="13"/>
      <c r="J744" s="13"/>
      <c r="L744" s="14"/>
      <c r="M744" s="14"/>
      <c r="N744" s="14"/>
      <c r="O744" s="14"/>
      <c r="P744" s="14"/>
    </row>
    <row r="745" spans="5:16" x14ac:dyDescent="0.25">
      <c r="E745" s="272"/>
      <c r="F745" s="13"/>
      <c r="G745" s="13"/>
      <c r="H745" s="13"/>
      <c r="I745" s="13"/>
      <c r="J745" s="13"/>
      <c r="L745" s="14"/>
      <c r="M745" s="14"/>
      <c r="N745" s="14"/>
      <c r="O745" s="14"/>
      <c r="P745" s="14"/>
    </row>
    <row r="746" spans="5:16" x14ac:dyDescent="0.25">
      <c r="E746" s="272"/>
      <c r="F746" s="13"/>
      <c r="G746" s="13"/>
      <c r="H746" s="13"/>
      <c r="I746" s="13"/>
      <c r="J746" s="13"/>
      <c r="L746" s="14"/>
      <c r="M746" s="14"/>
      <c r="N746" s="14"/>
      <c r="O746" s="14"/>
      <c r="P746" s="14"/>
    </row>
    <row r="747" spans="5:16" x14ac:dyDescent="0.25">
      <c r="E747" s="272"/>
      <c r="F747" s="13"/>
      <c r="G747" s="13"/>
      <c r="H747" s="13"/>
      <c r="I747" s="13"/>
      <c r="J747" s="13"/>
      <c r="L747" s="14"/>
      <c r="M747" s="14"/>
      <c r="N747" s="14"/>
      <c r="O747" s="14"/>
      <c r="P747" s="14"/>
    </row>
    <row r="748" spans="5:16" x14ac:dyDescent="0.25">
      <c r="E748" s="272"/>
      <c r="F748" s="13"/>
      <c r="G748" s="13"/>
      <c r="H748" s="13"/>
      <c r="I748" s="13"/>
      <c r="J748" s="13"/>
      <c r="L748" s="14"/>
      <c r="M748" s="14"/>
      <c r="N748" s="14"/>
      <c r="O748" s="14"/>
      <c r="P748" s="14"/>
    </row>
    <row r="749" spans="5:16" x14ac:dyDescent="0.25">
      <c r="E749" s="272"/>
      <c r="F749" s="13"/>
      <c r="G749" s="13"/>
      <c r="H749" s="13"/>
      <c r="I749" s="13"/>
      <c r="J749" s="13"/>
      <c r="L749" s="14"/>
      <c r="M749" s="14"/>
      <c r="N749" s="14"/>
      <c r="O749" s="14"/>
      <c r="P749" s="14"/>
    </row>
    <row r="750" spans="5:16" x14ac:dyDescent="0.25">
      <c r="E750" s="272"/>
      <c r="F750" s="13"/>
      <c r="G750" s="13"/>
      <c r="H750" s="13"/>
      <c r="I750" s="13"/>
      <c r="J750" s="13"/>
      <c r="L750" s="14"/>
      <c r="M750" s="14"/>
      <c r="N750" s="14"/>
      <c r="O750" s="14"/>
      <c r="P750" s="14"/>
    </row>
    <row r="751" spans="5:16" x14ac:dyDescent="0.25">
      <c r="E751" s="272"/>
      <c r="F751" s="13"/>
      <c r="G751" s="13"/>
      <c r="H751" s="13"/>
      <c r="I751" s="13"/>
      <c r="J751" s="13"/>
      <c r="L751" s="14"/>
      <c r="M751" s="14"/>
      <c r="N751" s="14"/>
      <c r="O751" s="14"/>
      <c r="P751" s="14"/>
    </row>
    <row r="752" spans="5:16" x14ac:dyDescent="0.25">
      <c r="E752" s="272"/>
      <c r="F752" s="13"/>
      <c r="G752" s="13"/>
      <c r="H752" s="13"/>
      <c r="I752" s="13"/>
      <c r="J752" s="13"/>
      <c r="L752" s="14"/>
      <c r="M752" s="14"/>
      <c r="N752" s="14"/>
      <c r="O752" s="14"/>
      <c r="P752" s="14"/>
    </row>
    <row r="753" spans="5:16" x14ac:dyDescent="0.25">
      <c r="E753" s="272"/>
      <c r="F753" s="13"/>
      <c r="G753" s="13"/>
      <c r="H753" s="13"/>
      <c r="I753" s="13"/>
      <c r="J753" s="13"/>
      <c r="L753" s="14"/>
      <c r="M753" s="14"/>
      <c r="N753" s="14"/>
      <c r="O753" s="14"/>
      <c r="P753" s="14"/>
    </row>
    <row r="754" spans="5:16" x14ac:dyDescent="0.25">
      <c r="E754" s="272"/>
      <c r="F754" s="13"/>
      <c r="G754" s="13"/>
      <c r="H754" s="13"/>
      <c r="I754" s="13"/>
      <c r="J754" s="13"/>
      <c r="L754" s="14"/>
      <c r="M754" s="14"/>
      <c r="N754" s="14"/>
      <c r="O754" s="14"/>
      <c r="P754" s="14"/>
    </row>
    <row r="755" spans="5:16" x14ac:dyDescent="0.25">
      <c r="E755" s="272"/>
      <c r="F755" s="13"/>
      <c r="G755" s="13"/>
      <c r="H755" s="13"/>
      <c r="I755" s="13"/>
      <c r="J755" s="13"/>
      <c r="L755" s="14"/>
      <c r="M755" s="14"/>
      <c r="N755" s="14"/>
      <c r="O755" s="14"/>
      <c r="P755" s="14"/>
    </row>
    <row r="756" spans="5:16" x14ac:dyDescent="0.25">
      <c r="E756" s="272"/>
      <c r="F756" s="13"/>
      <c r="G756" s="13"/>
      <c r="H756" s="13"/>
      <c r="I756" s="13"/>
      <c r="J756" s="13"/>
      <c r="L756" s="14"/>
      <c r="M756" s="14"/>
      <c r="N756" s="14"/>
      <c r="O756" s="14"/>
      <c r="P756" s="14"/>
    </row>
    <row r="757" spans="5:16" x14ac:dyDescent="0.25">
      <c r="E757" s="272"/>
      <c r="F757" s="13"/>
      <c r="G757" s="13"/>
      <c r="H757" s="13"/>
      <c r="I757" s="13"/>
      <c r="J757" s="13"/>
      <c r="L757" s="14"/>
      <c r="M757" s="14"/>
      <c r="N757" s="14"/>
      <c r="O757" s="14"/>
      <c r="P757" s="14"/>
    </row>
    <row r="758" spans="5:16" x14ac:dyDescent="0.25">
      <c r="E758" s="272"/>
      <c r="F758" s="13"/>
      <c r="G758" s="13"/>
      <c r="H758" s="13"/>
      <c r="I758" s="13"/>
      <c r="J758" s="13"/>
      <c r="L758" s="14"/>
      <c r="M758" s="14"/>
      <c r="N758" s="14"/>
      <c r="O758" s="14"/>
      <c r="P758" s="14"/>
    </row>
    <row r="759" spans="5:16" x14ac:dyDescent="0.25">
      <c r="E759" s="272"/>
      <c r="F759" s="13"/>
      <c r="G759" s="13"/>
      <c r="H759" s="13"/>
      <c r="I759" s="13"/>
      <c r="J759" s="13"/>
      <c r="L759" s="14"/>
      <c r="M759" s="14"/>
      <c r="N759" s="14"/>
      <c r="O759" s="14"/>
      <c r="P759" s="14"/>
    </row>
    <row r="760" spans="5:16" x14ac:dyDescent="0.25">
      <c r="E760" s="272"/>
      <c r="F760" s="13"/>
      <c r="G760" s="13"/>
      <c r="H760" s="13"/>
      <c r="I760" s="13"/>
      <c r="J760" s="13"/>
      <c r="L760" s="14"/>
      <c r="M760" s="14"/>
      <c r="N760" s="14"/>
      <c r="O760" s="14"/>
      <c r="P760" s="14"/>
    </row>
    <row r="761" spans="5:16" x14ac:dyDescent="0.25">
      <c r="E761" s="272"/>
      <c r="F761" s="13"/>
      <c r="G761" s="13"/>
      <c r="H761" s="13"/>
      <c r="I761" s="13"/>
      <c r="J761" s="13"/>
      <c r="L761" s="14"/>
      <c r="M761" s="14"/>
      <c r="N761" s="14"/>
      <c r="O761" s="14"/>
      <c r="P761" s="14"/>
    </row>
    <row r="762" spans="5:16" x14ac:dyDescent="0.25">
      <c r="E762" s="272"/>
      <c r="F762" s="13"/>
      <c r="G762" s="13"/>
      <c r="H762" s="13"/>
      <c r="I762" s="13"/>
      <c r="J762" s="13"/>
      <c r="L762" s="14"/>
      <c r="M762" s="14"/>
      <c r="N762" s="14"/>
      <c r="O762" s="14"/>
      <c r="P762" s="14"/>
    </row>
    <row r="763" spans="5:16" x14ac:dyDescent="0.25">
      <c r="E763" s="272"/>
      <c r="F763" s="13"/>
      <c r="G763" s="13"/>
      <c r="H763" s="13"/>
      <c r="I763" s="13"/>
      <c r="J763" s="13"/>
      <c r="L763" s="14"/>
      <c r="M763" s="14"/>
      <c r="N763" s="14"/>
      <c r="O763" s="14"/>
      <c r="P763" s="14"/>
    </row>
    <row r="764" spans="5:16" x14ac:dyDescent="0.25">
      <c r="E764" s="272"/>
      <c r="F764" s="13"/>
      <c r="G764" s="13"/>
      <c r="H764" s="13"/>
      <c r="I764" s="13"/>
      <c r="J764" s="13"/>
      <c r="L764" s="14"/>
      <c r="M764" s="14"/>
      <c r="N764" s="14"/>
      <c r="O764" s="14"/>
      <c r="P764" s="14"/>
    </row>
    <row r="765" spans="5:16" x14ac:dyDescent="0.25">
      <c r="E765" s="272"/>
      <c r="F765" s="13"/>
      <c r="G765" s="13"/>
      <c r="H765" s="13"/>
      <c r="I765" s="13"/>
      <c r="J765" s="13"/>
      <c r="L765" s="14"/>
      <c r="M765" s="14"/>
      <c r="N765" s="14"/>
      <c r="O765" s="14"/>
      <c r="P765" s="14"/>
    </row>
    <row r="766" spans="5:16" x14ac:dyDescent="0.25">
      <c r="E766" s="272"/>
      <c r="F766" s="13"/>
      <c r="G766" s="13"/>
      <c r="H766" s="13"/>
      <c r="I766" s="13"/>
      <c r="J766" s="13"/>
      <c r="L766" s="14"/>
      <c r="M766" s="14"/>
      <c r="N766" s="14"/>
      <c r="O766" s="14"/>
      <c r="P766" s="14"/>
    </row>
    <row r="767" spans="5:16" x14ac:dyDescent="0.25">
      <c r="E767" s="272"/>
      <c r="F767" s="13"/>
      <c r="G767" s="13"/>
      <c r="H767" s="13"/>
      <c r="I767" s="13"/>
      <c r="J767" s="13"/>
      <c r="L767" s="14"/>
      <c r="M767" s="14"/>
      <c r="N767" s="14"/>
      <c r="O767" s="14"/>
      <c r="P767" s="14"/>
    </row>
    <row r="768" spans="5:16" x14ac:dyDescent="0.25">
      <c r="E768" s="272"/>
      <c r="F768" s="13"/>
      <c r="G768" s="13"/>
      <c r="H768" s="13"/>
      <c r="I768" s="13"/>
      <c r="J768" s="13"/>
      <c r="L768" s="14"/>
      <c r="M768" s="14"/>
      <c r="N768" s="14"/>
      <c r="O768" s="14"/>
      <c r="P768" s="14"/>
    </row>
    <row r="769" spans="5:16" x14ac:dyDescent="0.25">
      <c r="E769" s="272"/>
      <c r="F769" s="13"/>
      <c r="G769" s="13"/>
      <c r="H769" s="13"/>
      <c r="I769" s="13"/>
      <c r="J769" s="13"/>
      <c r="L769" s="14"/>
      <c r="M769" s="14"/>
      <c r="N769" s="14"/>
      <c r="O769" s="14"/>
      <c r="P769" s="14"/>
    </row>
    <row r="770" spans="5:16" x14ac:dyDescent="0.25">
      <c r="F770" s="13"/>
      <c r="G770" s="13"/>
      <c r="H770" s="13"/>
      <c r="I770" s="13"/>
      <c r="J770" s="13"/>
      <c r="L770" s="14"/>
      <c r="M770" s="14"/>
      <c r="N770" s="14"/>
      <c r="O770" s="14"/>
      <c r="P770" s="14"/>
    </row>
    <row r="771" spans="5:16" x14ac:dyDescent="0.25">
      <c r="E771" s="272"/>
      <c r="F771" s="13"/>
      <c r="G771" s="13"/>
      <c r="H771" s="13"/>
      <c r="I771" s="13"/>
      <c r="J771" s="13"/>
      <c r="L771" s="14"/>
      <c r="M771" s="14"/>
      <c r="N771" s="14"/>
      <c r="O771" s="14"/>
      <c r="P771" s="14"/>
    </row>
    <row r="772" spans="5:16" x14ac:dyDescent="0.25">
      <c r="E772" s="272"/>
      <c r="F772" s="13"/>
      <c r="G772" s="13"/>
      <c r="H772" s="13"/>
      <c r="I772" s="13"/>
      <c r="J772" s="13"/>
      <c r="L772" s="14"/>
      <c r="M772" s="14"/>
      <c r="N772" s="14"/>
      <c r="O772" s="14"/>
      <c r="P772" s="14"/>
    </row>
    <row r="773" spans="5:16" x14ac:dyDescent="0.25">
      <c r="E773" s="272"/>
      <c r="F773" s="13"/>
      <c r="G773" s="13"/>
      <c r="H773" s="13"/>
      <c r="I773" s="13"/>
      <c r="J773" s="13"/>
      <c r="L773" s="14"/>
      <c r="M773" s="14"/>
      <c r="N773" s="14"/>
      <c r="O773" s="14"/>
      <c r="P773" s="14"/>
    </row>
    <row r="774" spans="5:16" x14ac:dyDescent="0.25">
      <c r="F774" s="13"/>
      <c r="G774" s="13"/>
      <c r="H774" s="13"/>
      <c r="I774" s="13"/>
      <c r="J774" s="13"/>
      <c r="L774" s="14"/>
      <c r="M774" s="14"/>
      <c r="N774" s="14"/>
      <c r="O774" s="14"/>
      <c r="P774" s="14"/>
    </row>
    <row r="775" spans="5:16" x14ac:dyDescent="0.25">
      <c r="E775" s="272"/>
      <c r="F775" s="13"/>
      <c r="G775" s="13"/>
      <c r="H775" s="13"/>
      <c r="I775" s="13"/>
      <c r="J775" s="13"/>
      <c r="L775" s="14"/>
      <c r="M775" s="14"/>
      <c r="N775" s="14"/>
      <c r="O775" s="14"/>
      <c r="P775" s="14"/>
    </row>
    <row r="776" spans="5:16" x14ac:dyDescent="0.25">
      <c r="E776" s="272"/>
      <c r="F776" s="13"/>
      <c r="G776" s="13"/>
      <c r="H776" s="13"/>
      <c r="I776" s="13"/>
      <c r="J776" s="13"/>
      <c r="L776" s="14"/>
      <c r="M776" s="14"/>
      <c r="N776" s="14"/>
      <c r="O776" s="14"/>
      <c r="P776" s="14"/>
    </row>
    <row r="777" spans="5:16" x14ac:dyDescent="0.25">
      <c r="E777" s="272"/>
      <c r="F777" s="13"/>
      <c r="G777" s="13"/>
      <c r="H777" s="13"/>
      <c r="I777" s="13"/>
      <c r="J777" s="13"/>
      <c r="L777" s="14"/>
      <c r="M777" s="14"/>
      <c r="N777" s="14"/>
      <c r="O777" s="14"/>
      <c r="P777" s="14"/>
    </row>
    <row r="778" spans="5:16" x14ac:dyDescent="0.25">
      <c r="E778" s="272"/>
      <c r="F778" s="13"/>
      <c r="G778" s="13"/>
      <c r="H778" s="13"/>
      <c r="I778" s="13"/>
      <c r="J778" s="13"/>
      <c r="L778" s="14"/>
      <c r="M778" s="14"/>
      <c r="N778" s="14"/>
      <c r="O778" s="14"/>
      <c r="P778" s="14"/>
    </row>
    <row r="779" spans="5:16" x14ac:dyDescent="0.25">
      <c r="E779" s="272"/>
      <c r="F779" s="13"/>
      <c r="G779" s="13"/>
      <c r="H779" s="13"/>
      <c r="I779" s="13"/>
      <c r="J779" s="13"/>
      <c r="L779" s="14"/>
      <c r="M779" s="14"/>
      <c r="N779" s="14"/>
      <c r="O779" s="14"/>
      <c r="P779" s="14"/>
    </row>
    <row r="780" spans="5:16" x14ac:dyDescent="0.25">
      <c r="E780" s="272"/>
      <c r="F780" s="13"/>
      <c r="G780" s="13"/>
      <c r="H780" s="13"/>
      <c r="I780" s="13"/>
      <c r="J780" s="13"/>
      <c r="L780" s="14"/>
      <c r="M780" s="14"/>
      <c r="N780" s="14"/>
      <c r="O780" s="14"/>
      <c r="P780" s="14"/>
    </row>
    <row r="781" spans="5:16" x14ac:dyDescent="0.25">
      <c r="E781" s="272"/>
      <c r="F781" s="13"/>
      <c r="G781" s="13"/>
      <c r="H781" s="13"/>
      <c r="I781" s="13"/>
      <c r="J781" s="13"/>
      <c r="L781" s="14"/>
      <c r="M781" s="14"/>
      <c r="N781" s="14"/>
      <c r="O781" s="14"/>
      <c r="P781" s="14"/>
    </row>
    <row r="782" spans="5:16" x14ac:dyDescent="0.25">
      <c r="E782" s="272"/>
      <c r="F782" s="13"/>
      <c r="G782" s="13"/>
      <c r="H782" s="13"/>
      <c r="I782" s="13"/>
      <c r="J782" s="13"/>
      <c r="L782" s="14"/>
      <c r="M782" s="14"/>
      <c r="N782" s="14"/>
      <c r="O782" s="14"/>
      <c r="P782" s="14"/>
    </row>
    <row r="783" spans="5:16" x14ac:dyDescent="0.25">
      <c r="E783" s="272"/>
      <c r="F783" s="13"/>
      <c r="G783" s="13"/>
      <c r="H783" s="13"/>
      <c r="I783" s="13"/>
      <c r="J783" s="13"/>
      <c r="L783" s="14"/>
      <c r="M783" s="14"/>
      <c r="N783" s="14"/>
      <c r="O783" s="14"/>
      <c r="P783" s="14"/>
    </row>
    <row r="784" spans="5:16" x14ac:dyDescent="0.25">
      <c r="E784" s="272"/>
      <c r="F784" s="13"/>
      <c r="G784" s="13"/>
      <c r="H784" s="13"/>
      <c r="I784" s="13"/>
      <c r="J784" s="13"/>
      <c r="L784" s="14"/>
      <c r="M784" s="14"/>
      <c r="N784" s="14"/>
      <c r="O784" s="14"/>
      <c r="P784" s="14"/>
    </row>
    <row r="785" spans="5:16" x14ac:dyDescent="0.25">
      <c r="E785" s="272"/>
      <c r="F785" s="13"/>
      <c r="G785" s="13"/>
      <c r="H785" s="13"/>
      <c r="I785" s="13"/>
      <c r="J785" s="13"/>
      <c r="L785" s="14"/>
      <c r="M785" s="14"/>
      <c r="N785" s="14"/>
      <c r="O785" s="14"/>
      <c r="P785" s="14"/>
    </row>
    <row r="786" spans="5:16" x14ac:dyDescent="0.25">
      <c r="E786" s="272"/>
      <c r="F786" s="13"/>
      <c r="G786" s="13"/>
      <c r="H786" s="13"/>
      <c r="I786" s="13"/>
      <c r="J786" s="13"/>
      <c r="L786" s="14"/>
      <c r="M786" s="14"/>
      <c r="N786" s="14"/>
      <c r="O786" s="14"/>
      <c r="P786" s="14"/>
    </row>
    <row r="787" spans="5:16" x14ac:dyDescent="0.25">
      <c r="E787" s="272"/>
      <c r="F787" s="13"/>
      <c r="G787" s="13"/>
      <c r="H787" s="13"/>
      <c r="I787" s="13"/>
      <c r="J787" s="13"/>
      <c r="L787" s="14"/>
      <c r="M787" s="14"/>
      <c r="N787" s="14"/>
      <c r="O787" s="14"/>
      <c r="P787" s="14"/>
    </row>
    <row r="788" spans="5:16" x14ac:dyDescent="0.25">
      <c r="E788" s="272"/>
      <c r="F788" s="13"/>
      <c r="G788" s="13"/>
      <c r="H788" s="13"/>
      <c r="I788" s="13"/>
      <c r="J788" s="13"/>
      <c r="L788" s="14"/>
      <c r="M788" s="14"/>
      <c r="N788" s="14"/>
      <c r="O788" s="14"/>
      <c r="P788" s="14"/>
    </row>
    <row r="789" spans="5:16" x14ac:dyDescent="0.25">
      <c r="E789" s="272"/>
      <c r="F789" s="13"/>
      <c r="G789" s="13"/>
      <c r="H789" s="13"/>
      <c r="I789" s="13"/>
      <c r="J789" s="13"/>
      <c r="L789" s="14"/>
      <c r="M789" s="14"/>
      <c r="N789" s="14"/>
      <c r="O789" s="14"/>
      <c r="P789" s="14"/>
    </row>
    <row r="790" spans="5:16" x14ac:dyDescent="0.25">
      <c r="E790" s="272"/>
      <c r="F790" s="13"/>
      <c r="G790" s="13"/>
      <c r="H790" s="13"/>
      <c r="I790" s="13"/>
      <c r="J790" s="13"/>
      <c r="L790" s="14"/>
      <c r="M790" s="14"/>
      <c r="N790" s="14"/>
      <c r="O790" s="14"/>
      <c r="P790" s="14"/>
    </row>
    <row r="791" spans="5:16" x14ac:dyDescent="0.25">
      <c r="E791" s="272"/>
      <c r="F791" s="13"/>
      <c r="G791" s="13"/>
      <c r="H791" s="13"/>
      <c r="I791" s="13"/>
      <c r="J791" s="13"/>
      <c r="L791" s="14"/>
      <c r="M791" s="14"/>
      <c r="N791" s="14"/>
      <c r="O791" s="14"/>
      <c r="P791" s="14"/>
    </row>
    <row r="792" spans="5:16" x14ac:dyDescent="0.25">
      <c r="E792" s="272"/>
      <c r="F792" s="13"/>
      <c r="G792" s="13"/>
      <c r="H792" s="13"/>
      <c r="I792" s="13"/>
      <c r="J792" s="13"/>
      <c r="L792" s="14"/>
      <c r="M792" s="14"/>
      <c r="N792" s="14"/>
      <c r="O792" s="14"/>
      <c r="P792" s="14"/>
    </row>
    <row r="793" spans="5:16" x14ac:dyDescent="0.25">
      <c r="E793" s="272"/>
      <c r="F793" s="13"/>
      <c r="G793" s="13"/>
      <c r="H793" s="13"/>
      <c r="I793" s="13"/>
      <c r="J793" s="13"/>
      <c r="L793" s="14"/>
      <c r="M793" s="14"/>
      <c r="N793" s="14"/>
      <c r="O793" s="14"/>
      <c r="P793" s="14"/>
    </row>
    <row r="794" spans="5:16" x14ac:dyDescent="0.25">
      <c r="E794" s="272"/>
      <c r="F794" s="13"/>
      <c r="G794" s="13"/>
      <c r="H794" s="13"/>
      <c r="I794" s="13"/>
      <c r="J794" s="13"/>
      <c r="L794" s="14"/>
      <c r="M794" s="14"/>
      <c r="N794" s="14"/>
      <c r="O794" s="14"/>
      <c r="P794" s="14"/>
    </row>
    <row r="795" spans="5:16" x14ac:dyDescent="0.25">
      <c r="E795" s="272"/>
      <c r="F795" s="13"/>
      <c r="G795" s="13"/>
      <c r="H795" s="13"/>
      <c r="I795" s="13"/>
      <c r="J795" s="13"/>
      <c r="L795" s="14"/>
      <c r="M795" s="14"/>
      <c r="N795" s="14"/>
      <c r="O795" s="14"/>
      <c r="P795" s="14"/>
    </row>
    <row r="796" spans="5:16" x14ac:dyDescent="0.25">
      <c r="E796" s="272"/>
      <c r="F796" s="13"/>
      <c r="G796" s="13"/>
      <c r="H796" s="13"/>
      <c r="I796" s="13"/>
      <c r="J796" s="13"/>
      <c r="L796" s="14"/>
      <c r="M796" s="14"/>
      <c r="N796" s="14"/>
      <c r="O796" s="14"/>
      <c r="P796" s="14"/>
    </row>
    <row r="797" spans="5:16" x14ac:dyDescent="0.25">
      <c r="E797" s="272"/>
      <c r="F797" s="13"/>
      <c r="G797" s="13"/>
      <c r="H797" s="13"/>
      <c r="I797" s="13"/>
      <c r="J797" s="13"/>
      <c r="L797" s="14"/>
      <c r="M797" s="14"/>
      <c r="N797" s="14"/>
      <c r="O797" s="14"/>
      <c r="P797" s="14"/>
    </row>
    <row r="798" spans="5:16" x14ac:dyDescent="0.25">
      <c r="F798" s="13"/>
      <c r="G798" s="13"/>
      <c r="H798" s="13"/>
      <c r="I798" s="13"/>
      <c r="J798" s="13"/>
      <c r="L798" s="14"/>
      <c r="M798" s="14"/>
      <c r="N798" s="14"/>
      <c r="O798" s="14"/>
      <c r="P798" s="14"/>
    </row>
    <row r="799" spans="5:16" x14ac:dyDescent="0.25">
      <c r="E799" s="272"/>
      <c r="F799" s="13"/>
      <c r="G799" s="13"/>
      <c r="H799" s="13"/>
      <c r="I799" s="13"/>
      <c r="J799" s="13"/>
      <c r="L799" s="14"/>
      <c r="M799" s="14"/>
      <c r="N799" s="14"/>
      <c r="O799" s="14"/>
      <c r="P799" s="14"/>
    </row>
    <row r="800" spans="5:16" x14ac:dyDescent="0.25">
      <c r="E800" s="272"/>
      <c r="F800" s="13"/>
      <c r="G800" s="13"/>
      <c r="H800" s="13"/>
      <c r="I800" s="13"/>
      <c r="J800" s="13"/>
      <c r="L800" s="14"/>
      <c r="M800" s="14"/>
      <c r="N800" s="14"/>
      <c r="O800" s="14"/>
      <c r="P800" s="14"/>
    </row>
    <row r="801" spans="5:16" x14ac:dyDescent="0.25">
      <c r="E801" s="272"/>
      <c r="F801" s="13"/>
      <c r="G801" s="13"/>
      <c r="H801" s="13"/>
      <c r="I801" s="13"/>
      <c r="J801" s="13"/>
      <c r="L801" s="14"/>
      <c r="M801" s="14"/>
      <c r="N801" s="14"/>
      <c r="O801" s="14"/>
      <c r="P801" s="14"/>
    </row>
    <row r="802" spans="5:16" x14ac:dyDescent="0.25">
      <c r="E802" s="272"/>
      <c r="F802" s="13"/>
      <c r="G802" s="13"/>
      <c r="H802" s="13"/>
      <c r="I802" s="13"/>
      <c r="J802" s="13"/>
      <c r="L802" s="14"/>
      <c r="M802" s="14"/>
      <c r="N802" s="14"/>
      <c r="O802" s="14"/>
      <c r="P802" s="14"/>
    </row>
    <row r="803" spans="5:16" x14ac:dyDescent="0.25">
      <c r="E803" s="272"/>
      <c r="F803" s="13"/>
      <c r="G803" s="13"/>
      <c r="H803" s="13"/>
      <c r="I803" s="13"/>
      <c r="J803" s="13"/>
      <c r="L803" s="14"/>
      <c r="M803" s="14"/>
      <c r="N803" s="14"/>
      <c r="O803" s="14"/>
      <c r="P803" s="14"/>
    </row>
    <row r="804" spans="5:16" x14ac:dyDescent="0.25">
      <c r="E804" s="272"/>
      <c r="F804" s="13"/>
      <c r="G804" s="13"/>
      <c r="H804" s="13"/>
      <c r="I804" s="13"/>
      <c r="J804" s="13"/>
      <c r="L804" s="14"/>
      <c r="M804" s="14"/>
      <c r="N804" s="14"/>
      <c r="O804" s="14"/>
      <c r="P804" s="14"/>
    </row>
    <row r="805" spans="5:16" x14ac:dyDescent="0.25">
      <c r="E805" s="272"/>
      <c r="F805" s="13"/>
      <c r="G805" s="13"/>
      <c r="H805" s="13"/>
      <c r="I805" s="13"/>
      <c r="J805" s="13"/>
      <c r="L805" s="14"/>
      <c r="M805" s="14"/>
      <c r="N805" s="14"/>
      <c r="O805" s="14"/>
      <c r="P805" s="14"/>
    </row>
    <row r="806" spans="5:16" x14ac:dyDescent="0.25">
      <c r="E806" s="272"/>
      <c r="F806" s="13"/>
      <c r="G806" s="13"/>
      <c r="H806" s="13"/>
      <c r="I806" s="13"/>
      <c r="J806" s="13"/>
      <c r="L806" s="14"/>
      <c r="M806" s="14"/>
      <c r="N806" s="14"/>
      <c r="O806" s="14"/>
      <c r="P806" s="14"/>
    </row>
    <row r="807" spans="5:16" x14ac:dyDescent="0.25">
      <c r="E807" s="272"/>
      <c r="F807" s="13"/>
      <c r="G807" s="13"/>
      <c r="H807" s="13"/>
      <c r="I807" s="13"/>
      <c r="J807" s="13"/>
      <c r="L807" s="14"/>
      <c r="M807" s="14"/>
      <c r="N807" s="14"/>
      <c r="O807" s="14"/>
      <c r="P807" s="14"/>
    </row>
    <row r="808" spans="5:16" x14ac:dyDescent="0.25">
      <c r="E808" s="272"/>
      <c r="F808" s="13"/>
      <c r="G808" s="13"/>
      <c r="H808" s="13"/>
      <c r="I808" s="13"/>
      <c r="J808" s="13"/>
      <c r="L808" s="14"/>
      <c r="M808" s="14"/>
      <c r="N808" s="14"/>
      <c r="O808" s="14"/>
      <c r="P808" s="14"/>
    </row>
    <row r="809" spans="5:16" x14ac:dyDescent="0.25">
      <c r="E809" s="272"/>
      <c r="F809" s="13"/>
      <c r="G809" s="13"/>
      <c r="H809" s="13"/>
      <c r="I809" s="13"/>
      <c r="J809" s="13"/>
      <c r="L809" s="14"/>
      <c r="M809" s="14"/>
      <c r="N809" s="14"/>
      <c r="O809" s="14"/>
      <c r="P809" s="14"/>
    </row>
    <row r="810" spans="5:16" x14ac:dyDescent="0.25">
      <c r="E810" s="272"/>
      <c r="F810" s="13"/>
      <c r="G810" s="13"/>
      <c r="H810" s="13"/>
      <c r="I810" s="13"/>
      <c r="J810" s="13"/>
      <c r="L810" s="14"/>
      <c r="M810" s="14"/>
      <c r="N810" s="14"/>
      <c r="O810" s="14"/>
      <c r="P810" s="14"/>
    </row>
    <row r="811" spans="5:16" x14ac:dyDescent="0.25">
      <c r="E811" s="272"/>
      <c r="F811" s="13"/>
      <c r="G811" s="13"/>
      <c r="H811" s="13"/>
      <c r="I811" s="13"/>
      <c r="J811" s="13"/>
      <c r="L811" s="14"/>
      <c r="M811" s="14"/>
      <c r="N811" s="14"/>
      <c r="O811" s="14"/>
      <c r="P811" s="14"/>
    </row>
    <row r="812" spans="5:16" x14ac:dyDescent="0.25">
      <c r="E812" s="272"/>
      <c r="F812" s="13"/>
      <c r="G812" s="13"/>
      <c r="H812" s="13"/>
      <c r="I812" s="13"/>
      <c r="J812" s="13"/>
      <c r="L812" s="14"/>
      <c r="M812" s="14"/>
      <c r="N812" s="14"/>
      <c r="O812" s="14"/>
      <c r="P812" s="14"/>
    </row>
    <row r="813" spans="5:16" x14ac:dyDescent="0.25">
      <c r="E813" s="272"/>
      <c r="F813" s="13"/>
      <c r="G813" s="13"/>
      <c r="H813" s="13"/>
      <c r="I813" s="13"/>
      <c r="J813" s="13"/>
      <c r="L813" s="14"/>
      <c r="M813" s="14"/>
      <c r="N813" s="14"/>
      <c r="O813" s="14"/>
      <c r="P813" s="14"/>
    </row>
    <row r="814" spans="5:16" x14ac:dyDescent="0.25">
      <c r="E814" s="272"/>
      <c r="F814" s="13"/>
      <c r="G814" s="13"/>
      <c r="H814" s="13"/>
      <c r="I814" s="13"/>
      <c r="J814" s="13"/>
      <c r="L814" s="14"/>
      <c r="M814" s="14"/>
      <c r="N814" s="14"/>
      <c r="O814" s="14"/>
      <c r="P814" s="14"/>
    </row>
    <row r="815" spans="5:16" x14ac:dyDescent="0.25">
      <c r="E815" s="272"/>
      <c r="F815" s="13"/>
      <c r="G815" s="13"/>
      <c r="H815" s="13"/>
      <c r="I815" s="13"/>
      <c r="J815" s="13"/>
      <c r="L815" s="14"/>
      <c r="M815" s="14"/>
      <c r="N815" s="14"/>
      <c r="O815" s="14"/>
      <c r="P815" s="14"/>
    </row>
    <row r="816" spans="5:16" x14ac:dyDescent="0.25">
      <c r="E816" s="272"/>
      <c r="F816" s="13"/>
      <c r="G816" s="13"/>
      <c r="H816" s="13"/>
      <c r="I816" s="13"/>
      <c r="J816" s="13"/>
      <c r="L816" s="14"/>
      <c r="M816" s="14"/>
      <c r="N816" s="14"/>
      <c r="O816" s="14"/>
      <c r="P816" s="14"/>
    </row>
    <row r="817" spans="5:16" x14ac:dyDescent="0.25">
      <c r="E817" s="272"/>
      <c r="F817" s="13"/>
      <c r="G817" s="13"/>
      <c r="H817" s="13"/>
      <c r="I817" s="13"/>
      <c r="J817" s="13"/>
      <c r="L817" s="14"/>
      <c r="M817" s="14"/>
      <c r="N817" s="14"/>
      <c r="O817" s="14"/>
      <c r="P817" s="14"/>
    </row>
    <row r="818" spans="5:16" x14ac:dyDescent="0.25">
      <c r="E818" s="272"/>
      <c r="F818" s="13"/>
      <c r="G818" s="13"/>
      <c r="H818" s="13"/>
      <c r="I818" s="13"/>
      <c r="J818" s="13"/>
      <c r="L818" s="14"/>
      <c r="M818" s="14"/>
      <c r="N818" s="14"/>
      <c r="O818" s="14"/>
      <c r="P818" s="14"/>
    </row>
    <row r="819" spans="5:16" x14ac:dyDescent="0.25">
      <c r="E819" s="272"/>
      <c r="F819" s="13"/>
      <c r="G819" s="13"/>
      <c r="H819" s="13"/>
      <c r="I819" s="13"/>
      <c r="J819" s="13"/>
      <c r="L819" s="14"/>
      <c r="M819" s="14"/>
      <c r="N819" s="14"/>
      <c r="O819" s="14"/>
      <c r="P819" s="14"/>
    </row>
    <row r="820" spans="5:16" x14ac:dyDescent="0.25">
      <c r="E820" s="272"/>
      <c r="F820" s="13"/>
      <c r="G820" s="13"/>
      <c r="H820" s="13"/>
      <c r="I820" s="13"/>
      <c r="J820" s="13"/>
      <c r="L820" s="14"/>
      <c r="M820" s="14"/>
      <c r="N820" s="14"/>
      <c r="O820" s="14"/>
      <c r="P820" s="14"/>
    </row>
    <row r="821" spans="5:16" x14ac:dyDescent="0.25">
      <c r="E821" s="272"/>
      <c r="F821" s="13"/>
      <c r="G821" s="13"/>
      <c r="H821" s="13"/>
      <c r="I821" s="13"/>
      <c r="J821" s="13"/>
      <c r="L821" s="14"/>
      <c r="M821" s="14"/>
      <c r="N821" s="14"/>
      <c r="O821" s="14"/>
      <c r="P821" s="14"/>
    </row>
    <row r="822" spans="5:16" x14ac:dyDescent="0.25">
      <c r="E822" s="272"/>
      <c r="F822" s="13"/>
      <c r="G822" s="13"/>
      <c r="H822" s="13"/>
      <c r="I822" s="13"/>
      <c r="J822" s="13"/>
      <c r="L822" s="14"/>
      <c r="M822" s="14"/>
      <c r="N822" s="14"/>
      <c r="O822" s="14"/>
      <c r="P822" s="14"/>
    </row>
    <row r="823" spans="5:16" x14ac:dyDescent="0.25">
      <c r="E823" s="272"/>
      <c r="F823" s="13"/>
      <c r="G823" s="13"/>
      <c r="H823" s="13"/>
      <c r="I823" s="13"/>
      <c r="J823" s="13"/>
      <c r="L823" s="14"/>
      <c r="M823" s="14"/>
      <c r="N823" s="14"/>
      <c r="O823" s="14"/>
      <c r="P823" s="14"/>
    </row>
    <row r="824" spans="5:16" x14ac:dyDescent="0.25">
      <c r="E824" s="272"/>
      <c r="F824" s="13"/>
      <c r="G824" s="13"/>
      <c r="H824" s="13"/>
      <c r="I824" s="13"/>
      <c r="J824" s="13"/>
      <c r="L824" s="14"/>
      <c r="M824" s="14"/>
      <c r="N824" s="14"/>
      <c r="O824" s="14"/>
      <c r="P824" s="14"/>
    </row>
    <row r="825" spans="5:16" x14ac:dyDescent="0.25">
      <c r="E825" s="272"/>
      <c r="F825" s="13"/>
      <c r="G825" s="13"/>
      <c r="H825" s="13"/>
      <c r="I825" s="13"/>
      <c r="J825" s="13"/>
      <c r="L825" s="14"/>
      <c r="M825" s="14"/>
      <c r="N825" s="14"/>
      <c r="O825" s="14"/>
      <c r="P825" s="14"/>
    </row>
    <row r="826" spans="5:16" x14ac:dyDescent="0.25">
      <c r="E826" s="272"/>
      <c r="F826" s="13"/>
      <c r="G826" s="13"/>
      <c r="H826" s="13"/>
      <c r="I826" s="13"/>
      <c r="J826" s="13"/>
      <c r="L826" s="14"/>
      <c r="M826" s="14"/>
      <c r="N826" s="14"/>
      <c r="O826" s="14"/>
      <c r="P826" s="14"/>
    </row>
    <row r="827" spans="5:16" x14ac:dyDescent="0.25">
      <c r="F827" s="13"/>
      <c r="G827" s="13"/>
      <c r="H827" s="13"/>
      <c r="I827" s="13"/>
      <c r="J827" s="13"/>
      <c r="L827" s="14"/>
      <c r="M827" s="14"/>
      <c r="N827" s="14"/>
      <c r="O827" s="14"/>
      <c r="P827" s="14"/>
    </row>
    <row r="828" spans="5:16" x14ac:dyDescent="0.25">
      <c r="E828" s="272"/>
      <c r="F828" s="13"/>
      <c r="G828" s="13"/>
      <c r="H828" s="13"/>
      <c r="I828" s="13"/>
      <c r="J828" s="13"/>
      <c r="L828" s="14"/>
      <c r="M828" s="14"/>
      <c r="N828" s="14"/>
      <c r="O828" s="14"/>
      <c r="P828" s="14"/>
    </row>
    <row r="829" spans="5:16" x14ac:dyDescent="0.25">
      <c r="E829" s="272"/>
      <c r="F829" s="13"/>
      <c r="G829" s="13"/>
      <c r="H829" s="13"/>
      <c r="I829" s="13"/>
      <c r="J829" s="13"/>
      <c r="L829" s="14"/>
      <c r="M829" s="14"/>
      <c r="N829" s="14"/>
      <c r="O829" s="14"/>
      <c r="P829" s="14"/>
    </row>
    <row r="830" spans="5:16" x14ac:dyDescent="0.25">
      <c r="E830" s="272"/>
      <c r="F830" s="13"/>
      <c r="G830" s="13"/>
      <c r="H830" s="13"/>
      <c r="I830" s="13"/>
      <c r="J830" s="13"/>
      <c r="L830" s="14"/>
      <c r="M830" s="14"/>
      <c r="N830" s="14"/>
      <c r="O830" s="14"/>
      <c r="P830" s="14"/>
    </row>
    <row r="831" spans="5:16" x14ac:dyDescent="0.25">
      <c r="E831" s="272"/>
      <c r="F831" s="13"/>
      <c r="G831" s="13"/>
      <c r="H831" s="13"/>
      <c r="I831" s="13"/>
      <c r="J831" s="13"/>
      <c r="L831" s="14"/>
      <c r="M831" s="14"/>
      <c r="N831" s="14"/>
      <c r="O831" s="14"/>
      <c r="P831" s="14"/>
    </row>
    <row r="832" spans="5:16" x14ac:dyDescent="0.25">
      <c r="E832" s="272"/>
      <c r="F832" s="13"/>
      <c r="G832" s="13"/>
      <c r="H832" s="13"/>
      <c r="I832" s="13"/>
      <c r="J832" s="13"/>
      <c r="L832" s="14"/>
      <c r="M832" s="14"/>
      <c r="N832" s="14"/>
      <c r="O832" s="14"/>
      <c r="P832" s="14"/>
    </row>
    <row r="833" spans="5:16" x14ac:dyDescent="0.25">
      <c r="E833" s="272"/>
      <c r="F833" s="13"/>
      <c r="G833" s="13"/>
      <c r="H833" s="13"/>
      <c r="I833" s="13"/>
      <c r="J833" s="13"/>
      <c r="L833" s="14"/>
      <c r="M833" s="14"/>
      <c r="N833" s="14"/>
      <c r="O833" s="14"/>
      <c r="P833" s="14"/>
    </row>
    <row r="834" spans="5:16" x14ac:dyDescent="0.25">
      <c r="E834" s="272"/>
      <c r="F834" s="13"/>
      <c r="G834" s="13"/>
      <c r="H834" s="13"/>
      <c r="I834" s="13"/>
      <c r="J834" s="13"/>
      <c r="L834" s="14"/>
      <c r="M834" s="14"/>
      <c r="N834" s="14"/>
      <c r="O834" s="14"/>
      <c r="P834" s="14"/>
    </row>
    <row r="835" spans="5:16" x14ac:dyDescent="0.25">
      <c r="E835" s="272"/>
      <c r="F835" s="13"/>
      <c r="G835" s="13"/>
      <c r="H835" s="13"/>
      <c r="I835" s="13"/>
      <c r="J835" s="13"/>
      <c r="L835" s="14"/>
      <c r="M835" s="14"/>
      <c r="N835" s="14"/>
      <c r="O835" s="14"/>
      <c r="P835" s="14"/>
    </row>
    <row r="836" spans="5:16" x14ac:dyDescent="0.25">
      <c r="E836" s="272"/>
      <c r="F836" s="13"/>
      <c r="G836" s="13"/>
      <c r="H836" s="13"/>
      <c r="I836" s="13"/>
      <c r="J836" s="13"/>
      <c r="L836" s="14"/>
      <c r="M836" s="14"/>
      <c r="N836" s="14"/>
      <c r="O836" s="14"/>
      <c r="P836" s="14"/>
    </row>
    <row r="837" spans="5:16" x14ac:dyDescent="0.25">
      <c r="E837" s="272"/>
      <c r="F837" s="13"/>
      <c r="G837" s="13"/>
      <c r="H837" s="13"/>
      <c r="I837" s="13"/>
      <c r="J837" s="13"/>
      <c r="L837" s="14"/>
      <c r="M837" s="14"/>
      <c r="N837" s="14"/>
      <c r="O837" s="14"/>
      <c r="P837" s="14"/>
    </row>
    <row r="838" spans="5:16" x14ac:dyDescent="0.25">
      <c r="E838" s="272"/>
      <c r="F838" s="13"/>
      <c r="G838" s="13"/>
      <c r="H838" s="13"/>
      <c r="I838" s="13"/>
      <c r="J838" s="13"/>
      <c r="L838" s="14"/>
      <c r="M838" s="14"/>
      <c r="N838" s="14"/>
      <c r="O838" s="14"/>
      <c r="P838" s="14"/>
    </row>
    <row r="839" spans="5:16" x14ac:dyDescent="0.25">
      <c r="E839" s="272"/>
      <c r="F839" s="13"/>
      <c r="G839" s="13"/>
      <c r="H839" s="13"/>
      <c r="I839" s="13"/>
      <c r="J839" s="13"/>
      <c r="L839" s="14"/>
      <c r="M839" s="14"/>
      <c r="N839" s="14"/>
      <c r="O839" s="14"/>
      <c r="P839" s="14"/>
    </row>
    <row r="840" spans="5:16" x14ac:dyDescent="0.25">
      <c r="E840" s="272"/>
      <c r="F840" s="13"/>
      <c r="G840" s="13"/>
      <c r="H840" s="13"/>
      <c r="I840" s="13"/>
      <c r="J840" s="13"/>
      <c r="L840" s="14"/>
      <c r="M840" s="14"/>
      <c r="N840" s="14"/>
      <c r="O840" s="14"/>
      <c r="P840" s="14"/>
    </row>
    <row r="841" spans="5:16" x14ac:dyDescent="0.25">
      <c r="E841" s="272"/>
      <c r="F841" s="13"/>
      <c r="G841" s="13"/>
      <c r="H841" s="13"/>
      <c r="I841" s="13"/>
      <c r="J841" s="13"/>
      <c r="L841" s="14"/>
      <c r="M841" s="14"/>
      <c r="N841" s="14"/>
      <c r="O841" s="14"/>
      <c r="P841" s="14"/>
    </row>
    <row r="842" spans="5:16" x14ac:dyDescent="0.25">
      <c r="E842" s="272"/>
      <c r="F842" s="13"/>
      <c r="G842" s="13"/>
      <c r="H842" s="13"/>
      <c r="I842" s="13"/>
      <c r="J842" s="13"/>
      <c r="L842" s="14"/>
      <c r="M842" s="14"/>
      <c r="N842" s="14"/>
      <c r="O842" s="14"/>
      <c r="P842" s="14"/>
    </row>
    <row r="843" spans="5:16" x14ac:dyDescent="0.25">
      <c r="E843" s="272"/>
      <c r="F843" s="13"/>
      <c r="G843" s="13"/>
      <c r="H843" s="13"/>
      <c r="I843" s="13"/>
      <c r="J843" s="13"/>
      <c r="L843" s="14"/>
      <c r="M843" s="14"/>
      <c r="N843" s="14"/>
      <c r="O843" s="14"/>
      <c r="P843" s="14"/>
    </row>
    <row r="844" spans="5:16" x14ac:dyDescent="0.25">
      <c r="E844" s="272"/>
      <c r="F844" s="13"/>
      <c r="G844" s="13"/>
      <c r="H844" s="13"/>
      <c r="I844" s="13"/>
      <c r="J844" s="13"/>
      <c r="L844" s="14"/>
      <c r="M844" s="14"/>
      <c r="N844" s="14"/>
      <c r="O844" s="14"/>
      <c r="P844" s="14"/>
    </row>
    <row r="845" spans="5:16" x14ac:dyDescent="0.25">
      <c r="E845" s="272"/>
      <c r="F845" s="13"/>
      <c r="G845" s="13"/>
      <c r="H845" s="13"/>
      <c r="I845" s="13"/>
      <c r="J845" s="13"/>
      <c r="L845" s="14"/>
      <c r="M845" s="14"/>
      <c r="N845" s="14"/>
      <c r="O845" s="14"/>
      <c r="P845" s="14"/>
    </row>
    <row r="846" spans="5:16" x14ac:dyDescent="0.25">
      <c r="E846" s="272"/>
      <c r="F846" s="13"/>
      <c r="G846" s="13"/>
      <c r="H846" s="13"/>
      <c r="I846" s="13"/>
      <c r="J846" s="13"/>
      <c r="L846" s="14"/>
      <c r="M846" s="14"/>
      <c r="N846" s="14"/>
      <c r="O846" s="14"/>
      <c r="P846" s="14"/>
    </row>
    <row r="847" spans="5:16" x14ac:dyDescent="0.25">
      <c r="E847" s="272"/>
      <c r="F847" s="13"/>
      <c r="G847" s="13"/>
      <c r="H847" s="13"/>
      <c r="I847" s="13"/>
      <c r="J847" s="13"/>
      <c r="L847" s="14"/>
      <c r="M847" s="14"/>
      <c r="N847" s="14"/>
      <c r="O847" s="14"/>
      <c r="P847" s="14"/>
    </row>
    <row r="848" spans="5:16" x14ac:dyDescent="0.25">
      <c r="E848" s="272"/>
      <c r="F848" s="13"/>
      <c r="G848" s="13"/>
      <c r="H848" s="13"/>
      <c r="I848" s="13"/>
      <c r="J848" s="13"/>
      <c r="L848" s="14"/>
      <c r="M848" s="14"/>
      <c r="N848" s="14"/>
      <c r="O848" s="14"/>
      <c r="P848" s="14"/>
    </row>
    <row r="849" spans="5:16" x14ac:dyDescent="0.25">
      <c r="E849" s="272"/>
      <c r="F849" s="13"/>
      <c r="G849" s="13"/>
      <c r="H849" s="13"/>
      <c r="I849" s="13"/>
      <c r="J849" s="13"/>
      <c r="L849" s="14"/>
      <c r="M849" s="14"/>
      <c r="N849" s="14"/>
      <c r="O849" s="14"/>
      <c r="P849" s="14"/>
    </row>
    <row r="850" spans="5:16" x14ac:dyDescent="0.25">
      <c r="E850" s="272"/>
      <c r="F850" s="13"/>
      <c r="G850" s="13"/>
      <c r="H850" s="13"/>
      <c r="I850" s="13"/>
      <c r="J850" s="13"/>
      <c r="L850" s="14"/>
      <c r="M850" s="14"/>
      <c r="N850" s="14"/>
      <c r="O850" s="14"/>
      <c r="P850" s="14"/>
    </row>
    <row r="851" spans="5:16" x14ac:dyDescent="0.25">
      <c r="E851" s="272"/>
      <c r="F851" s="13"/>
      <c r="G851" s="13"/>
      <c r="H851" s="13"/>
      <c r="I851" s="13"/>
      <c r="J851" s="13"/>
      <c r="L851" s="14"/>
      <c r="M851" s="14"/>
      <c r="N851" s="14"/>
      <c r="O851" s="14"/>
      <c r="P851" s="14"/>
    </row>
    <row r="852" spans="5:16" x14ac:dyDescent="0.25">
      <c r="E852" s="272"/>
      <c r="F852" s="13"/>
      <c r="G852" s="13"/>
      <c r="H852" s="13"/>
      <c r="I852" s="13"/>
      <c r="J852" s="13"/>
      <c r="L852" s="14"/>
      <c r="M852" s="14"/>
      <c r="N852" s="14"/>
      <c r="O852" s="14"/>
      <c r="P852" s="14"/>
    </row>
    <row r="853" spans="5:16" x14ac:dyDescent="0.25">
      <c r="E853" s="272"/>
      <c r="F853" s="13"/>
      <c r="G853" s="13"/>
      <c r="H853" s="13"/>
      <c r="I853" s="13"/>
      <c r="J853" s="13"/>
      <c r="L853" s="14"/>
      <c r="M853" s="14"/>
      <c r="N853" s="14"/>
      <c r="O853" s="14"/>
      <c r="P853" s="14"/>
    </row>
    <row r="854" spans="5:16" x14ac:dyDescent="0.25">
      <c r="F854" s="13"/>
      <c r="G854" s="13"/>
      <c r="H854" s="13"/>
      <c r="I854" s="13"/>
      <c r="J854" s="13"/>
      <c r="L854" s="14"/>
      <c r="M854" s="14"/>
      <c r="N854" s="14"/>
      <c r="O854" s="14"/>
      <c r="P854" s="14"/>
    </row>
    <row r="855" spans="5:16" x14ac:dyDescent="0.25">
      <c r="E855" s="272"/>
      <c r="F855" s="13"/>
      <c r="G855" s="13"/>
      <c r="H855" s="13"/>
      <c r="I855" s="13"/>
      <c r="J855" s="13"/>
      <c r="L855" s="14"/>
      <c r="M855" s="14"/>
      <c r="N855" s="14"/>
      <c r="O855" s="14"/>
      <c r="P855" s="14"/>
    </row>
    <row r="856" spans="5:16" x14ac:dyDescent="0.25">
      <c r="E856" s="272"/>
      <c r="F856" s="13"/>
      <c r="G856" s="13"/>
      <c r="H856" s="13"/>
      <c r="I856" s="13"/>
      <c r="J856" s="13"/>
      <c r="L856" s="14"/>
      <c r="M856" s="14"/>
      <c r="N856" s="14"/>
      <c r="O856" s="14"/>
      <c r="P856" s="14"/>
    </row>
    <row r="857" spans="5:16" x14ac:dyDescent="0.25">
      <c r="E857" s="272"/>
      <c r="F857" s="13"/>
      <c r="G857" s="13"/>
      <c r="H857" s="13"/>
      <c r="I857" s="13"/>
      <c r="J857" s="13"/>
      <c r="L857" s="14"/>
      <c r="M857" s="14"/>
      <c r="N857" s="14"/>
      <c r="O857" s="14"/>
      <c r="P857" s="14"/>
    </row>
    <row r="858" spans="5:16" x14ac:dyDescent="0.25">
      <c r="F858" s="13"/>
      <c r="G858" s="13"/>
      <c r="H858" s="13"/>
      <c r="I858" s="13"/>
      <c r="J858" s="13"/>
      <c r="L858" s="14"/>
      <c r="M858" s="14"/>
      <c r="N858" s="14"/>
      <c r="O858" s="14"/>
      <c r="P858" s="14"/>
    </row>
    <row r="859" spans="5:16" x14ac:dyDescent="0.25">
      <c r="E859" s="272"/>
      <c r="F859" s="13"/>
      <c r="G859" s="13"/>
      <c r="H859" s="13"/>
      <c r="I859" s="13"/>
      <c r="J859" s="13"/>
      <c r="L859" s="14"/>
      <c r="M859" s="14"/>
      <c r="N859" s="14"/>
      <c r="O859" s="14"/>
      <c r="P859" s="14"/>
    </row>
    <row r="860" spans="5:16" x14ac:dyDescent="0.25">
      <c r="E860" s="272"/>
      <c r="F860" s="13"/>
      <c r="G860" s="13"/>
      <c r="H860" s="13"/>
      <c r="I860" s="13"/>
      <c r="J860" s="13"/>
      <c r="L860" s="14"/>
      <c r="M860" s="14"/>
      <c r="N860" s="14"/>
      <c r="O860" s="14"/>
      <c r="P860" s="14"/>
    </row>
    <row r="861" spans="5:16" x14ac:dyDescent="0.25">
      <c r="E861" s="272"/>
      <c r="F861" s="13"/>
      <c r="G861" s="13"/>
      <c r="H861" s="13"/>
      <c r="I861" s="13"/>
      <c r="J861" s="13"/>
      <c r="L861" s="14"/>
      <c r="M861" s="14"/>
      <c r="N861" s="14"/>
      <c r="O861" s="14"/>
      <c r="P861" s="14"/>
    </row>
    <row r="862" spans="5:16" x14ac:dyDescent="0.25">
      <c r="E862" s="272"/>
      <c r="F862" s="13"/>
      <c r="G862" s="13"/>
      <c r="H862" s="13"/>
      <c r="I862" s="13"/>
      <c r="J862" s="13"/>
      <c r="L862" s="14"/>
      <c r="M862" s="14"/>
      <c r="N862" s="14"/>
      <c r="O862" s="14"/>
      <c r="P862" s="14"/>
    </row>
    <row r="863" spans="5:16" x14ac:dyDescent="0.25">
      <c r="E863" s="272"/>
      <c r="F863" s="13"/>
      <c r="G863" s="13"/>
      <c r="H863" s="13"/>
      <c r="I863" s="13"/>
      <c r="J863" s="13"/>
      <c r="L863" s="14"/>
      <c r="M863" s="14"/>
      <c r="N863" s="14"/>
      <c r="O863" s="14"/>
      <c r="P863" s="14"/>
    </row>
    <row r="864" spans="5:16" x14ac:dyDescent="0.25">
      <c r="E864" s="272"/>
      <c r="F864" s="13"/>
      <c r="G864" s="13"/>
      <c r="H864" s="13"/>
      <c r="I864" s="13"/>
      <c r="J864" s="13"/>
      <c r="L864" s="14"/>
      <c r="M864" s="14"/>
      <c r="N864" s="14"/>
      <c r="O864" s="14"/>
      <c r="P864" s="14"/>
    </row>
    <row r="865" spans="5:16" x14ac:dyDescent="0.25">
      <c r="E865" s="272"/>
      <c r="F865" s="13"/>
      <c r="G865" s="13"/>
      <c r="H865" s="13"/>
      <c r="I865" s="13"/>
      <c r="J865" s="13"/>
      <c r="L865" s="14"/>
      <c r="M865" s="14"/>
      <c r="N865" s="14"/>
      <c r="O865" s="14"/>
      <c r="P865" s="14"/>
    </row>
    <row r="866" spans="5:16" x14ac:dyDescent="0.25">
      <c r="E866" s="272"/>
      <c r="F866" s="13"/>
      <c r="G866" s="13"/>
      <c r="H866" s="13"/>
      <c r="I866" s="13"/>
      <c r="J866" s="13"/>
      <c r="L866" s="14"/>
      <c r="M866" s="14"/>
      <c r="N866" s="14"/>
      <c r="O866" s="14"/>
      <c r="P866" s="14"/>
    </row>
    <row r="867" spans="5:16" x14ac:dyDescent="0.25">
      <c r="E867" s="272"/>
      <c r="F867" s="13"/>
      <c r="G867" s="13"/>
      <c r="H867" s="13"/>
      <c r="I867" s="13"/>
      <c r="J867" s="13"/>
      <c r="L867" s="14"/>
      <c r="M867" s="14"/>
      <c r="N867" s="14"/>
      <c r="O867" s="14"/>
      <c r="P867" s="14"/>
    </row>
    <row r="868" spans="5:16" x14ac:dyDescent="0.25">
      <c r="E868" s="272"/>
      <c r="F868" s="13"/>
      <c r="G868" s="13"/>
      <c r="H868" s="13"/>
      <c r="I868" s="13"/>
      <c r="J868" s="13"/>
      <c r="L868" s="14"/>
      <c r="M868" s="14"/>
      <c r="N868" s="14"/>
      <c r="O868" s="14"/>
      <c r="P868" s="14"/>
    </row>
    <row r="869" spans="5:16" x14ac:dyDescent="0.25">
      <c r="E869" s="272"/>
      <c r="F869" s="13"/>
      <c r="G869" s="13"/>
      <c r="H869" s="13"/>
      <c r="I869" s="13"/>
      <c r="J869" s="13"/>
      <c r="L869" s="14"/>
      <c r="M869" s="14"/>
      <c r="N869" s="14"/>
      <c r="O869" s="14"/>
      <c r="P869" s="14"/>
    </row>
    <row r="870" spans="5:16" x14ac:dyDescent="0.25">
      <c r="E870" s="272"/>
      <c r="F870" s="13"/>
      <c r="G870" s="13"/>
      <c r="H870" s="13"/>
      <c r="I870" s="13"/>
      <c r="J870" s="13"/>
      <c r="L870" s="14"/>
      <c r="M870" s="14"/>
      <c r="N870" s="14"/>
      <c r="O870" s="14"/>
      <c r="P870" s="14"/>
    </row>
    <row r="871" spans="5:16" x14ac:dyDescent="0.25">
      <c r="E871" s="272"/>
      <c r="F871" s="13"/>
      <c r="G871" s="13"/>
      <c r="H871" s="13"/>
      <c r="I871" s="13"/>
      <c r="J871" s="13"/>
      <c r="L871" s="14"/>
      <c r="M871" s="14"/>
      <c r="N871" s="14"/>
      <c r="O871" s="14"/>
      <c r="P871" s="14"/>
    </row>
    <row r="872" spans="5:16" x14ac:dyDescent="0.25">
      <c r="E872" s="272"/>
      <c r="F872" s="13"/>
      <c r="G872" s="13"/>
      <c r="H872" s="13"/>
      <c r="I872" s="13"/>
      <c r="J872" s="13"/>
      <c r="L872" s="14"/>
      <c r="M872" s="14"/>
      <c r="N872" s="14"/>
      <c r="O872" s="14"/>
      <c r="P872" s="14"/>
    </row>
    <row r="873" spans="5:16" x14ac:dyDescent="0.25">
      <c r="E873" s="272"/>
      <c r="F873" s="13"/>
      <c r="G873" s="13"/>
      <c r="H873" s="13"/>
      <c r="I873" s="13"/>
      <c r="J873" s="13"/>
      <c r="L873" s="14"/>
      <c r="M873" s="14"/>
      <c r="N873" s="14"/>
      <c r="O873" s="14"/>
      <c r="P873" s="14"/>
    </row>
    <row r="874" spans="5:16" x14ac:dyDescent="0.25">
      <c r="E874" s="272"/>
      <c r="F874" s="13"/>
      <c r="G874" s="13"/>
      <c r="H874" s="13"/>
      <c r="I874" s="13"/>
      <c r="J874" s="13"/>
      <c r="L874" s="14"/>
      <c r="M874" s="14"/>
      <c r="N874" s="14"/>
      <c r="O874" s="14"/>
      <c r="P874" s="14"/>
    </row>
    <row r="875" spans="5:16" x14ac:dyDescent="0.25">
      <c r="E875" s="272"/>
      <c r="F875" s="13"/>
      <c r="G875" s="13"/>
      <c r="H875" s="13"/>
      <c r="I875" s="13"/>
      <c r="J875" s="13"/>
      <c r="L875" s="14"/>
      <c r="M875" s="14"/>
      <c r="N875" s="14"/>
      <c r="O875" s="14"/>
      <c r="P875" s="14"/>
    </row>
    <row r="876" spans="5:16" x14ac:dyDescent="0.25">
      <c r="E876" s="272"/>
      <c r="F876" s="13"/>
      <c r="G876" s="13"/>
      <c r="H876" s="13"/>
      <c r="I876" s="13"/>
      <c r="J876" s="13"/>
      <c r="L876" s="14"/>
      <c r="M876" s="14"/>
      <c r="N876" s="14"/>
      <c r="O876" s="14"/>
      <c r="P876" s="14"/>
    </row>
    <row r="877" spans="5:16" x14ac:dyDescent="0.25">
      <c r="E877" s="272"/>
      <c r="F877" s="13"/>
      <c r="G877" s="13"/>
      <c r="H877" s="13"/>
      <c r="I877" s="13"/>
      <c r="J877" s="13"/>
      <c r="L877" s="14"/>
      <c r="M877" s="14"/>
      <c r="N877" s="14"/>
      <c r="O877" s="14"/>
      <c r="P877" s="14"/>
    </row>
    <row r="878" spans="5:16" x14ac:dyDescent="0.25">
      <c r="E878" s="272"/>
      <c r="F878" s="13"/>
      <c r="G878" s="13"/>
      <c r="H878" s="13"/>
      <c r="I878" s="13"/>
      <c r="J878" s="13"/>
      <c r="L878" s="14"/>
      <c r="M878" s="14"/>
      <c r="N878" s="14"/>
      <c r="O878" s="14"/>
      <c r="P878" s="14"/>
    </row>
    <row r="879" spans="5:16" x14ac:dyDescent="0.25">
      <c r="E879" s="272"/>
      <c r="F879" s="13"/>
      <c r="G879" s="13"/>
      <c r="H879" s="13"/>
      <c r="I879" s="13"/>
      <c r="J879" s="13"/>
      <c r="L879" s="14"/>
      <c r="M879" s="14"/>
      <c r="N879" s="14"/>
      <c r="O879" s="14"/>
      <c r="P879" s="14"/>
    </row>
    <row r="880" spans="5:16" x14ac:dyDescent="0.25">
      <c r="E880" s="272"/>
      <c r="F880" s="13"/>
      <c r="G880" s="13"/>
      <c r="H880" s="13"/>
      <c r="I880" s="13"/>
      <c r="J880" s="13"/>
      <c r="L880" s="14"/>
      <c r="M880" s="14"/>
      <c r="N880" s="14"/>
      <c r="O880" s="14"/>
      <c r="P880" s="14"/>
    </row>
    <row r="881" spans="5:16" x14ac:dyDescent="0.25">
      <c r="E881" s="272"/>
      <c r="F881" s="13"/>
      <c r="G881" s="13"/>
      <c r="H881" s="13"/>
      <c r="I881" s="13"/>
      <c r="J881" s="13"/>
      <c r="L881" s="14"/>
      <c r="M881" s="14"/>
      <c r="N881" s="14"/>
      <c r="O881" s="14"/>
      <c r="P881" s="14"/>
    </row>
    <row r="882" spans="5:16" x14ac:dyDescent="0.25">
      <c r="F882" s="13"/>
      <c r="G882" s="13"/>
      <c r="H882" s="13"/>
      <c r="I882" s="13"/>
      <c r="J882" s="13"/>
      <c r="L882" s="14"/>
      <c r="M882" s="14"/>
      <c r="N882" s="14"/>
      <c r="O882" s="14"/>
      <c r="P882" s="14"/>
    </row>
    <row r="883" spans="5:16" x14ac:dyDescent="0.25">
      <c r="E883" s="272"/>
      <c r="F883" s="13"/>
      <c r="G883" s="13"/>
      <c r="H883" s="13"/>
      <c r="I883" s="13"/>
      <c r="J883" s="13"/>
      <c r="L883" s="14"/>
      <c r="M883" s="14"/>
      <c r="N883" s="14"/>
      <c r="O883" s="14"/>
      <c r="P883" s="14"/>
    </row>
    <row r="884" spans="5:16" x14ac:dyDescent="0.25">
      <c r="E884" s="272"/>
      <c r="F884" s="13"/>
      <c r="G884" s="13"/>
      <c r="H884" s="13"/>
      <c r="I884" s="13"/>
      <c r="J884" s="13"/>
      <c r="L884" s="14"/>
      <c r="M884" s="14"/>
      <c r="N884" s="14"/>
      <c r="O884" s="14"/>
      <c r="P884" s="14"/>
    </row>
    <row r="885" spans="5:16" x14ac:dyDescent="0.25">
      <c r="E885" s="272"/>
      <c r="F885" s="13"/>
      <c r="G885" s="13"/>
      <c r="H885" s="13"/>
      <c r="I885" s="13"/>
      <c r="J885" s="13"/>
      <c r="L885" s="14"/>
      <c r="M885" s="14"/>
      <c r="N885" s="14"/>
      <c r="O885" s="14"/>
      <c r="P885" s="14"/>
    </row>
    <row r="886" spans="5:16" x14ac:dyDescent="0.25">
      <c r="E886" s="272"/>
      <c r="F886" s="13"/>
      <c r="G886" s="13"/>
      <c r="H886" s="13"/>
      <c r="I886" s="13"/>
      <c r="J886" s="13"/>
      <c r="L886" s="14"/>
      <c r="M886" s="14"/>
      <c r="N886" s="14"/>
      <c r="O886" s="14"/>
      <c r="P886" s="14"/>
    </row>
    <row r="887" spans="5:16" x14ac:dyDescent="0.25">
      <c r="E887" s="272"/>
      <c r="F887" s="13"/>
      <c r="G887" s="13"/>
      <c r="H887" s="13"/>
      <c r="I887" s="13"/>
      <c r="J887" s="13"/>
      <c r="L887" s="14"/>
      <c r="M887" s="14"/>
      <c r="N887" s="14"/>
      <c r="O887" s="14"/>
      <c r="P887" s="14"/>
    </row>
    <row r="888" spans="5:16" x14ac:dyDescent="0.25">
      <c r="E888" s="272"/>
      <c r="F888" s="13"/>
      <c r="G888" s="13"/>
      <c r="H888" s="13"/>
      <c r="I888" s="13"/>
      <c r="J888" s="13"/>
      <c r="L888" s="14"/>
      <c r="M888" s="14"/>
      <c r="N888" s="14"/>
      <c r="O888" s="14"/>
      <c r="P888" s="14"/>
    </row>
    <row r="889" spans="5:16" x14ac:dyDescent="0.25">
      <c r="E889" s="272"/>
      <c r="F889" s="13"/>
      <c r="G889" s="13"/>
      <c r="H889" s="13"/>
      <c r="I889" s="13"/>
      <c r="J889" s="13"/>
      <c r="L889" s="14"/>
      <c r="M889" s="14"/>
      <c r="N889" s="14"/>
      <c r="O889" s="14"/>
      <c r="P889" s="14"/>
    </row>
    <row r="890" spans="5:16" x14ac:dyDescent="0.25">
      <c r="E890" s="272"/>
      <c r="F890" s="13"/>
      <c r="G890" s="13"/>
      <c r="H890" s="13"/>
      <c r="I890" s="13"/>
      <c r="J890" s="13"/>
      <c r="L890" s="14"/>
      <c r="M890" s="14"/>
      <c r="N890" s="14"/>
      <c r="O890" s="14"/>
      <c r="P890" s="14"/>
    </row>
    <row r="891" spans="5:16" x14ac:dyDescent="0.25">
      <c r="E891" s="272"/>
      <c r="F891" s="13"/>
      <c r="G891" s="13"/>
      <c r="H891" s="13"/>
      <c r="I891" s="13"/>
      <c r="J891" s="13"/>
      <c r="L891" s="14"/>
      <c r="M891" s="14"/>
      <c r="N891" s="14"/>
      <c r="O891" s="14"/>
      <c r="P891" s="14"/>
    </row>
    <row r="892" spans="5:16" x14ac:dyDescent="0.25">
      <c r="E892" s="272"/>
      <c r="F892" s="13"/>
      <c r="G892" s="13"/>
      <c r="H892" s="13"/>
      <c r="I892" s="13"/>
      <c r="J892" s="13"/>
      <c r="L892" s="14"/>
      <c r="M892" s="14"/>
      <c r="N892" s="14"/>
      <c r="O892" s="14"/>
      <c r="P892" s="14"/>
    </row>
    <row r="893" spans="5:16" x14ac:dyDescent="0.25">
      <c r="E893" s="272"/>
      <c r="F893" s="13"/>
      <c r="G893" s="13"/>
      <c r="H893" s="13"/>
      <c r="I893" s="13"/>
      <c r="J893" s="13"/>
      <c r="L893" s="14"/>
      <c r="M893" s="14"/>
      <c r="N893" s="14"/>
      <c r="O893" s="14"/>
      <c r="P893" s="14"/>
    </row>
    <row r="894" spans="5:16" x14ac:dyDescent="0.25">
      <c r="E894" s="272"/>
      <c r="F894" s="13"/>
      <c r="G894" s="13"/>
      <c r="H894" s="13"/>
      <c r="I894" s="13"/>
      <c r="J894" s="13"/>
      <c r="L894" s="14"/>
      <c r="M894" s="14"/>
      <c r="N894" s="14"/>
      <c r="O894" s="14"/>
      <c r="P894" s="14"/>
    </row>
    <row r="895" spans="5:16" x14ac:dyDescent="0.25">
      <c r="E895" s="272"/>
      <c r="F895" s="13"/>
      <c r="G895" s="13"/>
      <c r="H895" s="13"/>
      <c r="I895" s="13"/>
      <c r="J895" s="13"/>
      <c r="L895" s="14"/>
      <c r="M895" s="14"/>
      <c r="N895" s="14"/>
      <c r="O895" s="14"/>
      <c r="P895" s="14"/>
    </row>
    <row r="896" spans="5:16" x14ac:dyDescent="0.25">
      <c r="E896" s="272"/>
      <c r="F896" s="13"/>
      <c r="G896" s="13"/>
      <c r="H896" s="13"/>
      <c r="I896" s="13"/>
      <c r="J896" s="13"/>
      <c r="L896" s="14"/>
      <c r="M896" s="14"/>
      <c r="N896" s="14"/>
      <c r="O896" s="14"/>
      <c r="P896" s="14"/>
    </row>
    <row r="897" spans="5:16" x14ac:dyDescent="0.25">
      <c r="E897" s="272"/>
      <c r="F897" s="13"/>
      <c r="G897" s="13"/>
      <c r="H897" s="13"/>
      <c r="I897" s="13"/>
      <c r="J897" s="13"/>
      <c r="L897" s="14"/>
      <c r="M897" s="14"/>
      <c r="N897" s="14"/>
      <c r="O897" s="14"/>
      <c r="P897" s="14"/>
    </row>
    <row r="898" spans="5:16" x14ac:dyDescent="0.25">
      <c r="E898" s="272"/>
      <c r="F898" s="13"/>
      <c r="G898" s="13"/>
      <c r="H898" s="13"/>
      <c r="I898" s="13"/>
      <c r="J898" s="13"/>
      <c r="L898" s="14"/>
      <c r="M898" s="14"/>
      <c r="N898" s="14"/>
      <c r="O898" s="14"/>
      <c r="P898" s="14"/>
    </row>
    <row r="899" spans="5:16" x14ac:dyDescent="0.25">
      <c r="E899" s="272"/>
      <c r="F899" s="13"/>
      <c r="G899" s="13"/>
      <c r="H899" s="13"/>
      <c r="I899" s="13"/>
      <c r="J899" s="13"/>
      <c r="L899" s="14"/>
      <c r="M899" s="14"/>
      <c r="N899" s="14"/>
      <c r="O899" s="14"/>
      <c r="P899" s="14"/>
    </row>
    <row r="900" spans="5:16" x14ac:dyDescent="0.25">
      <c r="E900" s="272"/>
      <c r="F900" s="13"/>
      <c r="G900" s="13"/>
      <c r="H900" s="13"/>
      <c r="I900" s="13"/>
      <c r="J900" s="13"/>
      <c r="L900" s="14"/>
      <c r="M900" s="14"/>
      <c r="N900" s="14"/>
      <c r="O900" s="14"/>
      <c r="P900" s="14"/>
    </row>
    <row r="901" spans="5:16" x14ac:dyDescent="0.25">
      <c r="E901" s="272"/>
      <c r="F901" s="13"/>
      <c r="G901" s="13"/>
      <c r="H901" s="13"/>
      <c r="I901" s="13"/>
      <c r="J901" s="13"/>
      <c r="L901" s="14"/>
      <c r="M901" s="14"/>
      <c r="N901" s="14"/>
      <c r="O901" s="14"/>
      <c r="P901" s="14"/>
    </row>
    <row r="902" spans="5:16" x14ac:dyDescent="0.25">
      <c r="E902" s="272"/>
      <c r="F902" s="13"/>
      <c r="G902" s="13"/>
      <c r="H902" s="13"/>
      <c r="I902" s="13"/>
      <c r="J902" s="13"/>
      <c r="L902" s="14"/>
      <c r="M902" s="14"/>
      <c r="N902" s="14"/>
      <c r="O902" s="14"/>
      <c r="P902" s="14"/>
    </row>
    <row r="903" spans="5:16" x14ac:dyDescent="0.25">
      <c r="E903" s="272"/>
      <c r="F903" s="13"/>
      <c r="G903" s="13"/>
      <c r="H903" s="13"/>
      <c r="I903" s="13"/>
      <c r="J903" s="13"/>
      <c r="L903" s="14"/>
      <c r="M903" s="14"/>
      <c r="N903" s="14"/>
      <c r="O903" s="14"/>
      <c r="P903" s="14"/>
    </row>
    <row r="904" spans="5:16" x14ac:dyDescent="0.25">
      <c r="E904" s="272"/>
      <c r="F904" s="13"/>
      <c r="G904" s="13"/>
      <c r="H904" s="13"/>
      <c r="I904" s="13"/>
      <c r="J904" s="13"/>
      <c r="L904" s="14"/>
      <c r="M904" s="14"/>
      <c r="N904" s="14"/>
      <c r="O904" s="14"/>
      <c r="P904" s="14"/>
    </row>
    <row r="905" spans="5:16" x14ac:dyDescent="0.25">
      <c r="E905" s="272"/>
      <c r="F905" s="13"/>
      <c r="G905" s="13"/>
      <c r="H905" s="13"/>
      <c r="I905" s="13"/>
      <c r="J905" s="13"/>
      <c r="L905" s="14"/>
      <c r="M905" s="14"/>
      <c r="N905" s="14"/>
      <c r="O905" s="14"/>
      <c r="P905" s="14"/>
    </row>
    <row r="906" spans="5:16" x14ac:dyDescent="0.25">
      <c r="E906" s="272"/>
      <c r="F906" s="13"/>
      <c r="G906" s="13"/>
      <c r="H906" s="13"/>
      <c r="I906" s="13"/>
      <c r="J906" s="13"/>
      <c r="L906" s="14"/>
      <c r="M906" s="14"/>
      <c r="N906" s="14"/>
      <c r="O906" s="14"/>
      <c r="P906" s="14"/>
    </row>
    <row r="907" spans="5:16" x14ac:dyDescent="0.25">
      <c r="E907" s="272"/>
      <c r="F907" s="13"/>
      <c r="G907" s="13"/>
      <c r="H907" s="13"/>
      <c r="I907" s="13"/>
      <c r="J907" s="13"/>
      <c r="L907" s="14"/>
      <c r="M907" s="14"/>
      <c r="N907" s="14"/>
      <c r="O907" s="14"/>
      <c r="P907" s="14"/>
    </row>
    <row r="908" spans="5:16" x14ac:dyDescent="0.25">
      <c r="E908" s="272"/>
      <c r="F908" s="13"/>
      <c r="G908" s="13"/>
      <c r="H908" s="13"/>
      <c r="I908" s="13"/>
      <c r="J908" s="13"/>
      <c r="L908" s="14"/>
      <c r="M908" s="14"/>
      <c r="N908" s="14"/>
      <c r="O908" s="14"/>
      <c r="P908" s="14"/>
    </row>
    <row r="909" spans="5:16" x14ac:dyDescent="0.25">
      <c r="E909" s="272"/>
      <c r="F909" s="13"/>
      <c r="G909" s="13"/>
      <c r="H909" s="13"/>
      <c r="I909" s="13"/>
      <c r="J909" s="13"/>
      <c r="L909" s="14"/>
      <c r="M909" s="14"/>
      <c r="N909" s="14"/>
      <c r="O909" s="14"/>
      <c r="P909" s="14"/>
    </row>
    <row r="910" spans="5:16" x14ac:dyDescent="0.25">
      <c r="E910" s="272"/>
      <c r="F910" s="13"/>
      <c r="G910" s="13"/>
      <c r="H910" s="13"/>
      <c r="I910" s="13"/>
      <c r="J910" s="13"/>
      <c r="L910" s="14"/>
      <c r="M910" s="14"/>
      <c r="N910" s="14"/>
      <c r="O910" s="14"/>
      <c r="P910" s="14"/>
    </row>
    <row r="911" spans="5:16" x14ac:dyDescent="0.25">
      <c r="F911" s="13"/>
      <c r="G911" s="13"/>
      <c r="H911" s="13"/>
      <c r="I911" s="13"/>
      <c r="J911" s="13"/>
      <c r="L911" s="14"/>
      <c r="M911" s="14"/>
      <c r="N911" s="14"/>
      <c r="O911" s="14"/>
      <c r="P911" s="14"/>
    </row>
    <row r="912" spans="5:16" x14ac:dyDescent="0.25">
      <c r="E912" s="272"/>
      <c r="F912" s="13"/>
      <c r="G912" s="13"/>
      <c r="H912" s="13"/>
      <c r="I912" s="13"/>
      <c r="J912" s="13"/>
      <c r="L912" s="14"/>
      <c r="M912" s="14"/>
      <c r="N912" s="14"/>
      <c r="O912" s="14"/>
      <c r="P912" s="14"/>
    </row>
    <row r="913" spans="5:16" x14ac:dyDescent="0.25">
      <c r="E913" s="272"/>
      <c r="F913" s="13"/>
      <c r="G913" s="13"/>
      <c r="H913" s="13"/>
      <c r="I913" s="13"/>
      <c r="J913" s="13"/>
      <c r="L913" s="14"/>
      <c r="M913" s="14"/>
      <c r="N913" s="14"/>
      <c r="O913" s="14"/>
      <c r="P913" s="14"/>
    </row>
    <row r="914" spans="5:16" x14ac:dyDescent="0.25">
      <c r="E914" s="272"/>
      <c r="F914" s="13"/>
      <c r="G914" s="13"/>
      <c r="H914" s="13"/>
      <c r="I914" s="13"/>
      <c r="J914" s="13"/>
      <c r="L914" s="14"/>
      <c r="M914" s="14"/>
      <c r="N914" s="14"/>
      <c r="O914" s="14"/>
      <c r="P914" s="14"/>
    </row>
    <row r="915" spans="5:16" x14ac:dyDescent="0.25">
      <c r="E915" s="272"/>
      <c r="F915" s="13"/>
      <c r="G915" s="13"/>
      <c r="H915" s="13"/>
      <c r="I915" s="13"/>
      <c r="J915" s="13"/>
      <c r="L915" s="14"/>
      <c r="M915" s="14"/>
      <c r="N915" s="14"/>
      <c r="O915" s="14"/>
      <c r="P915" s="14"/>
    </row>
    <row r="916" spans="5:16" x14ac:dyDescent="0.25">
      <c r="E916" s="272"/>
      <c r="F916" s="13"/>
      <c r="G916" s="13"/>
      <c r="H916" s="13"/>
      <c r="I916" s="13"/>
      <c r="J916" s="13"/>
      <c r="L916" s="14"/>
      <c r="M916" s="14"/>
      <c r="N916" s="14"/>
      <c r="O916" s="14"/>
      <c r="P916" s="14"/>
    </row>
    <row r="917" spans="5:16" x14ac:dyDescent="0.25">
      <c r="E917" s="272"/>
      <c r="F917" s="13"/>
      <c r="G917" s="13"/>
      <c r="H917" s="13"/>
      <c r="I917" s="13"/>
      <c r="J917" s="13"/>
      <c r="L917" s="14"/>
      <c r="M917" s="14"/>
      <c r="N917" s="14"/>
      <c r="O917" s="14"/>
      <c r="P917" s="14"/>
    </row>
    <row r="918" spans="5:16" x14ac:dyDescent="0.25">
      <c r="E918" s="272"/>
      <c r="F918" s="13"/>
      <c r="G918" s="13"/>
      <c r="H918" s="13"/>
      <c r="I918" s="13"/>
      <c r="J918" s="13"/>
      <c r="L918" s="14"/>
      <c r="M918" s="14"/>
      <c r="N918" s="14"/>
      <c r="O918" s="14"/>
      <c r="P918" s="14"/>
    </row>
    <row r="919" spans="5:16" x14ac:dyDescent="0.25">
      <c r="E919" s="272"/>
      <c r="F919" s="13"/>
      <c r="G919" s="13"/>
      <c r="H919" s="13"/>
      <c r="I919" s="13"/>
      <c r="J919" s="13"/>
      <c r="L919" s="14"/>
      <c r="M919" s="14"/>
      <c r="N919" s="14"/>
      <c r="O919" s="14"/>
      <c r="P919" s="14"/>
    </row>
    <row r="920" spans="5:16" x14ac:dyDescent="0.25">
      <c r="E920" s="272"/>
      <c r="F920" s="13"/>
      <c r="G920" s="13"/>
      <c r="H920" s="13"/>
      <c r="I920" s="13"/>
      <c r="J920" s="13"/>
      <c r="L920" s="14"/>
      <c r="M920" s="14"/>
      <c r="N920" s="14"/>
      <c r="O920" s="14"/>
      <c r="P920" s="14"/>
    </row>
    <row r="921" spans="5:16" x14ac:dyDescent="0.25">
      <c r="E921" s="272"/>
      <c r="F921" s="13"/>
      <c r="G921" s="13"/>
      <c r="H921" s="13"/>
      <c r="I921" s="13"/>
      <c r="J921" s="13"/>
      <c r="L921" s="14"/>
      <c r="M921" s="14"/>
      <c r="N921" s="14"/>
      <c r="O921" s="14"/>
      <c r="P921" s="14"/>
    </row>
    <row r="922" spans="5:16" x14ac:dyDescent="0.25">
      <c r="E922" s="272"/>
      <c r="F922" s="13"/>
      <c r="G922" s="13"/>
      <c r="H922" s="13"/>
      <c r="I922" s="13"/>
      <c r="J922" s="13"/>
      <c r="L922" s="14"/>
      <c r="M922" s="14"/>
      <c r="N922" s="14"/>
      <c r="O922" s="14"/>
      <c r="P922" s="14"/>
    </row>
    <row r="923" spans="5:16" x14ac:dyDescent="0.25">
      <c r="E923" s="272"/>
      <c r="F923" s="13"/>
      <c r="G923" s="13"/>
      <c r="H923" s="13"/>
      <c r="I923" s="13"/>
      <c r="J923" s="13"/>
      <c r="L923" s="14"/>
      <c r="M923" s="14"/>
      <c r="N923" s="14"/>
      <c r="O923" s="14"/>
      <c r="P923" s="14"/>
    </row>
    <row r="924" spans="5:16" x14ac:dyDescent="0.25">
      <c r="E924" s="272"/>
      <c r="F924" s="13"/>
      <c r="G924" s="13"/>
      <c r="H924" s="13"/>
      <c r="I924" s="13"/>
      <c r="J924" s="13"/>
      <c r="L924" s="14"/>
      <c r="M924" s="14"/>
      <c r="N924" s="14"/>
      <c r="O924" s="14"/>
      <c r="P924" s="14"/>
    </row>
    <row r="925" spans="5:16" x14ac:dyDescent="0.25">
      <c r="E925" s="272"/>
      <c r="F925" s="13"/>
      <c r="G925" s="13"/>
      <c r="H925" s="13"/>
      <c r="I925" s="13"/>
      <c r="J925" s="13"/>
      <c r="L925" s="14"/>
      <c r="M925" s="14"/>
      <c r="N925" s="14"/>
      <c r="O925" s="14"/>
      <c r="P925" s="14"/>
    </row>
    <row r="926" spans="5:16" x14ac:dyDescent="0.25">
      <c r="E926" s="272"/>
      <c r="F926" s="13"/>
      <c r="G926" s="13"/>
      <c r="H926" s="13"/>
      <c r="I926" s="13"/>
      <c r="J926" s="13"/>
      <c r="L926" s="14"/>
      <c r="M926" s="14"/>
      <c r="N926" s="14"/>
      <c r="O926" s="14"/>
      <c r="P926" s="14"/>
    </row>
    <row r="927" spans="5:16" x14ac:dyDescent="0.25">
      <c r="E927" s="272"/>
      <c r="F927" s="13"/>
      <c r="G927" s="13"/>
      <c r="H927" s="13"/>
      <c r="I927" s="13"/>
      <c r="J927" s="13"/>
      <c r="L927" s="14"/>
      <c r="M927" s="14"/>
      <c r="N927" s="14"/>
      <c r="O927" s="14"/>
      <c r="P927" s="14"/>
    </row>
    <row r="928" spans="5:16" x14ac:dyDescent="0.25">
      <c r="E928" s="272"/>
      <c r="F928" s="13"/>
      <c r="G928" s="13"/>
      <c r="H928" s="13"/>
      <c r="I928" s="13"/>
      <c r="J928" s="13"/>
      <c r="L928" s="14"/>
      <c r="M928" s="14"/>
      <c r="N928" s="14"/>
      <c r="O928" s="14"/>
      <c r="P928" s="14"/>
    </row>
    <row r="929" spans="5:16" x14ac:dyDescent="0.25">
      <c r="E929" s="272"/>
      <c r="F929" s="13"/>
      <c r="G929" s="13"/>
      <c r="H929" s="13"/>
      <c r="I929" s="13"/>
      <c r="J929" s="13"/>
      <c r="L929" s="14"/>
      <c r="M929" s="14"/>
      <c r="N929" s="14"/>
      <c r="O929" s="14"/>
      <c r="P929" s="14"/>
    </row>
    <row r="930" spans="5:16" x14ac:dyDescent="0.25">
      <c r="E930" s="272"/>
      <c r="F930" s="13"/>
      <c r="G930" s="13"/>
      <c r="H930" s="13"/>
      <c r="I930" s="13"/>
      <c r="J930" s="13"/>
      <c r="L930" s="14"/>
      <c r="M930" s="14"/>
      <c r="N930" s="14"/>
      <c r="O930" s="14"/>
      <c r="P930" s="14"/>
    </row>
    <row r="931" spans="5:16" x14ac:dyDescent="0.25">
      <c r="E931" s="272"/>
      <c r="F931" s="13"/>
      <c r="G931" s="13"/>
      <c r="H931" s="13"/>
      <c r="I931" s="13"/>
      <c r="J931" s="13"/>
      <c r="L931" s="14"/>
      <c r="M931" s="14"/>
      <c r="N931" s="14"/>
      <c r="O931" s="14"/>
      <c r="P931" s="14"/>
    </row>
    <row r="932" spans="5:16" x14ac:dyDescent="0.25">
      <c r="E932" s="272"/>
      <c r="F932" s="13"/>
      <c r="G932" s="13"/>
      <c r="H932" s="13"/>
      <c r="I932" s="13"/>
      <c r="J932" s="13"/>
      <c r="L932" s="14"/>
      <c r="M932" s="14"/>
      <c r="N932" s="14"/>
      <c r="O932" s="14"/>
      <c r="P932" s="14"/>
    </row>
    <row r="933" spans="5:16" x14ac:dyDescent="0.25">
      <c r="E933" s="272"/>
      <c r="F933" s="13"/>
      <c r="G933" s="13"/>
      <c r="H933" s="13"/>
      <c r="I933" s="13"/>
      <c r="J933" s="13"/>
      <c r="L933" s="14"/>
      <c r="M933" s="14"/>
      <c r="N933" s="14"/>
      <c r="O933" s="14"/>
      <c r="P933" s="14"/>
    </row>
    <row r="934" spans="5:16" x14ac:dyDescent="0.25">
      <c r="E934" s="272"/>
      <c r="F934" s="13"/>
      <c r="G934" s="13"/>
      <c r="H934" s="13"/>
      <c r="I934" s="13"/>
      <c r="J934" s="13"/>
      <c r="L934" s="14"/>
      <c r="M934" s="14"/>
      <c r="N934" s="14"/>
      <c r="O934" s="14"/>
      <c r="P934" s="14"/>
    </row>
    <row r="935" spans="5:16" x14ac:dyDescent="0.25">
      <c r="E935" s="272"/>
      <c r="F935" s="13"/>
      <c r="G935" s="13"/>
      <c r="H935" s="13"/>
      <c r="I935" s="13"/>
      <c r="J935" s="13"/>
      <c r="L935" s="14"/>
      <c r="M935" s="14"/>
      <c r="N935" s="14"/>
      <c r="O935" s="14"/>
      <c r="P935" s="14"/>
    </row>
    <row r="936" spans="5:16" x14ac:dyDescent="0.25">
      <c r="E936" s="272"/>
      <c r="F936" s="13"/>
      <c r="G936" s="13"/>
      <c r="H936" s="13"/>
      <c r="I936" s="13"/>
      <c r="J936" s="13"/>
      <c r="L936" s="14"/>
      <c r="M936" s="14"/>
      <c r="N936" s="14"/>
      <c r="O936" s="14"/>
      <c r="P936" s="14"/>
    </row>
    <row r="937" spans="5:16" x14ac:dyDescent="0.25">
      <c r="E937" s="272"/>
      <c r="F937" s="13"/>
      <c r="G937" s="13"/>
      <c r="H937" s="13"/>
      <c r="I937" s="13"/>
      <c r="J937" s="13"/>
      <c r="L937" s="14"/>
      <c r="M937" s="14"/>
      <c r="N937" s="14"/>
      <c r="O937" s="14"/>
      <c r="P937" s="14"/>
    </row>
    <row r="938" spans="5:16" x14ac:dyDescent="0.25">
      <c r="F938" s="13"/>
      <c r="G938" s="13"/>
      <c r="H938" s="13"/>
      <c r="I938" s="13"/>
      <c r="J938" s="13"/>
      <c r="L938" s="14"/>
      <c r="M938" s="14"/>
      <c r="N938" s="14"/>
      <c r="O938" s="14"/>
      <c r="P938" s="14"/>
    </row>
    <row r="939" spans="5:16" x14ac:dyDescent="0.25">
      <c r="E939" s="272"/>
      <c r="F939" s="13"/>
      <c r="G939" s="13"/>
      <c r="H939" s="13"/>
      <c r="I939" s="13"/>
      <c r="J939" s="13"/>
      <c r="L939" s="14"/>
      <c r="M939" s="14"/>
      <c r="N939" s="14"/>
      <c r="O939" s="14"/>
      <c r="P939" s="14"/>
    </row>
    <row r="940" spans="5:16" x14ac:dyDescent="0.25">
      <c r="E940" s="272"/>
      <c r="F940" s="13"/>
      <c r="G940" s="13"/>
      <c r="H940" s="13"/>
      <c r="I940" s="13"/>
      <c r="J940" s="13"/>
      <c r="L940" s="14"/>
      <c r="M940" s="14"/>
      <c r="N940" s="14"/>
      <c r="O940" s="14"/>
      <c r="P940" s="14"/>
    </row>
    <row r="941" spans="5:16" x14ac:dyDescent="0.25">
      <c r="E941" s="272"/>
      <c r="F941" s="13"/>
      <c r="G941" s="13"/>
      <c r="H941" s="13"/>
      <c r="I941" s="13"/>
      <c r="J941" s="13"/>
      <c r="L941" s="14"/>
      <c r="M941" s="14"/>
      <c r="N941" s="14"/>
      <c r="O941" s="14"/>
      <c r="P941" s="14"/>
    </row>
    <row r="942" spans="5:16" x14ac:dyDescent="0.25">
      <c r="F942" s="13"/>
      <c r="G942" s="13"/>
      <c r="H942" s="13"/>
      <c r="I942" s="13"/>
      <c r="J942" s="13"/>
      <c r="L942" s="14"/>
      <c r="M942" s="14"/>
      <c r="N942" s="14"/>
      <c r="O942" s="14"/>
      <c r="P942" s="14"/>
    </row>
    <row r="943" spans="5:16" x14ac:dyDescent="0.25">
      <c r="E943" s="272"/>
      <c r="F943" s="13"/>
      <c r="G943" s="13"/>
      <c r="H943" s="13"/>
      <c r="I943" s="13"/>
      <c r="J943" s="13"/>
      <c r="L943" s="14"/>
      <c r="M943" s="14"/>
      <c r="N943" s="14"/>
      <c r="O943" s="14"/>
      <c r="P943" s="14"/>
    </row>
    <row r="944" spans="5:16" x14ac:dyDescent="0.25">
      <c r="E944" s="272"/>
      <c r="F944" s="13"/>
      <c r="G944" s="13"/>
      <c r="H944" s="13"/>
      <c r="I944" s="13"/>
      <c r="J944" s="13"/>
      <c r="L944" s="14"/>
      <c r="M944" s="14"/>
      <c r="N944" s="14"/>
      <c r="O944" s="14"/>
      <c r="P944" s="14"/>
    </row>
    <row r="945" spans="5:16" x14ac:dyDescent="0.25">
      <c r="E945" s="272"/>
      <c r="F945" s="13"/>
      <c r="G945" s="13"/>
      <c r="H945" s="13"/>
      <c r="I945" s="13"/>
      <c r="J945" s="13"/>
      <c r="L945" s="14"/>
      <c r="M945" s="14"/>
      <c r="N945" s="14"/>
      <c r="O945" s="14"/>
      <c r="P945" s="14"/>
    </row>
    <row r="946" spans="5:16" x14ac:dyDescent="0.25">
      <c r="E946" s="272"/>
      <c r="F946" s="13"/>
      <c r="G946" s="13"/>
      <c r="H946" s="13"/>
      <c r="I946" s="13"/>
      <c r="J946" s="13"/>
      <c r="L946" s="14"/>
      <c r="M946" s="14"/>
      <c r="N946" s="14"/>
      <c r="O946" s="14"/>
      <c r="P946" s="14"/>
    </row>
    <row r="947" spans="5:16" x14ac:dyDescent="0.25">
      <c r="E947" s="272"/>
      <c r="F947" s="13"/>
      <c r="G947" s="13"/>
      <c r="H947" s="13"/>
      <c r="I947" s="13"/>
      <c r="J947" s="13"/>
      <c r="L947" s="14"/>
      <c r="M947" s="14"/>
      <c r="N947" s="14"/>
      <c r="O947" s="14"/>
      <c r="P947" s="14"/>
    </row>
    <row r="948" spans="5:16" x14ac:dyDescent="0.25">
      <c r="E948" s="272"/>
      <c r="F948" s="13"/>
      <c r="G948" s="13"/>
      <c r="H948" s="13"/>
      <c r="I948" s="13"/>
      <c r="J948" s="13"/>
      <c r="L948" s="14"/>
      <c r="M948" s="14"/>
      <c r="N948" s="14"/>
      <c r="O948" s="14"/>
      <c r="P948" s="14"/>
    </row>
    <row r="949" spans="5:16" x14ac:dyDescent="0.25">
      <c r="E949" s="272"/>
      <c r="F949" s="13"/>
      <c r="G949" s="13"/>
      <c r="H949" s="13"/>
      <c r="I949" s="13"/>
      <c r="J949" s="13"/>
      <c r="L949" s="14"/>
      <c r="M949" s="14"/>
      <c r="N949" s="14"/>
      <c r="O949" s="14"/>
      <c r="P949" s="14"/>
    </row>
    <row r="950" spans="5:16" x14ac:dyDescent="0.25">
      <c r="E950" s="272"/>
      <c r="F950" s="13"/>
      <c r="G950" s="13"/>
      <c r="H950" s="13"/>
      <c r="I950" s="13"/>
      <c r="J950" s="13"/>
      <c r="L950" s="14"/>
      <c r="M950" s="14"/>
      <c r="N950" s="14"/>
      <c r="O950" s="14"/>
      <c r="P950" s="14"/>
    </row>
    <row r="951" spans="5:16" x14ac:dyDescent="0.25">
      <c r="E951" s="272"/>
      <c r="F951" s="13"/>
      <c r="G951" s="13"/>
      <c r="H951" s="13"/>
      <c r="I951" s="13"/>
      <c r="J951" s="13"/>
      <c r="L951" s="14"/>
      <c r="M951" s="14"/>
      <c r="N951" s="14"/>
      <c r="O951" s="14"/>
      <c r="P951" s="14"/>
    </row>
    <row r="952" spans="5:16" x14ac:dyDescent="0.25">
      <c r="E952" s="272"/>
      <c r="F952" s="13"/>
      <c r="G952" s="13"/>
      <c r="H952" s="13"/>
      <c r="I952" s="13"/>
      <c r="J952" s="13"/>
      <c r="L952" s="14"/>
      <c r="M952" s="14"/>
      <c r="N952" s="14"/>
      <c r="O952" s="14"/>
      <c r="P952" s="14"/>
    </row>
    <row r="953" spans="5:16" x14ac:dyDescent="0.25">
      <c r="E953" s="272"/>
      <c r="F953" s="13"/>
      <c r="G953" s="13"/>
      <c r="H953" s="13"/>
      <c r="I953" s="13"/>
      <c r="J953" s="13"/>
      <c r="L953" s="14"/>
      <c r="M953" s="14"/>
      <c r="N953" s="14"/>
      <c r="O953" s="14"/>
      <c r="P953" s="14"/>
    </row>
    <row r="954" spans="5:16" x14ac:dyDescent="0.25">
      <c r="E954" s="272"/>
      <c r="F954" s="13"/>
      <c r="G954" s="13"/>
      <c r="H954" s="13"/>
      <c r="I954" s="13"/>
      <c r="J954" s="13"/>
      <c r="L954" s="14"/>
      <c r="M954" s="14"/>
      <c r="N954" s="14"/>
      <c r="O954" s="14"/>
      <c r="P954" s="14"/>
    </row>
    <row r="955" spans="5:16" x14ac:dyDescent="0.25">
      <c r="E955" s="272"/>
      <c r="F955" s="13"/>
      <c r="G955" s="13"/>
      <c r="H955" s="13"/>
      <c r="I955" s="13"/>
      <c r="J955" s="13"/>
      <c r="L955" s="14"/>
      <c r="M955" s="14"/>
      <c r="N955" s="14"/>
      <c r="O955" s="14"/>
      <c r="P955" s="14"/>
    </row>
    <row r="956" spans="5:16" x14ac:dyDescent="0.25">
      <c r="E956" s="272"/>
      <c r="F956" s="13"/>
      <c r="G956" s="13"/>
      <c r="H956" s="13"/>
      <c r="I956" s="13"/>
      <c r="J956" s="13"/>
      <c r="L956" s="14"/>
      <c r="M956" s="14"/>
      <c r="N956" s="14"/>
      <c r="O956" s="14"/>
      <c r="P956" s="14"/>
    </row>
    <row r="957" spans="5:16" x14ac:dyDescent="0.25">
      <c r="E957" s="272"/>
      <c r="F957" s="13"/>
      <c r="G957" s="13"/>
      <c r="H957" s="13"/>
      <c r="I957" s="13"/>
      <c r="J957" s="13"/>
      <c r="L957" s="14"/>
      <c r="M957" s="14"/>
      <c r="N957" s="14"/>
      <c r="O957" s="14"/>
      <c r="P957" s="14"/>
    </row>
    <row r="958" spans="5:16" x14ac:dyDescent="0.25">
      <c r="E958" s="272"/>
      <c r="F958" s="13"/>
      <c r="G958" s="13"/>
      <c r="H958" s="13"/>
      <c r="I958" s="13"/>
      <c r="J958" s="13"/>
      <c r="L958" s="14"/>
      <c r="M958" s="14"/>
      <c r="N958" s="14"/>
      <c r="O958" s="14"/>
      <c r="P958" s="14"/>
    </row>
    <row r="959" spans="5:16" x14ac:dyDescent="0.25">
      <c r="E959" s="272"/>
      <c r="F959" s="13"/>
      <c r="G959" s="13"/>
      <c r="H959" s="13"/>
      <c r="I959" s="13"/>
      <c r="J959" s="13"/>
      <c r="L959" s="14"/>
      <c r="M959" s="14"/>
      <c r="N959" s="14"/>
      <c r="O959" s="14"/>
      <c r="P959" s="14"/>
    </row>
    <row r="960" spans="5:16" x14ac:dyDescent="0.25">
      <c r="E960" s="272"/>
      <c r="F960" s="13"/>
      <c r="G960" s="13"/>
      <c r="H960" s="13"/>
      <c r="I960" s="13"/>
      <c r="J960" s="13"/>
      <c r="L960" s="14"/>
      <c r="M960" s="14"/>
      <c r="N960" s="14"/>
      <c r="O960" s="14"/>
      <c r="P960" s="14"/>
    </row>
    <row r="961" spans="5:16" x14ac:dyDescent="0.25">
      <c r="E961" s="272"/>
      <c r="F961" s="13"/>
      <c r="G961" s="13"/>
      <c r="H961" s="13"/>
      <c r="I961" s="13"/>
      <c r="J961" s="13"/>
      <c r="L961" s="14"/>
      <c r="M961" s="14"/>
      <c r="N961" s="14"/>
      <c r="O961" s="14"/>
      <c r="P961" s="14"/>
    </row>
    <row r="962" spans="5:16" x14ac:dyDescent="0.25">
      <c r="E962" s="272"/>
      <c r="F962" s="13"/>
      <c r="G962" s="13"/>
      <c r="H962" s="13"/>
      <c r="I962" s="13"/>
      <c r="J962" s="13"/>
      <c r="L962" s="14"/>
      <c r="M962" s="14"/>
      <c r="N962" s="14"/>
      <c r="O962" s="14"/>
      <c r="P962" s="14"/>
    </row>
    <row r="963" spans="5:16" x14ac:dyDescent="0.25">
      <c r="E963" s="272"/>
      <c r="F963" s="13"/>
      <c r="G963" s="13"/>
      <c r="H963" s="13"/>
      <c r="I963" s="13"/>
      <c r="J963" s="13"/>
      <c r="L963" s="14"/>
      <c r="M963" s="14"/>
      <c r="N963" s="14"/>
      <c r="O963" s="14"/>
      <c r="P963" s="14"/>
    </row>
    <row r="964" spans="5:16" x14ac:dyDescent="0.25">
      <c r="E964" s="272"/>
      <c r="F964" s="13"/>
      <c r="G964" s="13"/>
      <c r="H964" s="13"/>
      <c r="I964" s="13"/>
      <c r="J964" s="13"/>
      <c r="L964" s="14"/>
      <c r="M964" s="14"/>
      <c r="N964" s="14"/>
      <c r="O964" s="14"/>
      <c r="P964" s="14"/>
    </row>
    <row r="965" spans="5:16" x14ac:dyDescent="0.25">
      <c r="E965" s="272"/>
      <c r="F965" s="13"/>
      <c r="G965" s="13"/>
      <c r="H965" s="13"/>
      <c r="I965" s="13"/>
      <c r="J965" s="13"/>
      <c r="L965" s="14"/>
      <c r="M965" s="14"/>
      <c r="N965" s="14"/>
      <c r="O965" s="14"/>
      <c r="P965" s="14"/>
    </row>
    <row r="966" spans="5:16" x14ac:dyDescent="0.25">
      <c r="F966" s="13"/>
      <c r="G966" s="13"/>
      <c r="H966" s="13"/>
      <c r="I966" s="13"/>
      <c r="J966" s="13"/>
      <c r="L966" s="14"/>
      <c r="M966" s="14"/>
      <c r="N966" s="14"/>
      <c r="O966" s="14"/>
      <c r="P966" s="14"/>
    </row>
    <row r="967" spans="5:16" x14ac:dyDescent="0.25">
      <c r="E967" s="272"/>
      <c r="F967" s="13"/>
      <c r="G967" s="13"/>
      <c r="H967" s="13"/>
      <c r="I967" s="13"/>
      <c r="J967" s="13"/>
      <c r="L967" s="14"/>
      <c r="M967" s="14"/>
      <c r="N967" s="14"/>
      <c r="O967" s="14"/>
      <c r="P967" s="14"/>
    </row>
    <row r="968" spans="5:16" x14ac:dyDescent="0.25">
      <c r="E968" s="272"/>
      <c r="F968" s="13"/>
      <c r="G968" s="13"/>
      <c r="H968" s="13"/>
      <c r="I968" s="13"/>
      <c r="J968" s="13"/>
      <c r="L968" s="14"/>
      <c r="M968" s="14"/>
      <c r="N968" s="14"/>
      <c r="O968" s="14"/>
      <c r="P968" s="14"/>
    </row>
    <row r="969" spans="5:16" x14ac:dyDescent="0.25">
      <c r="E969" s="272"/>
      <c r="F969" s="13"/>
      <c r="G969" s="13"/>
      <c r="H969" s="13"/>
      <c r="I969" s="13"/>
      <c r="J969" s="13"/>
      <c r="L969" s="14"/>
      <c r="M969" s="14"/>
      <c r="N969" s="14"/>
      <c r="O969" s="14"/>
      <c r="P969" s="14"/>
    </row>
    <row r="970" spans="5:16" x14ac:dyDescent="0.25">
      <c r="E970" s="272"/>
      <c r="F970" s="13"/>
      <c r="G970" s="13"/>
      <c r="H970" s="13"/>
      <c r="I970" s="13"/>
      <c r="J970" s="13"/>
      <c r="L970" s="14"/>
      <c r="M970" s="14"/>
      <c r="N970" s="14"/>
      <c r="O970" s="14"/>
      <c r="P970" s="14"/>
    </row>
    <row r="971" spans="5:16" x14ac:dyDescent="0.25">
      <c r="E971" s="272"/>
      <c r="F971" s="13"/>
      <c r="G971" s="13"/>
      <c r="H971" s="13"/>
      <c r="I971" s="13"/>
      <c r="J971" s="13"/>
      <c r="L971" s="14"/>
      <c r="M971" s="14"/>
      <c r="N971" s="14"/>
      <c r="O971" s="14"/>
      <c r="P971" s="14"/>
    </row>
    <row r="972" spans="5:16" x14ac:dyDescent="0.25">
      <c r="E972" s="272"/>
      <c r="F972" s="13"/>
      <c r="G972" s="13"/>
      <c r="H972" s="13"/>
      <c r="I972" s="13"/>
      <c r="J972" s="13"/>
      <c r="L972" s="14"/>
      <c r="M972" s="14"/>
      <c r="N972" s="14"/>
      <c r="O972" s="14"/>
      <c r="P972" s="14"/>
    </row>
    <row r="973" spans="5:16" x14ac:dyDescent="0.25">
      <c r="E973" s="272"/>
      <c r="F973" s="13"/>
      <c r="G973" s="13"/>
      <c r="H973" s="13"/>
      <c r="I973" s="13"/>
      <c r="J973" s="13"/>
      <c r="L973" s="14"/>
      <c r="M973" s="14"/>
      <c r="N973" s="14"/>
      <c r="O973" s="14"/>
      <c r="P973" s="14"/>
    </row>
    <row r="974" spans="5:16" x14ac:dyDescent="0.25">
      <c r="E974" s="272"/>
      <c r="F974" s="13"/>
      <c r="G974" s="13"/>
      <c r="H974" s="13"/>
      <c r="I974" s="13"/>
      <c r="J974" s="13"/>
      <c r="L974" s="14"/>
      <c r="M974" s="14"/>
      <c r="N974" s="14"/>
      <c r="O974" s="14"/>
      <c r="P974" s="14"/>
    </row>
    <row r="975" spans="5:16" x14ac:dyDescent="0.25">
      <c r="E975" s="272"/>
      <c r="F975" s="13"/>
      <c r="G975" s="13"/>
      <c r="H975" s="13"/>
      <c r="I975" s="13"/>
      <c r="J975" s="13"/>
      <c r="L975" s="14"/>
      <c r="M975" s="14"/>
      <c r="N975" s="14"/>
      <c r="O975" s="14"/>
      <c r="P975" s="14"/>
    </row>
    <row r="976" spans="5:16" x14ac:dyDescent="0.25">
      <c r="E976" s="272"/>
      <c r="F976" s="13"/>
      <c r="G976" s="13"/>
      <c r="H976" s="13"/>
      <c r="I976" s="13"/>
      <c r="J976" s="13"/>
      <c r="L976" s="14"/>
      <c r="M976" s="14"/>
      <c r="N976" s="14"/>
      <c r="O976" s="14"/>
      <c r="P976" s="14"/>
    </row>
    <row r="977" spans="5:16" x14ac:dyDescent="0.25">
      <c r="E977" s="272"/>
      <c r="F977" s="13"/>
      <c r="G977" s="13"/>
      <c r="H977" s="13"/>
      <c r="I977" s="13"/>
      <c r="J977" s="13"/>
      <c r="L977" s="14"/>
      <c r="M977" s="14"/>
      <c r="N977" s="14"/>
      <c r="O977" s="14"/>
      <c r="P977" s="14"/>
    </row>
    <row r="978" spans="5:16" x14ac:dyDescent="0.25">
      <c r="E978" s="272"/>
      <c r="F978" s="13"/>
      <c r="G978" s="13"/>
      <c r="H978" s="13"/>
      <c r="I978" s="13"/>
      <c r="J978" s="13"/>
      <c r="L978" s="14"/>
      <c r="M978" s="14"/>
      <c r="N978" s="14"/>
      <c r="O978" s="14"/>
      <c r="P978" s="14"/>
    </row>
    <row r="979" spans="5:16" x14ac:dyDescent="0.25">
      <c r="E979" s="272"/>
      <c r="F979" s="13"/>
      <c r="G979" s="13"/>
      <c r="H979" s="13"/>
      <c r="I979" s="13"/>
      <c r="J979" s="13"/>
      <c r="L979" s="14"/>
      <c r="M979" s="14"/>
      <c r="N979" s="14"/>
      <c r="O979" s="14"/>
      <c r="P979" s="14"/>
    </row>
    <row r="980" spans="5:16" x14ac:dyDescent="0.25">
      <c r="E980" s="272"/>
      <c r="F980" s="13"/>
      <c r="G980" s="13"/>
      <c r="H980" s="13"/>
      <c r="I980" s="13"/>
      <c r="J980" s="13"/>
      <c r="L980" s="14"/>
      <c r="M980" s="14"/>
      <c r="N980" s="14"/>
      <c r="O980" s="14"/>
      <c r="P980" s="14"/>
    </row>
    <row r="981" spans="5:16" x14ac:dyDescent="0.25">
      <c r="E981" s="272"/>
      <c r="F981" s="13"/>
      <c r="G981" s="13"/>
      <c r="H981" s="13"/>
      <c r="I981" s="13"/>
      <c r="J981" s="13"/>
      <c r="L981" s="14"/>
      <c r="M981" s="14"/>
      <c r="N981" s="14"/>
      <c r="O981" s="14"/>
      <c r="P981" s="14"/>
    </row>
    <row r="982" spans="5:16" x14ac:dyDescent="0.25">
      <c r="E982" s="272"/>
      <c r="F982" s="13"/>
      <c r="G982" s="13"/>
      <c r="H982" s="13"/>
      <c r="I982" s="13"/>
      <c r="J982" s="13"/>
      <c r="L982" s="14"/>
      <c r="M982" s="14"/>
      <c r="N982" s="14"/>
      <c r="O982" s="14"/>
      <c r="P982" s="14"/>
    </row>
    <row r="983" spans="5:16" x14ac:dyDescent="0.25">
      <c r="E983" s="272"/>
      <c r="F983" s="13"/>
      <c r="G983" s="13"/>
      <c r="H983" s="13"/>
      <c r="I983" s="13"/>
      <c r="J983" s="13"/>
      <c r="L983" s="14"/>
      <c r="M983" s="14"/>
      <c r="N983" s="14"/>
      <c r="O983" s="14"/>
      <c r="P983" s="14"/>
    </row>
    <row r="984" spans="5:16" x14ac:dyDescent="0.25">
      <c r="E984" s="272"/>
      <c r="F984" s="13"/>
      <c r="G984" s="13"/>
      <c r="H984" s="13"/>
      <c r="I984" s="13"/>
      <c r="J984" s="13"/>
      <c r="L984" s="14"/>
      <c r="M984" s="14"/>
      <c r="N984" s="14"/>
      <c r="O984" s="14"/>
      <c r="P984" s="14"/>
    </row>
    <row r="985" spans="5:16" x14ac:dyDescent="0.25">
      <c r="E985" s="272"/>
      <c r="F985" s="13"/>
      <c r="G985" s="13"/>
      <c r="H985" s="13"/>
      <c r="I985" s="13"/>
      <c r="J985" s="13"/>
      <c r="L985" s="14"/>
      <c r="M985" s="14"/>
      <c r="N985" s="14"/>
      <c r="O985" s="14"/>
      <c r="P985" s="14"/>
    </row>
    <row r="986" spans="5:16" x14ac:dyDescent="0.25">
      <c r="E986" s="272"/>
      <c r="F986" s="13"/>
      <c r="G986" s="13"/>
      <c r="H986" s="13"/>
      <c r="I986" s="13"/>
      <c r="J986" s="13"/>
      <c r="L986" s="14"/>
      <c r="M986" s="14"/>
      <c r="N986" s="14"/>
      <c r="O986" s="14"/>
      <c r="P986" s="14"/>
    </row>
    <row r="987" spans="5:16" x14ac:dyDescent="0.25">
      <c r="E987" s="272"/>
      <c r="F987" s="13"/>
      <c r="G987" s="13"/>
      <c r="H987" s="13"/>
      <c r="I987" s="13"/>
      <c r="J987" s="13"/>
      <c r="L987" s="14"/>
      <c r="M987" s="14"/>
      <c r="N987" s="14"/>
      <c r="O987" s="14"/>
      <c r="P987" s="14"/>
    </row>
    <row r="988" spans="5:16" x14ac:dyDescent="0.25">
      <c r="E988" s="272"/>
      <c r="F988" s="13"/>
      <c r="G988" s="13"/>
      <c r="H988" s="13"/>
      <c r="I988" s="13"/>
      <c r="J988" s="13"/>
      <c r="L988" s="14"/>
      <c r="M988" s="14"/>
      <c r="N988" s="14"/>
      <c r="O988" s="14"/>
      <c r="P988" s="14"/>
    </row>
    <row r="989" spans="5:16" x14ac:dyDescent="0.25">
      <c r="E989" s="272"/>
      <c r="F989" s="13"/>
      <c r="G989" s="13"/>
      <c r="H989" s="13"/>
      <c r="I989" s="13"/>
      <c r="J989" s="13"/>
      <c r="L989" s="14"/>
      <c r="M989" s="14"/>
      <c r="N989" s="14"/>
      <c r="O989" s="14"/>
      <c r="P989" s="14"/>
    </row>
    <row r="990" spans="5:16" x14ac:dyDescent="0.25">
      <c r="E990" s="272"/>
      <c r="F990" s="13"/>
      <c r="G990" s="13"/>
      <c r="H990" s="13"/>
      <c r="I990" s="13"/>
      <c r="J990" s="13"/>
      <c r="L990" s="14"/>
      <c r="M990" s="14"/>
      <c r="N990" s="14"/>
      <c r="O990" s="14"/>
      <c r="P990" s="14"/>
    </row>
    <row r="991" spans="5:16" x14ac:dyDescent="0.25">
      <c r="E991" s="272"/>
      <c r="F991" s="13"/>
      <c r="G991" s="13"/>
      <c r="H991" s="13"/>
      <c r="I991" s="13"/>
      <c r="J991" s="13"/>
      <c r="L991" s="14"/>
      <c r="M991" s="14"/>
      <c r="N991" s="14"/>
      <c r="O991" s="14"/>
      <c r="P991" s="14"/>
    </row>
    <row r="992" spans="5:16" x14ac:dyDescent="0.25">
      <c r="E992" s="272"/>
      <c r="F992" s="13"/>
      <c r="G992" s="13"/>
      <c r="H992" s="13"/>
      <c r="I992" s="13"/>
      <c r="J992" s="13"/>
      <c r="L992" s="14"/>
      <c r="M992" s="14"/>
      <c r="N992" s="14"/>
      <c r="O992" s="14"/>
      <c r="P992" s="14"/>
    </row>
    <row r="993" spans="5:16" x14ac:dyDescent="0.25">
      <c r="E993" s="272"/>
      <c r="F993" s="13"/>
      <c r="G993" s="13"/>
      <c r="H993" s="13"/>
      <c r="I993" s="13"/>
      <c r="J993" s="13"/>
      <c r="L993" s="14"/>
      <c r="M993" s="14"/>
      <c r="N993" s="14"/>
      <c r="O993" s="14"/>
      <c r="P993" s="14"/>
    </row>
    <row r="994" spans="5:16" x14ac:dyDescent="0.25">
      <c r="E994" s="272"/>
      <c r="F994" s="13"/>
      <c r="G994" s="13"/>
      <c r="H994" s="13"/>
      <c r="I994" s="13"/>
      <c r="J994" s="13"/>
      <c r="L994" s="14"/>
      <c r="M994" s="14"/>
      <c r="N994" s="14"/>
      <c r="O994" s="14"/>
      <c r="P994" s="14"/>
    </row>
    <row r="995" spans="5:16" x14ac:dyDescent="0.25">
      <c r="F995" s="13"/>
      <c r="G995" s="13"/>
      <c r="H995" s="13"/>
      <c r="I995" s="13"/>
      <c r="J995" s="13"/>
      <c r="L995" s="14"/>
      <c r="M995" s="14"/>
      <c r="N995" s="14"/>
      <c r="O995" s="14"/>
      <c r="P995" s="14"/>
    </row>
    <row r="996" spans="5:16" x14ac:dyDescent="0.25">
      <c r="E996" s="272"/>
      <c r="F996" s="13"/>
      <c r="G996" s="13"/>
      <c r="H996" s="13"/>
      <c r="I996" s="13"/>
      <c r="J996" s="13"/>
      <c r="L996" s="14"/>
      <c r="M996" s="14"/>
      <c r="N996" s="14"/>
      <c r="O996" s="14"/>
      <c r="P996" s="14"/>
    </row>
    <row r="997" spans="5:16" x14ac:dyDescent="0.25">
      <c r="E997" s="272"/>
      <c r="F997" s="13"/>
      <c r="G997" s="13"/>
      <c r="H997" s="13"/>
      <c r="I997" s="13"/>
      <c r="J997" s="13"/>
      <c r="L997" s="14"/>
      <c r="M997" s="14"/>
      <c r="N997" s="14"/>
      <c r="O997" s="14"/>
      <c r="P997" s="14"/>
    </row>
    <row r="998" spans="5:16" x14ac:dyDescent="0.25">
      <c r="E998" s="272"/>
      <c r="F998" s="13"/>
      <c r="G998" s="13"/>
      <c r="H998" s="13"/>
      <c r="I998" s="13"/>
      <c r="J998" s="13"/>
      <c r="L998" s="14"/>
      <c r="M998" s="14"/>
      <c r="N998" s="14"/>
      <c r="O998" s="14"/>
      <c r="P998" s="14"/>
    </row>
    <row r="999" spans="5:16" x14ac:dyDescent="0.25">
      <c r="E999" s="272"/>
      <c r="F999" s="13"/>
      <c r="G999" s="13"/>
      <c r="H999" s="13"/>
      <c r="I999" s="13"/>
      <c r="J999" s="13"/>
      <c r="L999" s="14"/>
      <c r="M999" s="14"/>
      <c r="N999" s="14"/>
      <c r="O999" s="14"/>
      <c r="P999" s="14"/>
    </row>
    <row r="1000" spans="5:16" x14ac:dyDescent="0.25">
      <c r="E1000" s="272"/>
      <c r="F1000" s="13"/>
      <c r="G1000" s="13"/>
      <c r="H1000" s="13"/>
      <c r="I1000" s="13"/>
      <c r="J1000" s="13"/>
      <c r="L1000" s="14"/>
      <c r="M1000" s="14"/>
      <c r="N1000" s="14"/>
      <c r="O1000" s="14"/>
      <c r="P1000" s="14"/>
    </row>
    <row r="1001" spans="5:16" x14ac:dyDescent="0.25">
      <c r="E1001" s="272"/>
      <c r="F1001" s="13"/>
      <c r="G1001" s="13"/>
      <c r="H1001" s="13"/>
      <c r="I1001" s="13"/>
      <c r="J1001" s="13"/>
      <c r="L1001" s="14"/>
      <c r="M1001" s="14"/>
      <c r="N1001" s="14"/>
      <c r="O1001" s="14"/>
      <c r="P1001" s="14"/>
    </row>
    <row r="1002" spans="5:16" x14ac:dyDescent="0.25">
      <c r="E1002" s="272"/>
      <c r="F1002" s="13"/>
      <c r="G1002" s="13"/>
      <c r="H1002" s="13"/>
      <c r="I1002" s="13"/>
      <c r="J1002" s="13"/>
      <c r="L1002" s="14"/>
      <c r="M1002" s="14"/>
      <c r="N1002" s="14"/>
      <c r="O1002" s="14"/>
      <c r="P1002" s="14"/>
    </row>
    <row r="1003" spans="5:16" x14ac:dyDescent="0.25">
      <c r="E1003" s="272"/>
      <c r="F1003" s="13"/>
      <c r="G1003" s="13"/>
      <c r="H1003" s="13"/>
      <c r="I1003" s="13"/>
      <c r="J1003" s="13"/>
      <c r="L1003" s="14"/>
      <c r="M1003" s="14"/>
      <c r="N1003" s="14"/>
      <c r="O1003" s="14"/>
      <c r="P1003" s="14"/>
    </row>
    <row r="1004" spans="5:16" x14ac:dyDescent="0.25">
      <c r="E1004" s="272"/>
      <c r="F1004" s="13"/>
      <c r="G1004" s="13"/>
      <c r="H1004" s="13"/>
      <c r="I1004" s="13"/>
      <c r="J1004" s="13"/>
      <c r="L1004" s="14"/>
      <c r="M1004" s="14"/>
      <c r="N1004" s="14"/>
      <c r="O1004" s="14"/>
      <c r="P1004" s="14"/>
    </row>
    <row r="1005" spans="5:16" x14ac:dyDescent="0.25">
      <c r="E1005" s="272"/>
      <c r="F1005" s="13"/>
      <c r="G1005" s="13"/>
      <c r="H1005" s="13"/>
      <c r="I1005" s="13"/>
      <c r="J1005" s="13"/>
      <c r="L1005" s="14"/>
      <c r="M1005" s="14"/>
      <c r="N1005" s="14"/>
      <c r="O1005" s="14"/>
      <c r="P1005" s="14"/>
    </row>
    <row r="1006" spans="5:16" x14ac:dyDescent="0.25">
      <c r="E1006" s="272"/>
      <c r="F1006" s="13"/>
      <c r="G1006" s="13"/>
      <c r="H1006" s="13"/>
      <c r="I1006" s="13"/>
      <c r="J1006" s="13"/>
      <c r="L1006" s="14"/>
      <c r="M1006" s="14"/>
      <c r="N1006" s="14"/>
      <c r="O1006" s="14"/>
      <c r="P1006" s="14"/>
    </row>
    <row r="1007" spans="5:16" x14ac:dyDescent="0.25">
      <c r="E1007" s="272"/>
      <c r="F1007" s="13"/>
      <c r="G1007" s="13"/>
      <c r="H1007" s="13"/>
      <c r="I1007" s="13"/>
      <c r="J1007" s="13"/>
      <c r="L1007" s="14"/>
      <c r="M1007" s="14"/>
      <c r="N1007" s="14"/>
      <c r="O1007" s="14"/>
      <c r="P1007" s="14"/>
    </row>
    <row r="1008" spans="5:16" x14ac:dyDescent="0.25">
      <c r="E1008" s="272"/>
      <c r="F1008" s="13"/>
      <c r="G1008" s="13"/>
      <c r="H1008" s="13"/>
      <c r="I1008" s="13"/>
      <c r="J1008" s="13"/>
      <c r="L1008" s="14"/>
      <c r="M1008" s="14"/>
      <c r="N1008" s="14"/>
      <c r="O1008" s="14"/>
      <c r="P1008" s="14"/>
    </row>
    <row r="1009" spans="5:16" x14ac:dyDescent="0.25">
      <c r="E1009" s="272"/>
      <c r="F1009" s="13"/>
      <c r="G1009" s="13"/>
      <c r="H1009" s="13"/>
      <c r="I1009" s="13"/>
      <c r="J1009" s="13"/>
      <c r="L1009" s="14"/>
      <c r="M1009" s="14"/>
      <c r="N1009" s="14"/>
      <c r="O1009" s="14"/>
      <c r="P1009" s="14"/>
    </row>
    <row r="1010" spans="5:16" x14ac:dyDescent="0.25">
      <c r="E1010" s="272"/>
      <c r="F1010" s="13"/>
      <c r="G1010" s="13"/>
      <c r="H1010" s="13"/>
      <c r="I1010" s="13"/>
      <c r="J1010" s="13"/>
      <c r="L1010" s="14"/>
      <c r="M1010" s="14"/>
      <c r="N1010" s="14"/>
      <c r="O1010" s="14"/>
      <c r="P1010" s="14"/>
    </row>
    <row r="1011" spans="5:16" x14ac:dyDescent="0.25">
      <c r="E1011" s="272"/>
      <c r="F1011" s="13"/>
      <c r="G1011" s="13"/>
      <c r="H1011" s="13"/>
      <c r="I1011" s="13"/>
      <c r="J1011" s="13"/>
      <c r="L1011" s="14"/>
      <c r="M1011" s="14"/>
      <c r="N1011" s="14"/>
      <c r="O1011" s="14"/>
      <c r="P1011" s="14"/>
    </row>
    <row r="1012" spans="5:16" x14ac:dyDescent="0.25">
      <c r="E1012" s="272"/>
      <c r="F1012" s="13"/>
      <c r="G1012" s="13"/>
      <c r="H1012" s="13"/>
      <c r="I1012" s="13"/>
      <c r="J1012" s="13"/>
      <c r="L1012" s="14"/>
      <c r="M1012" s="14"/>
      <c r="N1012" s="14"/>
      <c r="O1012" s="14"/>
      <c r="P1012" s="14"/>
    </row>
  </sheetData>
  <mergeCells count="4">
    <mergeCell ref="F2:J2"/>
    <mergeCell ref="L2:P2"/>
    <mergeCell ref="G3:H3"/>
    <mergeCell ref="M3:N3"/>
  </mergeCells>
  <pageMargins left="0.7" right="0.7" top="0.75" bottom="0.75" header="0.3" footer="0.3"/>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26A73-C7DC-434A-8066-BFA2EBE51ABD}">
  <dimension ref="A1:P928"/>
  <sheetViews>
    <sheetView zoomScaleNormal="100" workbookViewId="0">
      <selection activeCell="O5" sqref="O5:O88"/>
    </sheetView>
  </sheetViews>
  <sheetFormatPr defaultColWidth="8.88671875" defaultRowHeight="13.8" x14ac:dyDescent="0.25"/>
  <cols>
    <col min="1" max="1" width="28.33203125" style="7" bestFit="1" customWidth="1"/>
    <col min="2" max="2" width="5" style="7" bestFit="1" customWidth="1"/>
    <col min="3" max="3" width="7" style="7" bestFit="1" customWidth="1"/>
    <col min="4" max="4" width="6.33203125" style="7" bestFit="1" customWidth="1"/>
    <col min="5" max="5" width="12.33203125" style="7" bestFit="1" customWidth="1"/>
    <col min="6" max="6" width="7" style="7" bestFit="1" customWidth="1"/>
    <col min="7" max="7" width="4.5546875" style="7" bestFit="1" customWidth="1"/>
    <col min="8" max="8" width="4.6640625" style="7" bestFit="1" customWidth="1"/>
    <col min="9" max="9" width="5.5546875" style="7" bestFit="1" customWidth="1"/>
    <col min="10" max="10" width="3.5546875" style="7" bestFit="1" customWidth="1"/>
    <col min="11" max="11" width="1.5546875" style="7" bestFit="1" customWidth="1"/>
    <col min="12" max="15" width="8.88671875" style="7" bestFit="1" customWidth="1"/>
    <col min="16" max="16" width="6.88671875" style="7" bestFit="1" customWidth="1"/>
    <col min="17" max="16384" width="8.88671875" style="7"/>
  </cols>
  <sheetData>
    <row r="1" spans="1:16" x14ac:dyDescent="0.25">
      <c r="A1" s="7" t="s">
        <v>1373</v>
      </c>
    </row>
    <row r="2" spans="1:16" x14ac:dyDescent="0.25">
      <c r="F2" s="289" t="s">
        <v>47</v>
      </c>
      <c r="G2" s="289"/>
      <c r="H2" s="289"/>
      <c r="I2" s="289"/>
      <c r="J2" s="289"/>
      <c r="L2" s="289" t="s">
        <v>4</v>
      </c>
      <c r="M2" s="289"/>
      <c r="N2" s="289"/>
      <c r="O2" s="289"/>
      <c r="P2" s="289"/>
    </row>
    <row r="3" spans="1:16" x14ac:dyDescent="0.25">
      <c r="G3" s="289" t="s">
        <v>33</v>
      </c>
      <c r="H3" s="289"/>
      <c r="M3" s="289" t="s">
        <v>33</v>
      </c>
      <c r="N3" s="289"/>
    </row>
    <row r="4" spans="1:16" x14ac:dyDescent="0.25">
      <c r="A4" s="18" t="s">
        <v>34</v>
      </c>
      <c r="B4" s="18" t="s">
        <v>49</v>
      </c>
      <c r="C4" s="18" t="s">
        <v>134</v>
      </c>
      <c r="D4" s="18" t="s">
        <v>18</v>
      </c>
      <c r="E4" s="18" t="s">
        <v>1369</v>
      </c>
      <c r="F4" s="19" t="s">
        <v>35</v>
      </c>
      <c r="G4" s="20">
        <v>0.05</v>
      </c>
      <c r="H4" s="20">
        <v>0.95</v>
      </c>
      <c r="I4" s="19" t="s">
        <v>38</v>
      </c>
      <c r="J4" s="19" t="s">
        <v>39</v>
      </c>
      <c r="L4" s="19" t="s">
        <v>35</v>
      </c>
      <c r="M4" s="20">
        <v>0.05</v>
      </c>
      <c r="N4" s="20">
        <v>0.95</v>
      </c>
      <c r="O4" s="19" t="s">
        <v>38</v>
      </c>
      <c r="P4" s="19" t="s">
        <v>39</v>
      </c>
    </row>
    <row r="5" spans="1:16" x14ac:dyDescent="0.25">
      <c r="A5" s="7" t="s">
        <v>42</v>
      </c>
      <c r="B5" s="7">
        <v>2022</v>
      </c>
      <c r="C5" s="7" t="s">
        <v>1370</v>
      </c>
      <c r="D5" s="7" t="s">
        <v>0</v>
      </c>
      <c r="E5" s="272" t="s">
        <v>7</v>
      </c>
      <c r="F5" s="13">
        <v>0.61619468604807903</v>
      </c>
      <c r="G5" s="13">
        <v>3.1409130176903902E-11</v>
      </c>
      <c r="H5" s="13">
        <v>2.8465910324096102</v>
      </c>
      <c r="I5" s="13">
        <v>0.90234653155412303</v>
      </c>
      <c r="J5" s="13">
        <v>1.0045416071890501</v>
      </c>
      <c r="K5" s="7" t="s">
        <v>41</v>
      </c>
      <c r="L5" s="14">
        <v>101.17300550223401</v>
      </c>
      <c r="M5" s="14">
        <v>5.15706508374585E-9</v>
      </c>
      <c r="N5" s="14">
        <v>467.38178161133499</v>
      </c>
      <c r="O5" s="14">
        <v>148.15627701587101</v>
      </c>
      <c r="P5" s="14">
        <v>164.93568648437</v>
      </c>
    </row>
    <row r="6" spans="1:16" x14ac:dyDescent="0.25">
      <c r="A6" s="7" t="s">
        <v>42</v>
      </c>
      <c r="B6" s="7">
        <v>2022</v>
      </c>
      <c r="C6" s="7" t="s">
        <v>1370</v>
      </c>
      <c r="D6" s="7" t="s">
        <v>0</v>
      </c>
      <c r="E6" s="272" t="s">
        <v>8</v>
      </c>
      <c r="F6" s="13">
        <v>4.6084002948872396</v>
      </c>
      <c r="G6" s="13">
        <v>2.5864699812469598</v>
      </c>
      <c r="H6" s="13">
        <v>7.2741191289328802</v>
      </c>
      <c r="I6" s="13">
        <v>4.7199563484269502</v>
      </c>
      <c r="J6" s="13">
        <v>1.4377327274737299</v>
      </c>
      <c r="K6" s="7" t="s">
        <v>41</v>
      </c>
      <c r="L6" s="14">
        <v>1900.7807856291899</v>
      </c>
      <c r="M6" s="14">
        <v>1066.8154084651201</v>
      </c>
      <c r="N6" s="14">
        <v>3000.2831759196501</v>
      </c>
      <c r="O6" s="14">
        <v>1946.7931954721801</v>
      </c>
      <c r="P6" s="14">
        <v>593.00724077381597</v>
      </c>
    </row>
    <row r="7" spans="1:16" x14ac:dyDescent="0.25">
      <c r="A7" s="7" t="s">
        <v>42</v>
      </c>
      <c r="B7" s="7">
        <v>2022</v>
      </c>
      <c r="C7" s="7" t="s">
        <v>1370</v>
      </c>
      <c r="D7" s="7" t="s">
        <v>0</v>
      </c>
      <c r="E7" s="272" t="s">
        <v>9</v>
      </c>
      <c r="F7" s="13">
        <v>6.1170504120275799</v>
      </c>
      <c r="G7" s="13">
        <v>3.80305578551893</v>
      </c>
      <c r="H7" s="13">
        <v>9.0947034931700301</v>
      </c>
      <c r="I7" s="13">
        <v>6.2248820374878404</v>
      </c>
      <c r="J7" s="13">
        <v>1.5957880896285499</v>
      </c>
      <c r="K7" s="7" t="s">
        <v>41</v>
      </c>
      <c r="L7" s="14">
        <v>2096.9860517471702</v>
      </c>
      <c r="M7" s="14">
        <v>1303.7255538337399</v>
      </c>
      <c r="N7" s="14">
        <v>3117.7553044936199</v>
      </c>
      <c r="O7" s="14">
        <v>2133.9518112711999</v>
      </c>
      <c r="P7" s="14">
        <v>547.052115005563</v>
      </c>
    </row>
    <row r="8" spans="1:16" x14ac:dyDescent="0.25">
      <c r="A8" s="7" t="s">
        <v>42</v>
      </c>
      <c r="B8" s="7">
        <v>2022</v>
      </c>
      <c r="C8" s="7" t="s">
        <v>1370</v>
      </c>
      <c r="D8" s="7" t="s">
        <v>0</v>
      </c>
      <c r="E8" s="272" t="s">
        <v>10</v>
      </c>
      <c r="F8" s="13">
        <v>3.9609591073172701</v>
      </c>
      <c r="G8" s="13">
        <v>1.9120253364891899</v>
      </c>
      <c r="H8" s="13">
        <v>6.7146917390896101</v>
      </c>
      <c r="I8" s="13">
        <v>4.1002043810605802</v>
      </c>
      <c r="J8" s="13">
        <v>1.4804453928299</v>
      </c>
      <c r="K8" s="7" t="s">
        <v>41</v>
      </c>
      <c r="L8" s="14">
        <v>2984.02815308854</v>
      </c>
      <c r="M8" s="14">
        <v>1440.4434074974999</v>
      </c>
      <c r="N8" s="14">
        <v>5058.5801685605502</v>
      </c>
      <c r="O8" s="14">
        <v>3088.9299725157998</v>
      </c>
      <c r="P8" s="14">
        <v>1115.3083411423299</v>
      </c>
    </row>
    <row r="9" spans="1:16" x14ac:dyDescent="0.25">
      <c r="A9" s="7" t="s">
        <v>42</v>
      </c>
      <c r="B9" s="7">
        <v>2022</v>
      </c>
      <c r="C9" s="7" t="s">
        <v>1370</v>
      </c>
      <c r="D9" s="7" t="s">
        <v>0</v>
      </c>
      <c r="E9" s="272" t="s">
        <v>11</v>
      </c>
      <c r="F9" s="13">
        <v>8.1338416394746997E-5</v>
      </c>
      <c r="G9" s="13">
        <v>4.2096955561573202E-19</v>
      </c>
      <c r="H9" s="13">
        <v>0.42765867767735699</v>
      </c>
      <c r="I9" s="13">
        <v>6.5253760942513006E-2</v>
      </c>
      <c r="J9" s="13">
        <v>0.18242793745373601</v>
      </c>
      <c r="K9" s="7" t="s">
        <v>41</v>
      </c>
      <c r="L9" s="14">
        <v>2.6600915697737999E-2</v>
      </c>
      <c r="M9" s="14">
        <v>1.3767388346856901E-16</v>
      </c>
      <c r="N9" s="14">
        <v>139.86149394760201</v>
      </c>
      <c r="O9" s="14">
        <v>21.3405899786394</v>
      </c>
      <c r="P9" s="14">
        <v>59.6612326648698</v>
      </c>
    </row>
    <row r="10" spans="1:16" x14ac:dyDescent="0.25">
      <c r="A10" s="7" t="s">
        <v>42</v>
      </c>
      <c r="B10" s="7">
        <v>2022</v>
      </c>
      <c r="C10" s="7" t="s">
        <v>1370</v>
      </c>
      <c r="D10" s="7" t="s">
        <v>0</v>
      </c>
      <c r="E10" s="272" t="s">
        <v>12</v>
      </c>
      <c r="F10" s="13">
        <v>1.8771590924121102E-5</v>
      </c>
      <c r="G10" s="13">
        <v>9.2010117572806494E-19</v>
      </c>
      <c r="H10" s="13">
        <v>0.156281506225906</v>
      </c>
      <c r="I10" s="13">
        <v>2.5902347844082099E-2</v>
      </c>
      <c r="J10" s="13">
        <v>9.3414750347861703E-2</v>
      </c>
      <c r="K10" s="7" t="s">
        <v>41</v>
      </c>
      <c r="L10" s="14">
        <v>6.8857949827861196E-3</v>
      </c>
      <c r="M10" s="14">
        <v>3.3751151328056801E-16</v>
      </c>
      <c r="N10" s="14">
        <v>57.327182113786797</v>
      </c>
      <c r="O10" s="14">
        <v>9.5014992361662198</v>
      </c>
      <c r="P10" s="14">
        <v>34.266398722602602</v>
      </c>
    </row>
    <row r="11" spans="1:16" x14ac:dyDescent="0.25">
      <c r="A11" s="7" t="s">
        <v>42</v>
      </c>
      <c r="B11" s="7">
        <v>2022</v>
      </c>
      <c r="C11" s="7" t="s">
        <v>1370</v>
      </c>
      <c r="D11" s="7" t="s">
        <v>0</v>
      </c>
      <c r="E11" s="272" t="s">
        <v>15</v>
      </c>
      <c r="F11" s="13">
        <v>7.2828316191141898E-2</v>
      </c>
      <c r="G11" s="13">
        <v>5.0481366014481004E-13</v>
      </c>
      <c r="H11" s="13">
        <v>1.1110025819106699</v>
      </c>
      <c r="I11" s="13">
        <v>0.27067112002224702</v>
      </c>
      <c r="J11" s="13">
        <v>0.39929480881372398</v>
      </c>
      <c r="K11" s="7" t="s">
        <v>41</v>
      </c>
      <c r="L11" s="14">
        <v>41.305307810968003</v>
      </c>
      <c r="M11" s="14">
        <v>2.8631011548773E-10</v>
      </c>
      <c r="N11" s="14">
        <v>630.11622435645802</v>
      </c>
      <c r="O11" s="14">
        <v>153.51383243181701</v>
      </c>
      <c r="P11" s="14">
        <v>226.46404376679101</v>
      </c>
    </row>
    <row r="12" spans="1:16" x14ac:dyDescent="0.25">
      <c r="A12" s="7" t="s">
        <v>42</v>
      </c>
      <c r="B12" s="7">
        <v>2022</v>
      </c>
      <c r="C12" s="7" t="s">
        <v>1370</v>
      </c>
      <c r="D12" s="7" t="s">
        <v>0</v>
      </c>
      <c r="E12" s="272" t="s">
        <v>13</v>
      </c>
      <c r="F12" s="13">
        <v>2.6279047172463E-3</v>
      </c>
      <c r="G12" s="13">
        <v>4.24081120034229E-16</v>
      </c>
      <c r="H12" s="13">
        <v>0.58613290568498899</v>
      </c>
      <c r="I12" s="13">
        <v>0.11235806061100299</v>
      </c>
      <c r="J12" s="13">
        <v>0.22204404076720999</v>
      </c>
      <c r="K12" s="7" t="s">
        <v>41</v>
      </c>
      <c r="L12" s="14">
        <v>0.938319658339966</v>
      </c>
      <c r="M12" s="14">
        <v>1.51422404719421E-13</v>
      </c>
      <c r="N12" s="14">
        <v>209.28461530388199</v>
      </c>
      <c r="O12" s="14">
        <v>40.1185691217648</v>
      </c>
      <c r="P12" s="14">
        <v>79.283045196339998</v>
      </c>
    </row>
    <row r="13" spans="1:16" x14ac:dyDescent="0.25">
      <c r="A13" s="7" t="s">
        <v>42</v>
      </c>
      <c r="B13" s="7">
        <v>2022</v>
      </c>
      <c r="C13" s="7" t="s">
        <v>1370</v>
      </c>
      <c r="D13" s="7" t="s">
        <v>0</v>
      </c>
      <c r="E13" s="272" t="s">
        <v>14</v>
      </c>
      <c r="F13" s="13">
        <v>2.41445789421828E-5</v>
      </c>
      <c r="G13" s="13">
        <v>8.3807601426760898E-19</v>
      </c>
      <c r="H13" s="13">
        <v>0.18929740690900501</v>
      </c>
      <c r="I13" s="13">
        <v>3.2348506883444102E-2</v>
      </c>
      <c r="J13" s="13">
        <v>0.11881781877015</v>
      </c>
      <c r="K13" s="7" t="s">
        <v>41</v>
      </c>
      <c r="L13" s="14">
        <v>2.3644786158079699E-3</v>
      </c>
      <c r="M13" s="14">
        <v>8.2072784077226899E-17</v>
      </c>
      <c r="N13" s="14">
        <v>18.537895058598899</v>
      </c>
      <c r="O13" s="14">
        <v>3.1678892790956801</v>
      </c>
      <c r="P13" s="14">
        <v>11.6358289921608</v>
      </c>
    </row>
    <row r="14" spans="1:16" x14ac:dyDescent="0.25">
      <c r="A14" s="7" t="s">
        <v>42</v>
      </c>
      <c r="B14" s="7">
        <v>2022</v>
      </c>
      <c r="C14" s="7" t="s">
        <v>1370</v>
      </c>
      <c r="D14" s="7" t="s">
        <v>1</v>
      </c>
      <c r="E14" s="7" t="s">
        <v>72</v>
      </c>
      <c r="F14" s="13">
        <v>1.3974717952815401</v>
      </c>
      <c r="G14" s="13">
        <v>2.3320243567836001E-2</v>
      </c>
      <c r="H14" s="13">
        <v>3.6232252388481099</v>
      </c>
      <c r="I14" s="13">
        <v>1.5336554710431101</v>
      </c>
      <c r="J14" s="13">
        <v>1.13799539362693</v>
      </c>
      <c r="K14" s="7" t="s">
        <v>41</v>
      </c>
      <c r="L14" s="14">
        <v>149.93474891575599</v>
      </c>
      <c r="M14" s="14">
        <v>2.50202893239313</v>
      </c>
      <c r="N14" s="14">
        <v>388.73583587601399</v>
      </c>
      <c r="O14" s="14">
        <v>164.545895488215</v>
      </c>
      <c r="P14" s="14">
        <v>122.09552578223401</v>
      </c>
    </row>
    <row r="15" spans="1:16" x14ac:dyDescent="0.25">
      <c r="A15" s="7" t="s">
        <v>42</v>
      </c>
      <c r="B15" s="7">
        <v>2022</v>
      </c>
      <c r="C15" s="7" t="s">
        <v>1370</v>
      </c>
      <c r="D15" s="7" t="s">
        <v>1</v>
      </c>
      <c r="E15" s="272" t="s">
        <v>11</v>
      </c>
      <c r="F15" s="13">
        <v>0.82661524946238796</v>
      </c>
      <c r="G15" s="13">
        <v>0.205516712737326</v>
      </c>
      <c r="H15" s="13">
        <v>2.0083080947491601</v>
      </c>
      <c r="I15" s="13">
        <v>0.93155972033207302</v>
      </c>
      <c r="J15" s="13">
        <v>0.56676120272320696</v>
      </c>
      <c r="K15" s="7" t="s">
        <v>41</v>
      </c>
      <c r="L15" s="14">
        <v>33.825096008000898</v>
      </c>
      <c r="M15" s="14">
        <v>8.4097438852113999</v>
      </c>
      <c r="N15" s="14">
        <v>82.179967237135799</v>
      </c>
      <c r="O15" s="14">
        <v>38.1194237559884</v>
      </c>
      <c r="P15" s="14">
        <v>23.1918684154336</v>
      </c>
    </row>
    <row r="16" spans="1:16" x14ac:dyDescent="0.25">
      <c r="A16" s="7" t="s">
        <v>42</v>
      </c>
      <c r="B16" s="7">
        <v>2022</v>
      </c>
      <c r="C16" s="7" t="s">
        <v>1370</v>
      </c>
      <c r="D16" s="7" t="s">
        <v>1</v>
      </c>
      <c r="E16" s="272" t="s">
        <v>12</v>
      </c>
      <c r="F16" s="13">
        <v>5.40316281031104E-3</v>
      </c>
      <c r="G16" s="13">
        <v>1.89197196985116E-15</v>
      </c>
      <c r="H16" s="13">
        <v>0.76297335867784</v>
      </c>
      <c r="I16" s="13">
        <v>0.15980527139272899</v>
      </c>
      <c r="J16" s="13">
        <v>0.30898749497578998</v>
      </c>
      <c r="K16" s="7" t="s">
        <v>41</v>
      </c>
      <c r="L16" s="14">
        <v>0.26113485862233199</v>
      </c>
      <c r="M16" s="14">
        <v>9.1439005302906894E-14</v>
      </c>
      <c r="N16" s="14">
        <v>36.874502424900001</v>
      </c>
      <c r="O16" s="14">
        <v>7.7233887664106202</v>
      </c>
      <c r="P16" s="14">
        <v>14.9333656321799</v>
      </c>
    </row>
    <row r="17" spans="1:16" x14ac:dyDescent="0.25">
      <c r="A17" s="7" t="s">
        <v>42</v>
      </c>
      <c r="B17" s="7">
        <v>2022</v>
      </c>
      <c r="C17" s="7" t="s">
        <v>1370</v>
      </c>
      <c r="D17" s="7" t="s">
        <v>1</v>
      </c>
      <c r="E17" s="272" t="s">
        <v>15</v>
      </c>
      <c r="F17" s="13">
        <v>3.05030452329951E-5</v>
      </c>
      <c r="G17" s="13">
        <v>2.1833317150938799E-18</v>
      </c>
      <c r="H17" s="13">
        <v>0.15613152944582401</v>
      </c>
      <c r="I17" s="13">
        <v>2.4628009137268599E-2</v>
      </c>
      <c r="J17" s="13">
        <v>8.1102779554748206E-2</v>
      </c>
      <c r="K17" s="7" t="s">
        <v>41</v>
      </c>
      <c r="L17" s="14">
        <v>1.5828030171401099E-3</v>
      </c>
      <c r="M17" s="14">
        <v>1.1329308269622099E-16</v>
      </c>
      <c r="N17" s="14">
        <v>8.1016650629438107</v>
      </c>
      <c r="O17" s="14">
        <v>1.2779473941328601</v>
      </c>
      <c r="P17" s="14">
        <v>4.20842323109588</v>
      </c>
    </row>
    <row r="18" spans="1:16" x14ac:dyDescent="0.25">
      <c r="A18" s="7" t="s">
        <v>42</v>
      </c>
      <c r="B18" s="7">
        <v>2022</v>
      </c>
      <c r="C18" s="7" t="s">
        <v>1370</v>
      </c>
      <c r="D18" s="7" t="s">
        <v>1</v>
      </c>
      <c r="E18" s="7" t="s">
        <v>220</v>
      </c>
      <c r="F18" s="13">
        <v>1.5747771519959299E-5</v>
      </c>
      <c r="G18" s="13">
        <v>1.0020953247955099E-17</v>
      </c>
      <c r="H18" s="13">
        <v>9.2113238770515998E-2</v>
      </c>
      <c r="I18" s="13">
        <v>1.6662116700869201E-2</v>
      </c>
      <c r="J18" s="13">
        <v>5.9218269585618599E-2</v>
      </c>
      <c r="K18" s="7" t="s">
        <v>41</v>
      </c>
      <c r="L18" s="14">
        <v>1.1099029367267301E-3</v>
      </c>
      <c r="M18" s="14">
        <v>7.0627678491587498E-16</v>
      </c>
      <c r="N18" s="14">
        <v>6.49214106854597</v>
      </c>
      <c r="O18" s="14">
        <v>1.17434598507726</v>
      </c>
      <c r="P18" s="14">
        <v>4.1737036403944003</v>
      </c>
    </row>
    <row r="19" spans="1:16" x14ac:dyDescent="0.25">
      <c r="A19" s="7" t="s">
        <v>42</v>
      </c>
      <c r="B19" s="7">
        <v>2022</v>
      </c>
      <c r="C19" s="7" t="s">
        <v>1371</v>
      </c>
      <c r="D19" s="7" t="s">
        <v>0</v>
      </c>
      <c r="E19" s="272" t="s">
        <v>7</v>
      </c>
      <c r="F19" s="13">
        <v>2.02692260774193</v>
      </c>
      <c r="G19" s="13">
        <v>0.39461212480185598</v>
      </c>
      <c r="H19" s="13">
        <v>4.4009954108934402</v>
      </c>
      <c r="I19" s="13">
        <v>2.1730887036403499</v>
      </c>
      <c r="J19" s="13">
        <v>1.2607225259683901</v>
      </c>
      <c r="K19" s="7" t="s">
        <v>41</v>
      </c>
      <c r="L19" s="14">
        <v>491.60980928172802</v>
      </c>
      <c r="M19" s="14">
        <v>95.709224749442299</v>
      </c>
      <c r="N19" s="14">
        <v>1067.4174269580899</v>
      </c>
      <c r="O19" s="14">
        <v>527.06093418093201</v>
      </c>
      <c r="P19" s="14">
        <v>305.77564144837498</v>
      </c>
    </row>
    <row r="20" spans="1:16" x14ac:dyDescent="0.25">
      <c r="A20" s="7" t="s">
        <v>42</v>
      </c>
      <c r="B20" s="7">
        <v>2022</v>
      </c>
      <c r="C20" s="7" t="s">
        <v>1371</v>
      </c>
      <c r="D20" s="7" t="s">
        <v>0</v>
      </c>
      <c r="E20" s="272" t="s">
        <v>8</v>
      </c>
      <c r="F20" s="13">
        <v>4.6805373725147996</v>
      </c>
      <c r="G20" s="13">
        <v>1.6724145930024601</v>
      </c>
      <c r="H20" s="13">
        <v>8.6069156525666397</v>
      </c>
      <c r="I20" s="13">
        <v>4.8670426882124103</v>
      </c>
      <c r="J20" s="13">
        <v>2.1399783894552402</v>
      </c>
      <c r="K20" s="7" t="s">
        <v>41</v>
      </c>
      <c r="L20" s="14">
        <v>5763.5669151410002</v>
      </c>
      <c r="M20" s="14">
        <v>2059.3946056773002</v>
      </c>
      <c r="N20" s="14">
        <v>10598.469865413999</v>
      </c>
      <c r="O20" s="14">
        <v>5993.2276958378798</v>
      </c>
      <c r="P20" s="14">
        <v>2635.1479889912898</v>
      </c>
    </row>
    <row r="21" spans="1:16" x14ac:dyDescent="0.25">
      <c r="A21" s="7" t="s">
        <v>42</v>
      </c>
      <c r="B21" s="7">
        <v>2022</v>
      </c>
      <c r="C21" s="7" t="s">
        <v>1371</v>
      </c>
      <c r="D21" s="7" t="s">
        <v>0</v>
      </c>
      <c r="E21" s="272" t="s">
        <v>9</v>
      </c>
      <c r="F21" s="13">
        <v>1.9600043470656301</v>
      </c>
      <c r="G21" s="13">
        <v>1.1556262914596801E-6</v>
      </c>
      <c r="H21" s="13">
        <v>4.4585780342137999</v>
      </c>
      <c r="I21" s="13">
        <v>2.0189777361018399</v>
      </c>
      <c r="J21" s="13">
        <v>1.4113371698652499</v>
      </c>
      <c r="K21" s="7" t="s">
        <v>41</v>
      </c>
      <c r="L21" s="14">
        <v>2360.6880357362602</v>
      </c>
      <c r="M21" s="14">
        <v>1.3918709742227801E-3</v>
      </c>
      <c r="N21" s="14">
        <v>5370.0451417481299</v>
      </c>
      <c r="O21" s="14">
        <v>2431.7173546931399</v>
      </c>
      <c r="P21" s="14">
        <v>1699.8568275007999</v>
      </c>
    </row>
    <row r="22" spans="1:16" x14ac:dyDescent="0.25">
      <c r="A22" s="7" t="s">
        <v>42</v>
      </c>
      <c r="B22" s="7">
        <v>2022</v>
      </c>
      <c r="C22" s="7" t="s">
        <v>1371</v>
      </c>
      <c r="D22" s="7" t="s">
        <v>0</v>
      </c>
      <c r="E22" s="272" t="s">
        <v>10</v>
      </c>
      <c r="F22" s="13">
        <v>2.3193816940638898</v>
      </c>
      <c r="G22" s="13">
        <v>0.81461430732619999</v>
      </c>
      <c r="H22" s="13">
        <v>4.5813339826881201</v>
      </c>
      <c r="I22" s="13">
        <v>2.4856983999909099</v>
      </c>
      <c r="J22" s="13">
        <v>1.1768642942468199</v>
      </c>
      <c r="K22" s="7" t="s">
        <v>41</v>
      </c>
      <c r="L22" s="14">
        <v>1253.3706736551801</v>
      </c>
      <c r="M22" s="14">
        <v>440.20942553600503</v>
      </c>
      <c r="N22" s="14">
        <v>2475.7070709048298</v>
      </c>
      <c r="O22" s="14">
        <v>1343.24655837108</v>
      </c>
      <c r="P22" s="14">
        <v>635.96569596804204</v>
      </c>
    </row>
    <row r="23" spans="1:16" x14ac:dyDescent="0.25">
      <c r="A23" s="7" t="s">
        <v>42</v>
      </c>
      <c r="B23" s="7">
        <v>2022</v>
      </c>
      <c r="C23" s="7" t="s">
        <v>1371</v>
      </c>
      <c r="D23" s="7" t="s">
        <v>0</v>
      </c>
      <c r="E23" s="272" t="s">
        <v>11</v>
      </c>
      <c r="F23" s="13">
        <v>5.3779496487513203</v>
      </c>
      <c r="G23" s="13">
        <v>2.7867150409648298</v>
      </c>
      <c r="H23" s="13">
        <v>9.6388625993731107</v>
      </c>
      <c r="I23" s="13">
        <v>5.6886990090814296</v>
      </c>
      <c r="J23" s="13">
        <v>2.11277451282267</v>
      </c>
      <c r="K23" s="7" t="s">
        <v>41</v>
      </c>
      <c r="L23" s="14">
        <v>1613.8151305972899</v>
      </c>
      <c r="M23" s="14">
        <v>836.237449492726</v>
      </c>
      <c r="N23" s="14">
        <v>2892.42988881988</v>
      </c>
      <c r="O23" s="14">
        <v>1707.0647986451499</v>
      </c>
      <c r="P23" s="14">
        <v>634.001375807827</v>
      </c>
    </row>
    <row r="24" spans="1:16" x14ac:dyDescent="0.25">
      <c r="A24" s="7" t="s">
        <v>42</v>
      </c>
      <c r="B24" s="7">
        <v>2022</v>
      </c>
      <c r="C24" s="7" t="s">
        <v>1371</v>
      </c>
      <c r="D24" s="7" t="s">
        <v>0</v>
      </c>
      <c r="E24" s="272" t="s">
        <v>12</v>
      </c>
      <c r="F24" s="13">
        <v>1.4332307805704101</v>
      </c>
      <c r="G24" s="13">
        <v>3.0704347465429802E-4</v>
      </c>
      <c r="H24" s="13">
        <v>3.4956835982892498</v>
      </c>
      <c r="I24" s="13">
        <v>1.5489933740514401</v>
      </c>
      <c r="J24" s="13">
        <v>1.0464797695203401</v>
      </c>
      <c r="K24" s="7" t="s">
        <v>41</v>
      </c>
      <c r="L24" s="14">
        <v>182.134967594888</v>
      </c>
      <c r="M24" s="14">
        <v>3.90190847590682E-2</v>
      </c>
      <c r="N24" s="14">
        <v>444.23147167059801</v>
      </c>
      <c r="O24" s="14">
        <v>196.84607797445699</v>
      </c>
      <c r="P24" s="14">
        <v>132.986649110645</v>
      </c>
    </row>
    <row r="25" spans="1:16" x14ac:dyDescent="0.25">
      <c r="A25" s="7" t="s">
        <v>42</v>
      </c>
      <c r="B25" s="7">
        <v>2022</v>
      </c>
      <c r="C25" s="7" t="s">
        <v>1371</v>
      </c>
      <c r="D25" s="7" t="s">
        <v>0</v>
      </c>
      <c r="E25" s="272" t="s">
        <v>13</v>
      </c>
      <c r="F25" s="13">
        <v>3.9057697990116201E-5</v>
      </c>
      <c r="G25" s="13">
        <v>4.4520951547946199E-18</v>
      </c>
      <c r="H25" s="13">
        <v>0.24257103557221699</v>
      </c>
      <c r="I25" s="13">
        <v>4.3576948915562803E-2</v>
      </c>
      <c r="J25" s="13">
        <v>0.16834096883201599</v>
      </c>
      <c r="K25" s="7" t="s">
        <v>41</v>
      </c>
      <c r="L25" s="14">
        <v>7.3455812610011498E-3</v>
      </c>
      <c r="M25" s="14">
        <v>8.3730553576222502E-16</v>
      </c>
      <c r="N25" s="14">
        <v>45.620334660066803</v>
      </c>
      <c r="O25" s="14">
        <v>8.1955167825499</v>
      </c>
      <c r="P25" s="14">
        <v>31.659886008237301</v>
      </c>
    </row>
    <row r="26" spans="1:16" x14ac:dyDescent="0.25">
      <c r="A26" s="7" t="s">
        <v>42</v>
      </c>
      <c r="B26" s="7">
        <v>2022</v>
      </c>
      <c r="C26" s="7" t="s">
        <v>1371</v>
      </c>
      <c r="D26" s="7" t="s">
        <v>0</v>
      </c>
      <c r="E26" s="272" t="s">
        <v>14</v>
      </c>
      <c r="F26" s="13">
        <v>4.0675996569521098E-5</v>
      </c>
      <c r="G26" s="13">
        <v>2.2181703216635599E-18</v>
      </c>
      <c r="H26" s="13">
        <v>0.16739110767954399</v>
      </c>
      <c r="I26" s="13">
        <v>2.8271797533023502E-2</v>
      </c>
      <c r="J26" s="13">
        <v>9.5509348557479196E-2</v>
      </c>
      <c r="K26" s="7" t="s">
        <v>41</v>
      </c>
      <c r="L26" s="14">
        <v>4.0745145763689296E-3</v>
      </c>
      <c r="M26" s="14">
        <v>2.2219412112103901E-16</v>
      </c>
      <c r="N26" s="14">
        <v>16.767567256259898</v>
      </c>
      <c r="O26" s="14">
        <v>2.8319859588829699</v>
      </c>
      <c r="P26" s="14">
        <v>9.5671714450026908</v>
      </c>
    </row>
    <row r="27" spans="1:16" x14ac:dyDescent="0.25">
      <c r="A27" s="7" t="s">
        <v>42</v>
      </c>
      <c r="B27" s="7">
        <v>2022</v>
      </c>
      <c r="C27" s="7" t="s">
        <v>1371</v>
      </c>
      <c r="D27" s="7" t="s">
        <v>1</v>
      </c>
      <c r="E27" s="272" t="s">
        <v>7</v>
      </c>
      <c r="F27" s="13">
        <v>4.1315099735240199</v>
      </c>
      <c r="G27" s="13">
        <v>1.7768975109954901</v>
      </c>
      <c r="H27" s="13">
        <v>7.4273520642326796</v>
      </c>
      <c r="I27" s="13">
        <v>4.3112603467070301</v>
      </c>
      <c r="J27" s="13">
        <v>1.74071101099067</v>
      </c>
      <c r="K27" s="7" t="s">
        <v>41</v>
      </c>
      <c r="L27" s="14">
        <v>446.07913184138903</v>
      </c>
      <c r="M27" s="14">
        <v>191.85162426218301</v>
      </c>
      <c r="N27" s="14">
        <v>801.93120237520202</v>
      </c>
      <c r="O27" s="14">
        <v>465.48677963395801</v>
      </c>
      <c r="P27" s="14">
        <v>187.94456785666301</v>
      </c>
    </row>
    <row r="28" spans="1:16" x14ac:dyDescent="0.25">
      <c r="A28" s="7" t="s">
        <v>42</v>
      </c>
      <c r="B28" s="7">
        <v>2022</v>
      </c>
      <c r="C28" s="7" t="s">
        <v>1371</v>
      </c>
      <c r="D28" s="7" t="s">
        <v>1</v>
      </c>
      <c r="E28" s="272" t="s">
        <v>8</v>
      </c>
      <c r="F28" s="13">
        <v>3.9751063716281898</v>
      </c>
      <c r="G28" s="13">
        <v>2.0065081604434898</v>
      </c>
      <c r="H28" s="13">
        <v>6.6547514584714103</v>
      </c>
      <c r="I28" s="13">
        <v>4.1249278364487498</v>
      </c>
      <c r="J28" s="13">
        <v>1.4741714559050501</v>
      </c>
      <c r="K28" s="7" t="s">
        <v>41</v>
      </c>
      <c r="L28" s="14">
        <v>622.70041311555599</v>
      </c>
      <c r="M28" s="14">
        <v>314.31950333347299</v>
      </c>
      <c r="N28" s="14">
        <v>1042.46681596954</v>
      </c>
      <c r="O28" s="14">
        <v>646.16994557969701</v>
      </c>
      <c r="P28" s="14">
        <v>230.928958567526</v>
      </c>
    </row>
    <row r="29" spans="1:16" x14ac:dyDescent="0.25">
      <c r="A29" s="7" t="s">
        <v>42</v>
      </c>
      <c r="B29" s="7">
        <v>2022</v>
      </c>
      <c r="C29" s="7" t="s">
        <v>1371</v>
      </c>
      <c r="D29" s="7" t="s">
        <v>1</v>
      </c>
      <c r="E29" s="272" t="s">
        <v>9</v>
      </c>
      <c r="F29" s="13">
        <v>7.4090211201764999</v>
      </c>
      <c r="G29" s="13">
        <v>3.1965805639450702</v>
      </c>
      <c r="H29" s="13">
        <v>12.978305876237</v>
      </c>
      <c r="I29" s="13">
        <v>7.6380478982817301</v>
      </c>
      <c r="J29" s="13">
        <v>3.0971361363782099</v>
      </c>
      <c r="K29" s="7" t="s">
        <v>41</v>
      </c>
      <c r="L29" s="14">
        <v>1207.8186230111701</v>
      </c>
      <c r="M29" s="14">
        <v>521.10656353432603</v>
      </c>
      <c r="N29" s="14">
        <v>2115.72342394416</v>
      </c>
      <c r="O29" s="14">
        <v>1245.15456837788</v>
      </c>
      <c r="P29" s="14">
        <v>504.895132952376</v>
      </c>
    </row>
    <row r="30" spans="1:16" x14ac:dyDescent="0.25">
      <c r="A30" s="7" t="s">
        <v>42</v>
      </c>
      <c r="B30" s="7">
        <v>2022</v>
      </c>
      <c r="C30" s="7" t="s">
        <v>1371</v>
      </c>
      <c r="D30" s="7" t="s">
        <v>1</v>
      </c>
      <c r="E30" s="272" t="s">
        <v>10</v>
      </c>
      <c r="F30" s="13">
        <v>4.8974860450944702</v>
      </c>
      <c r="G30" s="13">
        <v>2.3348625727713399</v>
      </c>
      <c r="H30" s="13">
        <v>8.3719205894207995</v>
      </c>
      <c r="I30" s="13">
        <v>5.0474222326878104</v>
      </c>
      <c r="J30" s="13">
        <v>1.86114116765588</v>
      </c>
      <c r="K30" s="7" t="s">
        <v>41</v>
      </c>
      <c r="L30" s="14">
        <v>72.825617490554805</v>
      </c>
      <c r="M30" s="14">
        <v>34.719406457109798</v>
      </c>
      <c r="N30" s="14">
        <v>124.490459164687</v>
      </c>
      <c r="O30" s="14">
        <v>75.055168600067702</v>
      </c>
      <c r="P30" s="14">
        <v>27.675169163042899</v>
      </c>
    </row>
    <row r="31" spans="1:16" x14ac:dyDescent="0.25">
      <c r="A31" s="7" t="s">
        <v>42</v>
      </c>
      <c r="B31" s="7">
        <v>2022</v>
      </c>
      <c r="C31" s="7" t="s">
        <v>1371</v>
      </c>
      <c r="D31" s="7" t="s">
        <v>1</v>
      </c>
      <c r="E31" s="272" t="s">
        <v>11</v>
      </c>
      <c r="F31" s="13">
        <v>5.1106259462466501E-5</v>
      </c>
      <c r="G31" s="13">
        <v>3.77392728445259E-18</v>
      </c>
      <c r="H31" s="13">
        <v>0.336246477352586</v>
      </c>
      <c r="I31" s="13">
        <v>5.6122704007820302E-2</v>
      </c>
      <c r="J31" s="13">
        <v>0.21923563028698101</v>
      </c>
      <c r="K31" s="7" t="s">
        <v>41</v>
      </c>
      <c r="L31" s="14">
        <v>1.03592387930419E-3</v>
      </c>
      <c r="M31" s="14">
        <v>7.6497506055854099E-17</v>
      </c>
      <c r="N31" s="14">
        <v>6.8157160959369296</v>
      </c>
      <c r="O31" s="14">
        <v>1.13760721023851</v>
      </c>
      <c r="P31" s="14">
        <v>4.4439062259171198</v>
      </c>
    </row>
    <row r="32" spans="1:16" x14ac:dyDescent="0.25">
      <c r="A32" s="7" t="s">
        <v>42</v>
      </c>
      <c r="B32" s="7">
        <v>2022</v>
      </c>
      <c r="C32" s="7" t="s">
        <v>1371</v>
      </c>
      <c r="D32" s="7" t="s">
        <v>1</v>
      </c>
      <c r="E32" s="272" t="s">
        <v>12</v>
      </c>
      <c r="F32" s="13">
        <v>5.2653470328382901E-5</v>
      </c>
      <c r="G32" s="13">
        <v>1.6433711644652699E-17</v>
      </c>
      <c r="H32" s="13">
        <v>0.34808468053001201</v>
      </c>
      <c r="I32" s="13">
        <v>5.4519408079256801E-2</v>
      </c>
      <c r="J32" s="13">
        <v>0.17791856386403701</v>
      </c>
      <c r="K32" s="7" t="s">
        <v>41</v>
      </c>
      <c r="L32" s="14">
        <v>2.00715028891795E-3</v>
      </c>
      <c r="M32" s="14">
        <v>6.2645308789416302E-16</v>
      </c>
      <c r="N32" s="14">
        <v>13.268988021804001</v>
      </c>
      <c r="O32" s="14">
        <v>2.0782798359812702</v>
      </c>
      <c r="P32" s="14">
        <v>6.7822556544971198</v>
      </c>
    </row>
    <row r="33" spans="1:16" x14ac:dyDescent="0.25">
      <c r="A33" s="7" t="s">
        <v>42</v>
      </c>
      <c r="B33" s="7">
        <v>2023</v>
      </c>
      <c r="C33" s="7" t="s">
        <v>1370</v>
      </c>
      <c r="D33" s="7" t="s">
        <v>0</v>
      </c>
      <c r="E33" s="272" t="s">
        <v>7</v>
      </c>
      <c r="F33" s="13">
        <v>0.18878190242794901</v>
      </c>
      <c r="G33" s="13">
        <v>6.3448594551149496E-14</v>
      </c>
      <c r="H33" s="13">
        <v>2.07988820390851</v>
      </c>
      <c r="I33" s="13">
        <v>0.53249820969190298</v>
      </c>
      <c r="J33" s="13">
        <v>0.73018814638557605</v>
      </c>
      <c r="K33" s="7" t="s">
        <v>41</v>
      </c>
      <c r="L33" s="14">
        <v>11.9649969758834</v>
      </c>
      <c r="M33" s="14">
        <v>4.0213719226518497E-12</v>
      </c>
      <c r="N33" s="14">
        <v>131.82331436372101</v>
      </c>
      <c r="O33" s="14">
        <v>33.749736530272799</v>
      </c>
      <c r="P33" s="14">
        <v>46.279324717917802</v>
      </c>
    </row>
    <row r="34" spans="1:16" x14ac:dyDescent="0.25">
      <c r="A34" s="7" t="s">
        <v>42</v>
      </c>
      <c r="B34" s="7">
        <v>2023</v>
      </c>
      <c r="C34" s="7" t="s">
        <v>1370</v>
      </c>
      <c r="D34" s="7" t="s">
        <v>0</v>
      </c>
      <c r="E34" s="272" t="s">
        <v>8</v>
      </c>
      <c r="F34" s="13">
        <v>2.7932918200436201</v>
      </c>
      <c r="G34" s="13">
        <v>0.82982968187494099</v>
      </c>
      <c r="H34" s="13">
        <v>5.54594593429771</v>
      </c>
      <c r="I34" s="13">
        <v>2.9506337939582101</v>
      </c>
      <c r="J34" s="13">
        <v>1.4458466425018</v>
      </c>
      <c r="K34" s="7" t="s">
        <v>41</v>
      </c>
      <c r="L34" s="14">
        <v>500.16683329700999</v>
      </c>
      <c r="M34" s="14">
        <v>148.589302836527</v>
      </c>
      <c r="N34" s="14">
        <v>993.057078995349</v>
      </c>
      <c r="O34" s="14">
        <v>528.34048714615699</v>
      </c>
      <c r="P34" s="14">
        <v>258.89329980637302</v>
      </c>
    </row>
    <row r="35" spans="1:16" x14ac:dyDescent="0.25">
      <c r="A35" s="7" t="s">
        <v>42</v>
      </c>
      <c r="B35" s="7">
        <v>2023</v>
      </c>
      <c r="C35" s="7" t="s">
        <v>1370</v>
      </c>
      <c r="D35" s="7" t="s">
        <v>0</v>
      </c>
      <c r="E35" s="272" t="s">
        <v>9</v>
      </c>
      <c r="F35" s="13">
        <v>3.4926556570600802</v>
      </c>
      <c r="G35" s="13">
        <v>1.71247482019808</v>
      </c>
      <c r="H35" s="13">
        <v>6.1355040526408704</v>
      </c>
      <c r="I35" s="13">
        <v>3.6493363190093899</v>
      </c>
      <c r="J35" s="13">
        <v>1.3728061916313099</v>
      </c>
      <c r="K35" s="7" t="s">
        <v>41</v>
      </c>
      <c r="L35" s="14">
        <v>1124.7399012430501</v>
      </c>
      <c r="M35" s="14">
        <v>551.46826634838999</v>
      </c>
      <c r="N35" s="14">
        <v>1975.8163700719399</v>
      </c>
      <c r="O35" s="14">
        <v>1175.1957748105899</v>
      </c>
      <c r="P35" s="14">
        <v>442.08477789103102</v>
      </c>
    </row>
    <row r="36" spans="1:16" x14ac:dyDescent="0.25">
      <c r="A36" s="7" t="s">
        <v>42</v>
      </c>
      <c r="B36" s="7">
        <v>2023</v>
      </c>
      <c r="C36" s="7" t="s">
        <v>1370</v>
      </c>
      <c r="D36" s="7" t="s">
        <v>0</v>
      </c>
      <c r="E36" s="272" t="s">
        <v>10</v>
      </c>
      <c r="F36" s="13">
        <v>0.345595723713502</v>
      </c>
      <c r="G36" s="13">
        <v>1.2361911285032301E-13</v>
      </c>
      <c r="H36" s="13">
        <v>2.4343413095809101</v>
      </c>
      <c r="I36" s="13">
        <v>0.68722177696015296</v>
      </c>
      <c r="J36" s="13">
        <v>0.85792087538344297</v>
      </c>
      <c r="K36" s="7" t="s">
        <v>41</v>
      </c>
      <c r="L36" s="14">
        <v>126.370532333079</v>
      </c>
      <c r="M36" s="14">
        <v>4.5202564804849098E-11</v>
      </c>
      <c r="N36" s="14">
        <v>890.14124326135595</v>
      </c>
      <c r="O36" s="14">
        <v>251.28951496324899</v>
      </c>
      <c r="P36" s="14">
        <v>313.70734729270902</v>
      </c>
    </row>
    <row r="37" spans="1:16" x14ac:dyDescent="0.25">
      <c r="A37" s="7" t="s">
        <v>42</v>
      </c>
      <c r="B37" s="7">
        <v>2023</v>
      </c>
      <c r="C37" s="7" t="s">
        <v>1370</v>
      </c>
      <c r="D37" s="7" t="s">
        <v>0</v>
      </c>
      <c r="E37" s="272" t="s">
        <v>11</v>
      </c>
      <c r="F37" s="13">
        <v>4.9787453092012995E-4</v>
      </c>
      <c r="G37" s="13">
        <v>1.4868563694945599E-17</v>
      </c>
      <c r="H37" s="13">
        <v>0.72256908110936602</v>
      </c>
      <c r="I37" s="13">
        <v>0.124838926236717</v>
      </c>
      <c r="J37" s="13">
        <v>0.29389879184787499</v>
      </c>
      <c r="K37" s="7" t="s">
        <v>41</v>
      </c>
      <c r="L37" s="14">
        <v>0.27610627861237602</v>
      </c>
      <c r="M37" s="14">
        <v>8.2456593683059797E-15</v>
      </c>
      <c r="N37" s="14">
        <v>400.71513531082098</v>
      </c>
      <c r="O37" s="14">
        <v>69.231923323096098</v>
      </c>
      <c r="P37" s="14">
        <v>162.98745299507601</v>
      </c>
    </row>
    <row r="38" spans="1:16" x14ac:dyDescent="0.25">
      <c r="A38" s="7" t="s">
        <v>42</v>
      </c>
      <c r="B38" s="7">
        <v>2023</v>
      </c>
      <c r="C38" s="7" t="s">
        <v>1370</v>
      </c>
      <c r="D38" s="7" t="s">
        <v>0</v>
      </c>
      <c r="E38" s="272" t="s">
        <v>12</v>
      </c>
      <c r="F38" s="13">
        <v>4.9278033306427303E-5</v>
      </c>
      <c r="G38" s="13">
        <v>1.4004835613007201E-17</v>
      </c>
      <c r="H38" s="13">
        <v>0.26809009107582898</v>
      </c>
      <c r="I38" s="13">
        <v>4.1354731165065897E-2</v>
      </c>
      <c r="J38" s="13">
        <v>0.122638529186299</v>
      </c>
      <c r="K38" s="7" t="s">
        <v>41</v>
      </c>
      <c r="L38" s="14">
        <v>6.5885223311026295E-2</v>
      </c>
      <c r="M38" s="14">
        <v>1.8724605262946801E-14</v>
      </c>
      <c r="N38" s="14">
        <v>358.439132669294</v>
      </c>
      <c r="O38" s="14">
        <v>55.2916891150048</v>
      </c>
      <c r="P38" s="14">
        <v>163.96893990737399</v>
      </c>
    </row>
    <row r="39" spans="1:16" x14ac:dyDescent="0.25">
      <c r="A39" s="7" t="s">
        <v>42</v>
      </c>
      <c r="B39" s="7">
        <v>2023</v>
      </c>
      <c r="C39" s="7" t="s">
        <v>1370</v>
      </c>
      <c r="D39" s="7" t="s">
        <v>0</v>
      </c>
      <c r="E39" s="272" t="s">
        <v>15</v>
      </c>
      <c r="F39" s="13">
        <v>2.9183502564993502E-5</v>
      </c>
      <c r="G39" s="13">
        <v>1.8606215809604498E-18</v>
      </c>
      <c r="H39" s="13">
        <v>0.16737877396942399</v>
      </c>
      <c r="I39" s="13">
        <v>2.93913051661647E-2</v>
      </c>
      <c r="J39" s="13">
        <v>0.103532276118839</v>
      </c>
      <c r="K39" s="7" t="s">
        <v>41</v>
      </c>
      <c r="L39" s="14">
        <v>1.00595533341532E-2</v>
      </c>
      <c r="M39" s="14">
        <v>6.41356258957069E-16</v>
      </c>
      <c r="N39" s="14">
        <v>57.695463387260503</v>
      </c>
      <c r="O39" s="14">
        <v>10.1311828907769</v>
      </c>
      <c r="P39" s="14">
        <v>35.687575578163901</v>
      </c>
    </row>
    <row r="40" spans="1:16" x14ac:dyDescent="0.25">
      <c r="A40" s="7" t="s">
        <v>42</v>
      </c>
      <c r="B40" s="7">
        <v>2023</v>
      </c>
      <c r="C40" s="7" t="s">
        <v>1370</v>
      </c>
      <c r="D40" s="7" t="s">
        <v>0</v>
      </c>
      <c r="E40" s="272" t="s">
        <v>13</v>
      </c>
      <c r="F40" s="13">
        <v>2.5626364690769902E-4</v>
      </c>
      <c r="G40" s="13">
        <v>5.0444999499705396E-18</v>
      </c>
      <c r="H40" s="13">
        <v>0.45867179309378198</v>
      </c>
      <c r="I40" s="13">
        <v>7.5684651918283705E-2</v>
      </c>
      <c r="J40" s="13">
        <v>0.18102762023470301</v>
      </c>
      <c r="K40" s="7" t="s">
        <v>41</v>
      </c>
      <c r="L40" s="14">
        <v>0.32264361936620101</v>
      </c>
      <c r="M40" s="14">
        <v>6.3511767720114097E-15</v>
      </c>
      <c r="N40" s="14">
        <v>577.481547658865</v>
      </c>
      <c r="O40" s="14">
        <v>95.289247304676806</v>
      </c>
      <c r="P40" s="14">
        <v>227.919204704099</v>
      </c>
    </row>
    <row r="41" spans="1:16" x14ac:dyDescent="0.25">
      <c r="A41" s="7" t="s">
        <v>42</v>
      </c>
      <c r="B41" s="7">
        <v>2023</v>
      </c>
      <c r="C41" s="7" t="s">
        <v>1370</v>
      </c>
      <c r="D41" s="7" t="s">
        <v>0</v>
      </c>
      <c r="E41" s="272" t="s">
        <v>14</v>
      </c>
      <c r="F41" s="13">
        <v>4.5130944096391E-5</v>
      </c>
      <c r="G41" s="13">
        <v>2.02283225428756E-19</v>
      </c>
      <c r="H41" s="13">
        <v>0.156063924038048</v>
      </c>
      <c r="I41" s="13">
        <v>2.7652218763255701E-2</v>
      </c>
      <c r="J41" s="13">
        <v>0.101866955948706</v>
      </c>
      <c r="K41" s="7" t="s">
        <v>41</v>
      </c>
      <c r="L41" s="14">
        <v>5.8606141384691501E-2</v>
      </c>
      <c r="M41" s="14">
        <v>2.6268095087727401E-16</v>
      </c>
      <c r="N41" s="14">
        <v>202.66149047732901</v>
      </c>
      <c r="O41" s="14">
        <v>35.908618241588499</v>
      </c>
      <c r="P41" s="14">
        <v>132.28239165587101</v>
      </c>
    </row>
    <row r="42" spans="1:16" x14ac:dyDescent="0.25">
      <c r="A42" s="7" t="s">
        <v>42</v>
      </c>
      <c r="B42" s="7">
        <v>2023</v>
      </c>
      <c r="C42" s="7" t="s">
        <v>1370</v>
      </c>
      <c r="D42" s="7" t="s">
        <v>1</v>
      </c>
      <c r="E42" s="7" t="s">
        <v>72</v>
      </c>
      <c r="F42" s="13">
        <v>3.3852859679750998E-3</v>
      </c>
      <c r="G42" s="13">
        <v>7.0661222260558997E-17</v>
      </c>
      <c r="H42" s="13">
        <v>2.0080076120660002</v>
      </c>
      <c r="I42" s="13">
        <v>0.36495148987425602</v>
      </c>
      <c r="J42" s="13">
        <v>0.72104723588558794</v>
      </c>
      <c r="K42" s="7" t="s">
        <v>41</v>
      </c>
      <c r="L42" s="14">
        <v>0.343471114310754</v>
      </c>
      <c r="M42" s="14">
        <v>7.1692876105563203E-15</v>
      </c>
      <c r="N42" s="14">
        <v>203.73245232021699</v>
      </c>
      <c r="O42" s="14">
        <v>37.027978162642</v>
      </c>
      <c r="P42" s="14">
        <v>73.157452552951796</v>
      </c>
    </row>
    <row r="43" spans="1:16" x14ac:dyDescent="0.25">
      <c r="A43" s="7" t="s">
        <v>42</v>
      </c>
      <c r="B43" s="7">
        <v>2023</v>
      </c>
      <c r="C43" s="7" t="s">
        <v>1370</v>
      </c>
      <c r="D43" s="7" t="s">
        <v>1</v>
      </c>
      <c r="E43" s="272" t="s">
        <v>11</v>
      </c>
      <c r="F43" s="13">
        <v>1.1125341945841299E-3</v>
      </c>
      <c r="G43" s="13">
        <v>3.1845220960664001E-17</v>
      </c>
      <c r="H43" s="13">
        <v>0.89841593902264105</v>
      </c>
      <c r="I43" s="13">
        <v>0.16996132910895301</v>
      </c>
      <c r="J43" s="13">
        <v>0.34952432325641902</v>
      </c>
      <c r="K43" s="7" t="s">
        <v>41</v>
      </c>
      <c r="L43" s="14">
        <v>7.6297595064580004E-2</v>
      </c>
      <c r="M43" s="14">
        <v>2.1839452534823298E-15</v>
      </c>
      <c r="N43" s="14">
        <v>61.6133650981727</v>
      </c>
      <c r="O43" s="14">
        <v>11.655947950291999</v>
      </c>
      <c r="P43" s="14">
        <v>23.970378088925202</v>
      </c>
    </row>
    <row r="44" spans="1:16" x14ac:dyDescent="0.25">
      <c r="A44" s="7" t="s">
        <v>42</v>
      </c>
      <c r="B44" s="7">
        <v>2023</v>
      </c>
      <c r="C44" s="7" t="s">
        <v>1370</v>
      </c>
      <c r="D44" s="7" t="s">
        <v>1</v>
      </c>
      <c r="E44" s="272" t="s">
        <v>12</v>
      </c>
      <c r="F44" s="13">
        <v>4.3280423849858802E-4</v>
      </c>
      <c r="G44" s="13">
        <v>1.4543524745762901E-17</v>
      </c>
      <c r="H44" s="13">
        <v>1.00951815579017</v>
      </c>
      <c r="I44" s="13">
        <v>0.169333015134117</v>
      </c>
      <c r="J44" s="13">
        <v>0.44307009125507602</v>
      </c>
      <c r="K44" s="7" t="s">
        <v>41</v>
      </c>
      <c r="L44" s="14">
        <v>3.6688815297525303E-2</v>
      </c>
      <c r="M44" s="14">
        <v>1.2328545926983201E-15</v>
      </c>
      <c r="N44" s="14">
        <v>85.576854066333397</v>
      </c>
      <c r="O44" s="14">
        <v>14.3543596929191</v>
      </c>
      <c r="P44" s="14">
        <v>37.559051635692803</v>
      </c>
    </row>
    <row r="45" spans="1:16" x14ac:dyDescent="0.25">
      <c r="A45" s="7" t="s">
        <v>42</v>
      </c>
      <c r="B45" s="7">
        <v>2023</v>
      </c>
      <c r="C45" s="7" t="s">
        <v>1370</v>
      </c>
      <c r="D45" s="7" t="s">
        <v>1</v>
      </c>
      <c r="E45" s="272" t="s">
        <v>15</v>
      </c>
      <c r="F45" s="13">
        <v>3.2787477817492498E-5</v>
      </c>
      <c r="G45" s="13">
        <v>4.6472261540375701E-18</v>
      </c>
      <c r="H45" s="13">
        <v>0.183026477285814</v>
      </c>
      <c r="I45" s="13">
        <v>3.3988291106052698E-2</v>
      </c>
      <c r="J45" s="13">
        <v>0.125778167330866</v>
      </c>
      <c r="K45" s="7" t="s">
        <v>41</v>
      </c>
      <c r="L45" s="14">
        <v>9.6264034872158098E-4</v>
      </c>
      <c r="M45" s="14">
        <v>1.3644255988254301E-16</v>
      </c>
      <c r="N45" s="14">
        <v>5.3736573731115103</v>
      </c>
      <c r="O45" s="14">
        <v>0.99789622687370805</v>
      </c>
      <c r="P45" s="14">
        <v>3.6928469928342298</v>
      </c>
    </row>
    <row r="46" spans="1:16" x14ac:dyDescent="0.25">
      <c r="A46" s="7" t="s">
        <v>42</v>
      </c>
      <c r="B46" s="7">
        <v>2023</v>
      </c>
      <c r="C46" s="7" t="s">
        <v>1370</v>
      </c>
      <c r="D46" s="7" t="s">
        <v>1</v>
      </c>
      <c r="E46" s="272" t="s">
        <v>13</v>
      </c>
      <c r="F46" s="13">
        <v>6.00268550053714E-4</v>
      </c>
      <c r="G46" s="13">
        <v>1.43728014560136E-16</v>
      </c>
      <c r="H46" s="13">
        <v>0.52049486523662702</v>
      </c>
      <c r="I46" s="13">
        <v>9.2740964235524095E-2</v>
      </c>
      <c r="J46" s="13">
        <v>0.205228006368914</v>
      </c>
      <c r="K46" s="7" t="s">
        <v>41</v>
      </c>
      <c r="L46" s="14">
        <v>6.9258985305197501E-2</v>
      </c>
      <c r="M46" s="14">
        <v>1.65833383199486E-14</v>
      </c>
      <c r="N46" s="14">
        <v>60.054697551002</v>
      </c>
      <c r="O46" s="14">
        <v>10.7004524534947</v>
      </c>
      <c r="P46" s="14">
        <v>23.679207374845301</v>
      </c>
    </row>
    <row r="47" spans="1:16" x14ac:dyDescent="0.25">
      <c r="A47" s="7" t="s">
        <v>42</v>
      </c>
      <c r="B47" s="7">
        <v>2023</v>
      </c>
      <c r="C47" s="7" t="s">
        <v>1371</v>
      </c>
      <c r="D47" s="7" t="s">
        <v>0</v>
      </c>
      <c r="E47" s="272" t="s">
        <v>7</v>
      </c>
      <c r="F47" s="13">
        <v>1.80096507503907</v>
      </c>
      <c r="G47" s="13">
        <v>2.8281901422355201E-2</v>
      </c>
      <c r="H47" s="13">
        <v>4.0951622581622598</v>
      </c>
      <c r="I47" s="13">
        <v>1.9372021119743399</v>
      </c>
      <c r="J47" s="13">
        <v>1.27898586038441</v>
      </c>
      <c r="K47" s="7" t="s">
        <v>41</v>
      </c>
      <c r="L47" s="14">
        <v>114.433320867983</v>
      </c>
      <c r="M47" s="14">
        <v>1.7970320163764499</v>
      </c>
      <c r="N47" s="14">
        <v>260.20660988362999</v>
      </c>
      <c r="O47" s="14">
        <v>123.08982219485</v>
      </c>
      <c r="P47" s="14">
        <v>81.266761568825601</v>
      </c>
    </row>
    <row r="48" spans="1:16" x14ac:dyDescent="0.25">
      <c r="A48" s="7" t="s">
        <v>42</v>
      </c>
      <c r="B48" s="7">
        <v>2023</v>
      </c>
      <c r="C48" s="7" t="s">
        <v>1371</v>
      </c>
      <c r="D48" s="7" t="s">
        <v>0</v>
      </c>
      <c r="E48" s="272" t="s">
        <v>8</v>
      </c>
      <c r="F48" s="13">
        <v>3.1577143472904703E-2</v>
      </c>
      <c r="G48" s="13">
        <v>2.4573517564068901E-15</v>
      </c>
      <c r="H48" s="13">
        <v>2.90463243766294</v>
      </c>
      <c r="I48" s="13">
        <v>0.67071406265023603</v>
      </c>
      <c r="J48" s="13">
        <v>1.0671247190430699</v>
      </c>
      <c r="K48" s="7" t="s">
        <v>41</v>
      </c>
      <c r="L48" s="14">
        <v>12.337189954863801</v>
      </c>
      <c r="M48" s="14">
        <v>9.6008733122817107E-13</v>
      </c>
      <c r="N48" s="14">
        <v>1134.83989339491</v>
      </c>
      <c r="O48" s="14">
        <v>262.04798427744697</v>
      </c>
      <c r="P48" s="14">
        <v>416.92562773012799</v>
      </c>
    </row>
    <row r="49" spans="1:16" x14ac:dyDescent="0.25">
      <c r="A49" s="7" t="s">
        <v>42</v>
      </c>
      <c r="B49" s="7">
        <v>2023</v>
      </c>
      <c r="C49" s="7" t="s">
        <v>1371</v>
      </c>
      <c r="D49" s="7" t="s">
        <v>0</v>
      </c>
      <c r="E49" s="272" t="s">
        <v>9</v>
      </c>
      <c r="F49" s="13">
        <v>0.69130721131203798</v>
      </c>
      <c r="G49" s="13">
        <v>1.52470018038036E-11</v>
      </c>
      <c r="H49" s="13">
        <v>3.1378252551295902</v>
      </c>
      <c r="I49" s="13">
        <v>0.99947644609713404</v>
      </c>
      <c r="J49" s="13">
        <v>1.1011399885922599</v>
      </c>
      <c r="K49" s="7" t="s">
        <v>41</v>
      </c>
      <c r="L49" s="14">
        <v>156.47738728047901</v>
      </c>
      <c r="M49" s="14">
        <v>3.45115885829094E-9</v>
      </c>
      <c r="N49" s="14">
        <v>710.246746498584</v>
      </c>
      <c r="O49" s="14">
        <v>226.23149357408599</v>
      </c>
      <c r="P49" s="14">
        <v>249.24303641785801</v>
      </c>
    </row>
    <row r="50" spans="1:16" x14ac:dyDescent="0.25">
      <c r="A50" s="7" t="s">
        <v>42</v>
      </c>
      <c r="B50" s="7">
        <v>2023</v>
      </c>
      <c r="C50" s="7" t="s">
        <v>1371</v>
      </c>
      <c r="D50" s="7" t="s">
        <v>0</v>
      </c>
      <c r="E50" s="272" t="s">
        <v>10</v>
      </c>
      <c r="F50" s="13">
        <v>2.2994414877536702</v>
      </c>
      <c r="G50" s="13">
        <v>1.24015024858895E-6</v>
      </c>
      <c r="H50" s="13">
        <v>5.1790870892729099</v>
      </c>
      <c r="I50" s="13">
        <v>2.3494495732104199</v>
      </c>
      <c r="J50" s="13">
        <v>1.61857827732191</v>
      </c>
      <c r="K50" s="7" t="s">
        <v>41</v>
      </c>
      <c r="L50" s="14">
        <v>98.738017484142702</v>
      </c>
      <c r="M50" s="14">
        <v>5.3252051674409602E-5</v>
      </c>
      <c r="N50" s="14">
        <v>222.389999613378</v>
      </c>
      <c r="O50" s="14">
        <v>100.885364673655</v>
      </c>
      <c r="P50" s="14">
        <v>69.501751228202906</v>
      </c>
    </row>
    <row r="51" spans="1:16" x14ac:dyDescent="0.25">
      <c r="A51" s="7" t="s">
        <v>42</v>
      </c>
      <c r="B51" s="7">
        <v>2023</v>
      </c>
      <c r="C51" s="7" t="s">
        <v>1371</v>
      </c>
      <c r="D51" s="7" t="s">
        <v>0</v>
      </c>
      <c r="E51" s="272" t="s">
        <v>11</v>
      </c>
      <c r="F51" s="13">
        <v>1.31279935926562</v>
      </c>
      <c r="G51" s="13">
        <v>6.5616824140259593E-5</v>
      </c>
      <c r="H51" s="13">
        <v>3.3888259310163802</v>
      </c>
      <c r="I51" s="13">
        <v>1.4316806117333101</v>
      </c>
      <c r="J51" s="13">
        <v>1.04856828455161</v>
      </c>
      <c r="K51" s="7" t="s">
        <v>41</v>
      </c>
      <c r="L51" s="14">
        <v>983.77245585288301</v>
      </c>
      <c r="M51" s="14">
        <v>4.91712795059863E-2</v>
      </c>
      <c r="N51" s="14">
        <v>2539.4844879257398</v>
      </c>
      <c r="O51" s="14">
        <v>1072.8585000145899</v>
      </c>
      <c r="P51" s="14">
        <v>785.76561539444197</v>
      </c>
    </row>
    <row r="52" spans="1:16" x14ac:dyDescent="0.25">
      <c r="A52" s="7" t="s">
        <v>42</v>
      </c>
      <c r="B52" s="7">
        <v>2023</v>
      </c>
      <c r="C52" s="7" t="s">
        <v>1371</v>
      </c>
      <c r="D52" s="7" t="s">
        <v>0</v>
      </c>
      <c r="E52" s="272" t="s">
        <v>12</v>
      </c>
      <c r="F52" s="13">
        <v>7.1113377043548805E-4</v>
      </c>
      <c r="G52" s="13">
        <v>3.2646861366312699E-17</v>
      </c>
      <c r="H52" s="13">
        <v>1.2629853420742301</v>
      </c>
      <c r="I52" s="13">
        <v>0.211780696832857</v>
      </c>
      <c r="J52" s="13">
        <v>0.46589951491154002</v>
      </c>
      <c r="K52" s="7" t="s">
        <v>41</v>
      </c>
      <c r="L52" s="14">
        <v>0.28308101999725499</v>
      </c>
      <c r="M52" s="14">
        <v>1.29957361040881E-14</v>
      </c>
      <c r="N52" s="14">
        <v>502.75657511948799</v>
      </c>
      <c r="O52" s="14">
        <v>84.303541988255503</v>
      </c>
      <c r="P52" s="14">
        <v>185.46061990083601</v>
      </c>
    </row>
    <row r="53" spans="1:16" x14ac:dyDescent="0.25">
      <c r="A53" s="7" t="s">
        <v>42</v>
      </c>
      <c r="B53" s="7">
        <v>2023</v>
      </c>
      <c r="C53" s="7" t="s">
        <v>1371</v>
      </c>
      <c r="D53" s="7" t="s">
        <v>0</v>
      </c>
      <c r="E53" s="272" t="s">
        <v>15</v>
      </c>
      <c r="F53" s="13">
        <v>3.4817612284764298E-4</v>
      </c>
      <c r="G53" s="13">
        <v>5.4171078185693398E-18</v>
      </c>
      <c r="H53" s="13">
        <v>0.69151577655284602</v>
      </c>
      <c r="I53" s="13">
        <v>0.115365319579457</v>
      </c>
      <c r="J53" s="13">
        <v>0.28322478342083401</v>
      </c>
      <c r="K53" s="7" t="s">
        <v>41</v>
      </c>
      <c r="L53" s="14">
        <v>5.1773789467444598E-2</v>
      </c>
      <c r="M53" s="14">
        <v>8.0552393262126104E-16</v>
      </c>
      <c r="N53" s="14">
        <v>102.82839597340801</v>
      </c>
      <c r="O53" s="14">
        <v>17.154823021465301</v>
      </c>
      <c r="P53" s="14">
        <v>42.115525294678001</v>
      </c>
    </row>
    <row r="54" spans="1:16" x14ac:dyDescent="0.25">
      <c r="A54" s="7" t="s">
        <v>42</v>
      </c>
      <c r="B54" s="7">
        <v>2023</v>
      </c>
      <c r="C54" s="7" t="s">
        <v>1371</v>
      </c>
      <c r="D54" s="7" t="s">
        <v>0</v>
      </c>
      <c r="E54" s="272" t="s">
        <v>13</v>
      </c>
      <c r="F54" s="13">
        <v>2.6232241808319301E-5</v>
      </c>
      <c r="G54" s="13">
        <v>2.7735529581080099E-18</v>
      </c>
      <c r="H54" s="13">
        <v>0.149429236431464</v>
      </c>
      <c r="I54" s="13">
        <v>2.7383782221388799E-2</v>
      </c>
      <c r="J54" s="13">
        <v>0.10076008302381199</v>
      </c>
      <c r="K54" s="7" t="s">
        <v>41</v>
      </c>
      <c r="L54" s="14">
        <v>3.2776136849822599E-2</v>
      </c>
      <c r="M54" s="14">
        <v>3.4654434790376401E-15</v>
      </c>
      <c r="N54" s="14">
        <v>186.705853751657</v>
      </c>
      <c r="O54" s="14">
        <v>34.214940534336499</v>
      </c>
      <c r="P54" s="14">
        <v>125.89569333493201</v>
      </c>
    </row>
    <row r="55" spans="1:16" x14ac:dyDescent="0.25">
      <c r="A55" s="7" t="s">
        <v>42</v>
      </c>
      <c r="B55" s="7">
        <v>2023</v>
      </c>
      <c r="C55" s="7" t="s">
        <v>1371</v>
      </c>
      <c r="D55" s="7" t="s">
        <v>0</v>
      </c>
      <c r="E55" s="272" t="s">
        <v>14</v>
      </c>
      <c r="F55" s="13">
        <v>1.8739345598110501E-5</v>
      </c>
      <c r="G55" s="13">
        <v>2.0053970957910801E-18</v>
      </c>
      <c r="H55" s="13">
        <v>0.118155259617023</v>
      </c>
      <c r="I55" s="13">
        <v>2.0995581140917801E-2</v>
      </c>
      <c r="J55" s="13">
        <v>8.1710805988344001E-2</v>
      </c>
      <c r="K55" s="7" t="s">
        <v>41</v>
      </c>
      <c r="L55" s="14">
        <v>2.4691149153526399E-2</v>
      </c>
      <c r="M55" s="14">
        <v>2.64233126738529E-15</v>
      </c>
      <c r="N55" s="14">
        <v>155.682551623986</v>
      </c>
      <c r="O55" s="14">
        <v>27.663987667084701</v>
      </c>
      <c r="P55" s="14">
        <v>107.662975078302</v>
      </c>
    </row>
    <row r="56" spans="1:16" x14ac:dyDescent="0.25">
      <c r="A56" s="7" t="s">
        <v>42</v>
      </c>
      <c r="B56" s="7">
        <v>2023</v>
      </c>
      <c r="C56" s="7" t="s">
        <v>1371</v>
      </c>
      <c r="D56" s="7" t="s">
        <v>1</v>
      </c>
      <c r="E56" s="272" t="s">
        <v>7</v>
      </c>
      <c r="F56" s="13">
        <v>0.15862016517970101</v>
      </c>
      <c r="G56" s="13">
        <v>1.5896881600905799E-14</v>
      </c>
      <c r="H56" s="13">
        <v>3.0968536540092599</v>
      </c>
      <c r="I56" s="13">
        <v>0.71850694833157402</v>
      </c>
      <c r="J56" s="13">
        <v>1.19515007304325</v>
      </c>
      <c r="K56" s="7" t="s">
        <v>41</v>
      </c>
      <c r="L56" s="14">
        <v>8.1150076505935296</v>
      </c>
      <c r="M56" s="14">
        <v>8.13284462702344E-13</v>
      </c>
      <c r="N56" s="14">
        <v>158.435032939113</v>
      </c>
      <c r="O56" s="14">
        <v>36.758815476643299</v>
      </c>
      <c r="P56" s="14">
        <v>61.143877736892698</v>
      </c>
    </row>
    <row r="57" spans="1:16" x14ac:dyDescent="0.25">
      <c r="A57" s="7" t="s">
        <v>42</v>
      </c>
      <c r="B57" s="7">
        <v>2023</v>
      </c>
      <c r="C57" s="7" t="s">
        <v>1371</v>
      </c>
      <c r="D57" s="7" t="s">
        <v>1</v>
      </c>
      <c r="E57" s="272" t="s">
        <v>8</v>
      </c>
      <c r="F57" s="13">
        <v>0.46436703747778402</v>
      </c>
      <c r="G57" s="13">
        <v>1.7687098088729501E-12</v>
      </c>
      <c r="H57" s="13">
        <v>3.97051375537698</v>
      </c>
      <c r="I57" s="13">
        <v>1.04445778370714</v>
      </c>
      <c r="J57" s="13">
        <v>1.3285312312497599</v>
      </c>
      <c r="K57" s="7" t="s">
        <v>41</v>
      </c>
      <c r="L57" s="14">
        <v>91.410651327501796</v>
      </c>
      <c r="M57" s="14">
        <v>3.4817052587664101E-10</v>
      </c>
      <c r="N57" s="14">
        <v>781.59563274595996</v>
      </c>
      <c r="O57" s="14">
        <v>205.60151472275101</v>
      </c>
      <c r="P57" s="14">
        <v>261.52137287151601</v>
      </c>
    </row>
    <row r="58" spans="1:16" x14ac:dyDescent="0.25">
      <c r="A58" s="7" t="s">
        <v>42</v>
      </c>
      <c r="B58" s="7">
        <v>2023</v>
      </c>
      <c r="C58" s="7" t="s">
        <v>1371</v>
      </c>
      <c r="D58" s="7" t="s">
        <v>1</v>
      </c>
      <c r="E58" s="272" t="s">
        <v>9</v>
      </c>
      <c r="F58" s="13">
        <v>2.4796324042530599E-4</v>
      </c>
      <c r="G58" s="13">
        <v>2.9213771450507799E-17</v>
      </c>
      <c r="H58" s="13">
        <v>1.2830325932248701</v>
      </c>
      <c r="I58" s="13">
        <v>0.20163791293911601</v>
      </c>
      <c r="J58" s="13">
        <v>0.52269071416623003</v>
      </c>
      <c r="K58" s="7" t="s">
        <v>41</v>
      </c>
      <c r="L58" s="14">
        <v>7.8951495751417595E-3</v>
      </c>
      <c r="M58" s="14">
        <v>9.3016648298416903E-16</v>
      </c>
      <c r="N58" s="14">
        <v>40.851757768280002</v>
      </c>
      <c r="O58" s="14">
        <v>6.4201511479814597</v>
      </c>
      <c r="P58" s="14">
        <v>16.642472339052699</v>
      </c>
    </row>
    <row r="59" spans="1:16" x14ac:dyDescent="0.25">
      <c r="A59" s="7" t="s">
        <v>42</v>
      </c>
      <c r="B59" s="7">
        <v>2023</v>
      </c>
      <c r="C59" s="7" t="s">
        <v>1371</v>
      </c>
      <c r="D59" s="7" t="s">
        <v>1</v>
      </c>
      <c r="E59" s="272" t="s">
        <v>10</v>
      </c>
      <c r="F59" s="13">
        <v>9.1578710611181304E-5</v>
      </c>
      <c r="G59" s="13">
        <v>8.7981300547096499E-17</v>
      </c>
      <c r="H59" s="13">
        <v>0.421363352320686</v>
      </c>
      <c r="I59" s="13">
        <v>8.5007127559268994E-2</v>
      </c>
      <c r="J59" s="13">
        <v>0.33340162694967901</v>
      </c>
      <c r="K59" s="7" t="s">
        <v>41</v>
      </c>
      <c r="L59" s="14">
        <v>2.27847832000619E-3</v>
      </c>
      <c r="M59" s="14">
        <v>2.18897475761176E-15</v>
      </c>
      <c r="N59" s="14">
        <v>10.4835202057386</v>
      </c>
      <c r="O59" s="14">
        <v>2.1149773336746098</v>
      </c>
      <c r="P59" s="14">
        <v>8.2950324785080198</v>
      </c>
    </row>
    <row r="60" spans="1:16" x14ac:dyDescent="0.25">
      <c r="A60" s="7" t="s">
        <v>42</v>
      </c>
      <c r="B60" s="7">
        <v>2023</v>
      </c>
      <c r="C60" s="7" t="s">
        <v>1371</v>
      </c>
      <c r="D60" s="7" t="s">
        <v>1</v>
      </c>
      <c r="E60" s="272" t="s">
        <v>11</v>
      </c>
      <c r="F60" s="13">
        <v>7.1626583461644405E-5</v>
      </c>
      <c r="G60" s="13">
        <v>3.3212515391886399E-18</v>
      </c>
      <c r="H60" s="13">
        <v>0.467933718560055</v>
      </c>
      <c r="I60" s="13">
        <v>8.4471018553405802E-2</v>
      </c>
      <c r="J60" s="13">
        <v>0.309239609694613</v>
      </c>
      <c r="K60" s="7" t="s">
        <v>41</v>
      </c>
      <c r="L60" s="14">
        <v>2.42670864768051E-3</v>
      </c>
      <c r="M60" s="14">
        <v>1.1252400214771101E-16</v>
      </c>
      <c r="N60" s="14">
        <v>15.853594384814601</v>
      </c>
      <c r="O60" s="14">
        <v>2.8618781085893898</v>
      </c>
      <c r="P60" s="14">
        <v>10.477037976453399</v>
      </c>
    </row>
    <row r="61" spans="1:16" x14ac:dyDescent="0.25">
      <c r="A61" s="7" t="s">
        <v>42</v>
      </c>
      <c r="B61" s="7">
        <v>2023</v>
      </c>
      <c r="C61" s="7" t="s">
        <v>1371</v>
      </c>
      <c r="D61" s="7" t="s">
        <v>1</v>
      </c>
      <c r="E61" s="272" t="s">
        <v>12</v>
      </c>
      <c r="F61" s="13">
        <v>3.3427543307815401E-5</v>
      </c>
      <c r="G61" s="13">
        <v>1.7854735089279901E-17</v>
      </c>
      <c r="H61" s="13">
        <v>0.18511521816830401</v>
      </c>
      <c r="I61" s="13">
        <v>3.1595553470021798E-2</v>
      </c>
      <c r="J61" s="13">
        <v>0.11093874039415901</v>
      </c>
      <c r="K61" s="7" t="s">
        <v>41</v>
      </c>
      <c r="L61" s="14">
        <v>2.1042638512269798E-3</v>
      </c>
      <c r="M61" s="14">
        <v>1.12395557387017E-15</v>
      </c>
      <c r="N61" s="14">
        <v>11.6530029836947</v>
      </c>
      <c r="O61" s="14">
        <v>1.9889400909378701</v>
      </c>
      <c r="P61" s="14">
        <v>6.9835937078123598</v>
      </c>
    </row>
    <row r="62" spans="1:16" x14ac:dyDescent="0.25">
      <c r="A62" s="7" t="s">
        <v>42</v>
      </c>
      <c r="B62" s="7">
        <v>2023</v>
      </c>
      <c r="C62" s="7" t="s">
        <v>1371</v>
      </c>
      <c r="D62" s="7" t="s">
        <v>1</v>
      </c>
      <c r="E62" s="272" t="s">
        <v>15</v>
      </c>
      <c r="F62" s="13">
        <v>0.11526401841780901</v>
      </c>
      <c r="G62" s="13">
        <v>7.0466674734018002E-14</v>
      </c>
      <c r="H62" s="13">
        <v>1.29942901322797</v>
      </c>
      <c r="I62" s="13">
        <v>0.33027428503322698</v>
      </c>
      <c r="J62" s="13">
        <v>0.48223968651191501</v>
      </c>
      <c r="K62" s="7" t="s">
        <v>41</v>
      </c>
      <c r="L62" s="14">
        <v>4.7765409232340303</v>
      </c>
      <c r="M62" s="14">
        <v>2.9201390009777E-12</v>
      </c>
      <c r="N62" s="14">
        <v>53.848338308167399</v>
      </c>
      <c r="O62" s="14">
        <v>13.6865663717769</v>
      </c>
      <c r="P62" s="14">
        <v>19.9840126090537</v>
      </c>
    </row>
    <row r="63" spans="1:16" x14ac:dyDescent="0.25">
      <c r="A63" s="7" t="s">
        <v>42</v>
      </c>
      <c r="B63" s="7">
        <v>2023</v>
      </c>
      <c r="C63" s="7" t="s">
        <v>1371</v>
      </c>
      <c r="D63" s="7" t="s">
        <v>1</v>
      </c>
      <c r="E63" s="272" t="s">
        <v>13</v>
      </c>
      <c r="F63" s="13">
        <v>1.81136310253212E-5</v>
      </c>
      <c r="G63" s="13">
        <v>2.2384693049493301E-18</v>
      </c>
      <c r="H63" s="13">
        <v>0.14107693483865999</v>
      </c>
      <c r="I63" s="13">
        <v>2.3238052788311599E-2</v>
      </c>
      <c r="J63" s="13">
        <v>7.8182673897814706E-2</v>
      </c>
      <c r="K63" s="7" t="s">
        <v>41</v>
      </c>
      <c r="L63" s="14">
        <v>1.085912179968E-3</v>
      </c>
      <c r="M63" s="14">
        <v>1.3419623483171201E-16</v>
      </c>
      <c r="N63" s="14">
        <v>8.4575622435777191</v>
      </c>
      <c r="O63" s="14">
        <v>1.3931212646592801</v>
      </c>
      <c r="P63" s="14">
        <v>4.68705130017399</v>
      </c>
    </row>
    <row r="64" spans="1:16" x14ac:dyDescent="0.25">
      <c r="A64" s="7" t="s">
        <v>42</v>
      </c>
      <c r="B64" s="7">
        <v>2024</v>
      </c>
      <c r="C64" s="7" t="s">
        <v>1370</v>
      </c>
      <c r="D64" s="7" t="s">
        <v>0</v>
      </c>
      <c r="E64" s="272" t="s">
        <v>7</v>
      </c>
      <c r="F64" s="13">
        <v>2.2926628697393101E-3</v>
      </c>
      <c r="G64" s="13">
        <v>3.5671880968585801E-16</v>
      </c>
      <c r="H64" s="13">
        <v>1.29183160990949</v>
      </c>
      <c r="I64" s="13">
        <v>0.227216017683319</v>
      </c>
      <c r="J64" s="13">
        <v>0.52852647479754</v>
      </c>
      <c r="K64" s="7" t="s">
        <v>41</v>
      </c>
      <c r="L64" s="14">
        <v>0.225941925812809</v>
      </c>
      <c r="M64" s="14">
        <v>3.5154638694541299E-14</v>
      </c>
      <c r="N64" s="14">
        <v>127.310005156581</v>
      </c>
      <c r="O64" s="14">
        <v>22.3921385426911</v>
      </c>
      <c r="P64" s="14">
        <v>52.0862840912976</v>
      </c>
    </row>
    <row r="65" spans="1:16" x14ac:dyDescent="0.25">
      <c r="A65" s="7" t="s">
        <v>42</v>
      </c>
      <c r="B65" s="7">
        <v>2024</v>
      </c>
      <c r="C65" s="7" t="s">
        <v>1370</v>
      </c>
      <c r="D65" s="7" t="s">
        <v>0</v>
      </c>
      <c r="E65" s="272" t="s">
        <v>8</v>
      </c>
      <c r="F65" s="13">
        <v>1.2540141754845901E-2</v>
      </c>
      <c r="G65" s="13">
        <v>2.3678015632227098E-15</v>
      </c>
      <c r="H65" s="13">
        <v>1.4148853795537399</v>
      </c>
      <c r="I65" s="13">
        <v>0.27637666338383698</v>
      </c>
      <c r="J65" s="13">
        <v>0.54448165298925</v>
      </c>
      <c r="K65" s="7" t="s">
        <v>41</v>
      </c>
      <c r="L65" s="14">
        <v>3.54610128543534</v>
      </c>
      <c r="M65" s="14">
        <v>6.6956692604811799E-13</v>
      </c>
      <c r="N65" s="14">
        <v>400.10128763020901</v>
      </c>
      <c r="O65" s="14">
        <v>78.153792871681603</v>
      </c>
      <c r="P65" s="14">
        <v>153.96852183230001</v>
      </c>
    </row>
    <row r="66" spans="1:16" x14ac:dyDescent="0.25">
      <c r="A66" s="7" t="s">
        <v>42</v>
      </c>
      <c r="B66" s="7">
        <v>2024</v>
      </c>
      <c r="C66" s="7" t="s">
        <v>1370</v>
      </c>
      <c r="D66" s="7" t="s">
        <v>0</v>
      </c>
      <c r="E66" s="272" t="s">
        <v>9</v>
      </c>
      <c r="F66" s="13">
        <v>7.7811381452235701E-5</v>
      </c>
      <c r="G66" s="13">
        <v>9.3871052326325593E-19</v>
      </c>
      <c r="H66" s="13">
        <v>0.33954802192570999</v>
      </c>
      <c r="I66" s="13">
        <v>5.5179977859400299E-2</v>
      </c>
      <c r="J66" s="13">
        <v>0.19498192814239501</v>
      </c>
      <c r="K66" s="7" t="s">
        <v>41</v>
      </c>
      <c r="L66" s="14">
        <v>2.9297541344395699E-2</v>
      </c>
      <c r="M66" s="14">
        <v>3.5344328621908102E-16</v>
      </c>
      <c r="N66" s="14">
        <v>127.84662121546801</v>
      </c>
      <c r="O66" s="14">
        <v>20.7763652636214</v>
      </c>
      <c r="P66" s="14">
        <v>73.414595584174606</v>
      </c>
    </row>
    <row r="67" spans="1:16" x14ac:dyDescent="0.25">
      <c r="A67" s="7" t="s">
        <v>42</v>
      </c>
      <c r="B67" s="7">
        <v>2024</v>
      </c>
      <c r="C67" s="7" t="s">
        <v>1370</v>
      </c>
      <c r="D67" s="7" t="s">
        <v>0</v>
      </c>
      <c r="E67" s="272" t="s">
        <v>10</v>
      </c>
      <c r="F67" s="13">
        <v>4.54775242673881E-5</v>
      </c>
      <c r="G67" s="13">
        <v>9.6645248315502698E-19</v>
      </c>
      <c r="H67" s="13">
        <v>0.39876768021635201</v>
      </c>
      <c r="I67" s="13">
        <v>6.89363506425196E-2</v>
      </c>
      <c r="J67" s="13">
        <v>0.23733055746069201</v>
      </c>
      <c r="K67" s="7" t="s">
        <v>41</v>
      </c>
      <c r="L67" s="14">
        <v>2.6839015721641799E-2</v>
      </c>
      <c r="M67" s="14">
        <v>5.7036159745876996E-16</v>
      </c>
      <c r="N67" s="14">
        <v>235.33673415648201</v>
      </c>
      <c r="O67" s="14">
        <v>40.683476695189398</v>
      </c>
      <c r="P67" s="14">
        <v>140.06300179100199</v>
      </c>
    </row>
    <row r="68" spans="1:16" x14ac:dyDescent="0.25">
      <c r="A68" s="7" t="s">
        <v>42</v>
      </c>
      <c r="B68" s="7">
        <v>2024</v>
      </c>
      <c r="C68" s="7" t="s">
        <v>1370</v>
      </c>
      <c r="D68" s="7" t="s">
        <v>0</v>
      </c>
      <c r="E68" s="272" t="s">
        <v>11</v>
      </c>
      <c r="F68" s="13">
        <v>2.1759652929200399E-4</v>
      </c>
      <c r="G68" s="13">
        <v>3.8693463794594503E-17</v>
      </c>
      <c r="H68" s="13">
        <v>0.98794677151565502</v>
      </c>
      <c r="I68" s="13">
        <v>0.15155427250164399</v>
      </c>
      <c r="J68" s="13">
        <v>0.40192466133023502</v>
      </c>
      <c r="K68" s="7" t="s">
        <v>41</v>
      </c>
      <c r="L68" s="14">
        <v>6.7537610761652295E-2</v>
      </c>
      <c r="M68" s="14">
        <v>1.20096772925662E-14</v>
      </c>
      <c r="N68" s="14">
        <v>306.63891894302901</v>
      </c>
      <c r="O68" s="14">
        <v>47.039415099060399</v>
      </c>
      <c r="P68" s="14">
        <v>124.749376383678</v>
      </c>
    </row>
    <row r="69" spans="1:16" x14ac:dyDescent="0.25">
      <c r="A69" s="7" t="s">
        <v>42</v>
      </c>
      <c r="B69" s="7">
        <v>2024</v>
      </c>
      <c r="C69" s="7" t="s">
        <v>1370</v>
      </c>
      <c r="D69" s="7" t="s">
        <v>0</v>
      </c>
      <c r="E69" s="272" t="s">
        <v>12</v>
      </c>
      <c r="F69" s="13">
        <v>8.8880287517510901E-5</v>
      </c>
      <c r="G69" s="13">
        <v>5.6582263998786004E-18</v>
      </c>
      <c r="H69" s="13">
        <v>0.357983351395191</v>
      </c>
      <c r="I69" s="13">
        <v>6.0297932373642997E-2</v>
      </c>
      <c r="J69" s="13">
        <v>0.19518134981911101</v>
      </c>
      <c r="K69" s="7" t="s">
        <v>41</v>
      </c>
      <c r="L69" s="14">
        <v>1.21001623426339E-2</v>
      </c>
      <c r="M69" s="14">
        <v>7.7031094207947296E-16</v>
      </c>
      <c r="N69" s="14">
        <v>48.735853458941399</v>
      </c>
      <c r="O69" s="14">
        <v>8.2089605133477495</v>
      </c>
      <c r="P69" s="14">
        <v>26.571988964373801</v>
      </c>
    </row>
    <row r="70" spans="1:16" x14ac:dyDescent="0.25">
      <c r="A70" s="7" t="s">
        <v>42</v>
      </c>
      <c r="B70" s="7">
        <v>2024</v>
      </c>
      <c r="C70" s="7" t="s">
        <v>1370</v>
      </c>
      <c r="D70" s="7" t="s">
        <v>0</v>
      </c>
      <c r="E70" s="272" t="s">
        <v>15</v>
      </c>
      <c r="F70" s="13">
        <v>4.6958454580829999E-2</v>
      </c>
      <c r="G70" s="13">
        <v>1.0401425293839999E-15</v>
      </c>
      <c r="H70" s="13">
        <v>1.2598694053322199</v>
      </c>
      <c r="I70" s="13">
        <v>0.29757286863207899</v>
      </c>
      <c r="J70" s="13">
        <v>0.43097846622064101</v>
      </c>
      <c r="K70" s="7" t="s">
        <v>41</v>
      </c>
      <c r="L70" s="14">
        <v>23.219547036582998</v>
      </c>
      <c r="M70" s="14">
        <v>5.1431927650451002E-13</v>
      </c>
      <c r="N70" s="14">
        <v>622.96762485462398</v>
      </c>
      <c r="O70" s="14">
        <v>147.14085635250399</v>
      </c>
      <c r="P70" s="14">
        <v>213.10592219212</v>
      </c>
    </row>
    <row r="71" spans="1:16" x14ac:dyDescent="0.25">
      <c r="A71" s="7" t="s">
        <v>42</v>
      </c>
      <c r="B71" s="7">
        <v>2024</v>
      </c>
      <c r="C71" s="7" t="s">
        <v>1370</v>
      </c>
      <c r="D71" s="7" t="s">
        <v>1</v>
      </c>
      <c r="E71" s="7" t="s">
        <v>72</v>
      </c>
      <c r="F71" s="13">
        <v>1.52609983250041</v>
      </c>
      <c r="G71" s="13">
        <v>3.1038124243599598E-8</v>
      </c>
      <c r="H71" s="13">
        <v>3.82348315499735</v>
      </c>
      <c r="I71" s="13">
        <v>1.62092658873546</v>
      </c>
      <c r="J71" s="13">
        <v>1.20201359800465</v>
      </c>
      <c r="K71" s="7" t="s">
        <v>41</v>
      </c>
      <c r="L71" s="14">
        <v>117.692819082431</v>
      </c>
      <c r="M71" s="14">
        <v>2.3936601416664E-6</v>
      </c>
      <c r="N71" s="14">
        <v>294.867020913396</v>
      </c>
      <c r="O71" s="14">
        <v>125.005858523279</v>
      </c>
      <c r="P71" s="14">
        <v>92.699288678119103</v>
      </c>
    </row>
    <row r="72" spans="1:16" x14ac:dyDescent="0.25">
      <c r="A72" s="7" t="s">
        <v>42</v>
      </c>
      <c r="B72" s="7">
        <v>2024</v>
      </c>
      <c r="C72" s="7" t="s">
        <v>1370</v>
      </c>
      <c r="D72" s="7" t="s">
        <v>1</v>
      </c>
      <c r="E72" s="272" t="s">
        <v>11</v>
      </c>
      <c r="F72" s="13">
        <v>8.83546270602278E-5</v>
      </c>
      <c r="G72" s="13">
        <v>3.00032661978936E-18</v>
      </c>
      <c r="H72" s="13">
        <v>0.35921213547514502</v>
      </c>
      <c r="I72" s="13">
        <v>6.5321495734266696E-2</v>
      </c>
      <c r="J72" s="13">
        <v>0.24173337737918499</v>
      </c>
      <c r="K72" s="7" t="s">
        <v>41</v>
      </c>
      <c r="L72" s="14">
        <v>1.50114511375327E-3</v>
      </c>
      <c r="M72" s="14">
        <v>5.0975549270221299E-17</v>
      </c>
      <c r="N72" s="14">
        <v>6.1030141817227204</v>
      </c>
      <c r="O72" s="14">
        <v>1.1098122125251899</v>
      </c>
      <c r="P72" s="14">
        <v>4.1070500816723499</v>
      </c>
    </row>
    <row r="73" spans="1:16" x14ac:dyDescent="0.25">
      <c r="A73" s="7" t="s">
        <v>42</v>
      </c>
      <c r="B73" s="7">
        <v>2024</v>
      </c>
      <c r="C73" s="7" t="s">
        <v>1370</v>
      </c>
      <c r="D73" s="7" t="s">
        <v>1</v>
      </c>
      <c r="E73" s="272" t="s">
        <v>12</v>
      </c>
      <c r="F73" s="13">
        <v>4.1853275486728299E-5</v>
      </c>
      <c r="G73" s="13">
        <v>6.0206353629475401E-18</v>
      </c>
      <c r="H73" s="13">
        <v>0.25533216716294299</v>
      </c>
      <c r="I73" s="13">
        <v>4.3240528472953003E-2</v>
      </c>
      <c r="J73" s="13">
        <v>0.14354080646039599</v>
      </c>
      <c r="K73" s="7" t="s">
        <v>41</v>
      </c>
      <c r="L73" s="14">
        <v>5.4199991755313095E-4</v>
      </c>
      <c r="M73" s="14">
        <v>7.7967227950170594E-17</v>
      </c>
      <c r="N73" s="14">
        <v>3.30655156476011</v>
      </c>
      <c r="O73" s="14">
        <v>0.55996484372474198</v>
      </c>
      <c r="P73" s="14">
        <v>1.85885344366213</v>
      </c>
    </row>
    <row r="74" spans="1:16" x14ac:dyDescent="0.25">
      <c r="A74" s="7" t="s">
        <v>42</v>
      </c>
      <c r="B74" s="7">
        <v>2024</v>
      </c>
      <c r="C74" s="7" t="s">
        <v>1370</v>
      </c>
      <c r="D74" s="7" t="s">
        <v>1</v>
      </c>
      <c r="E74" s="272" t="s">
        <v>15</v>
      </c>
      <c r="F74" s="13">
        <v>1.6551852539422001E-5</v>
      </c>
      <c r="G74" s="13">
        <v>3.0944714809636899E-19</v>
      </c>
      <c r="H74" s="13">
        <v>0.122838514163148</v>
      </c>
      <c r="I74" s="13">
        <v>2.3723192374709001E-2</v>
      </c>
      <c r="J74" s="13">
        <v>8.8735307189480403E-2</v>
      </c>
      <c r="K74" s="7" t="s">
        <v>41</v>
      </c>
      <c r="L74" s="14">
        <v>4.4756209266597102E-4</v>
      </c>
      <c r="M74" s="14">
        <v>8.3674508845258293E-18</v>
      </c>
      <c r="N74" s="14">
        <v>3.3215534229715198</v>
      </c>
      <c r="O74" s="14">
        <v>0.64147512181213295</v>
      </c>
      <c r="P74" s="14">
        <v>2.3994027064035501</v>
      </c>
    </row>
    <row r="75" spans="1:16" x14ac:dyDescent="0.25">
      <c r="A75" s="7" t="s">
        <v>42</v>
      </c>
      <c r="B75" s="7">
        <v>2024</v>
      </c>
      <c r="C75" s="7" t="s">
        <v>1371</v>
      </c>
      <c r="D75" s="7" t="s">
        <v>0</v>
      </c>
      <c r="E75" s="272" t="s">
        <v>7</v>
      </c>
      <c r="F75" s="13">
        <v>0.27010886453696598</v>
      </c>
      <c r="G75" s="13">
        <v>5.1044694519076102E-14</v>
      </c>
      <c r="H75" s="13">
        <v>2.8624602205867702</v>
      </c>
      <c r="I75" s="13">
        <v>0.81091165356971195</v>
      </c>
      <c r="J75" s="13">
        <v>1.02985574852833</v>
      </c>
      <c r="K75" s="7" t="s">
        <v>41</v>
      </c>
      <c r="L75" s="14">
        <v>35.708391891787002</v>
      </c>
      <c r="M75" s="14">
        <v>6.7481086154218596E-12</v>
      </c>
      <c r="N75" s="14">
        <v>378.41724116157098</v>
      </c>
      <c r="O75" s="14">
        <v>107.202520601915</v>
      </c>
      <c r="P75" s="14">
        <v>136.14692995544601</v>
      </c>
    </row>
    <row r="76" spans="1:16" x14ac:dyDescent="0.25">
      <c r="A76" s="7" t="s">
        <v>42</v>
      </c>
      <c r="B76" s="7">
        <v>2024</v>
      </c>
      <c r="C76" s="7" t="s">
        <v>1371</v>
      </c>
      <c r="D76" s="7" t="s">
        <v>0</v>
      </c>
      <c r="E76" s="272" t="s">
        <v>8</v>
      </c>
      <c r="F76" s="13">
        <v>0.35021295251634499</v>
      </c>
      <c r="G76" s="13">
        <v>6.2086684783600295E-10</v>
      </c>
      <c r="H76" s="13">
        <v>1.71611326701455</v>
      </c>
      <c r="I76" s="13">
        <v>0.53484581771839601</v>
      </c>
      <c r="J76" s="13">
        <v>0.58993237336137905</v>
      </c>
      <c r="K76" s="7" t="s">
        <v>41</v>
      </c>
      <c r="L76" s="14">
        <v>72.410030062279404</v>
      </c>
      <c r="M76" s="14">
        <v>1.2837042945857199E-7</v>
      </c>
      <c r="N76" s="14">
        <v>354.82357908792898</v>
      </c>
      <c r="O76" s="14">
        <v>110.584721271455</v>
      </c>
      <c r="P76" s="14">
        <v>121.974417516198</v>
      </c>
    </row>
    <row r="77" spans="1:16" x14ac:dyDescent="0.25">
      <c r="A77" s="7" t="s">
        <v>42</v>
      </c>
      <c r="B77" s="7">
        <v>2024</v>
      </c>
      <c r="C77" s="7" t="s">
        <v>1371</v>
      </c>
      <c r="D77" s="7" t="s">
        <v>0</v>
      </c>
      <c r="E77" s="272" t="s">
        <v>9</v>
      </c>
      <c r="F77" s="13">
        <v>9.3367978249465203E-2</v>
      </c>
      <c r="G77" s="13">
        <v>3.7588271051796597E-14</v>
      </c>
      <c r="H77" s="13">
        <v>1.4270444651116201</v>
      </c>
      <c r="I77" s="13">
        <v>0.34840687278978799</v>
      </c>
      <c r="J77" s="13">
        <v>0.51418968212790706</v>
      </c>
      <c r="K77" s="7" t="s">
        <v>41</v>
      </c>
      <c r="L77" s="14">
        <v>88.874177456318506</v>
      </c>
      <c r="M77" s="14">
        <v>3.5779147566073598E-11</v>
      </c>
      <c r="N77" s="14">
        <v>1358.3608150058001</v>
      </c>
      <c r="O77" s="14">
        <v>331.63805000241598</v>
      </c>
      <c r="P77" s="14">
        <v>489.44173272709099</v>
      </c>
    </row>
    <row r="78" spans="1:16" x14ac:dyDescent="0.25">
      <c r="A78" s="7" t="s">
        <v>42</v>
      </c>
      <c r="B78" s="7">
        <v>2024</v>
      </c>
      <c r="C78" s="7" t="s">
        <v>1371</v>
      </c>
      <c r="D78" s="7" t="s">
        <v>0</v>
      </c>
      <c r="E78" s="272" t="s">
        <v>10</v>
      </c>
      <c r="F78" s="13">
        <v>2.9575166967922198E-4</v>
      </c>
      <c r="G78" s="13">
        <v>9.6704955322515705E-17</v>
      </c>
      <c r="H78" s="13">
        <v>0.71109401970912101</v>
      </c>
      <c r="I78" s="13">
        <v>0.119421656341952</v>
      </c>
      <c r="J78" s="13">
        <v>0.29903427198928501</v>
      </c>
      <c r="K78" s="7" t="s">
        <v>41</v>
      </c>
      <c r="L78" s="14">
        <v>0.21257151258193999</v>
      </c>
      <c r="M78" s="14">
        <v>6.9506686638058205E-14</v>
      </c>
      <c r="N78" s="14">
        <v>511.09882666593001</v>
      </c>
      <c r="O78" s="14">
        <v>85.834315495778597</v>
      </c>
      <c r="P78" s="14">
        <v>214.93088299229899</v>
      </c>
    </row>
    <row r="79" spans="1:16" x14ac:dyDescent="0.25">
      <c r="A79" s="7" t="s">
        <v>42</v>
      </c>
      <c r="B79" s="7">
        <v>2024</v>
      </c>
      <c r="C79" s="7" t="s">
        <v>1371</v>
      </c>
      <c r="D79" s="7" t="s">
        <v>0</v>
      </c>
      <c r="E79" s="272" t="s">
        <v>11</v>
      </c>
      <c r="F79" s="13">
        <v>1.3237473311834501E-2</v>
      </c>
      <c r="G79" s="13">
        <v>9.9840762433719593E-15</v>
      </c>
      <c r="H79" s="13">
        <v>1.5088394946613899</v>
      </c>
      <c r="I79" s="13">
        <v>0.32744043998140399</v>
      </c>
      <c r="J79" s="13">
        <v>0.55594320476110304</v>
      </c>
      <c r="K79" s="7" t="s">
        <v>41</v>
      </c>
      <c r="L79" s="14">
        <v>0.583904947785021</v>
      </c>
      <c r="M79" s="14">
        <v>4.4039760309513698E-13</v>
      </c>
      <c r="N79" s="14">
        <v>66.554910109514097</v>
      </c>
      <c r="O79" s="14">
        <v>14.4433978075797</v>
      </c>
      <c r="P79" s="14">
        <v>24.522654762012198</v>
      </c>
    </row>
    <row r="80" spans="1:16" x14ac:dyDescent="0.25">
      <c r="A80" s="7" t="s">
        <v>42</v>
      </c>
      <c r="B80" s="7">
        <v>2024</v>
      </c>
      <c r="C80" s="7" t="s">
        <v>1371</v>
      </c>
      <c r="D80" s="7" t="s">
        <v>0</v>
      </c>
      <c r="E80" s="272" t="s">
        <v>12</v>
      </c>
      <c r="F80" s="13">
        <v>1.4961863713506001</v>
      </c>
      <c r="G80" s="13">
        <v>0.242056745258627</v>
      </c>
      <c r="H80" s="13">
        <v>3.1925499489735398</v>
      </c>
      <c r="I80" s="13">
        <v>1.5886961997912901</v>
      </c>
      <c r="J80" s="13">
        <v>0.88240437742591404</v>
      </c>
      <c r="K80" s="7" t="s">
        <v>41</v>
      </c>
      <c r="L80" s="14">
        <v>116.687575101633</v>
      </c>
      <c r="M80" s="14">
        <v>18.878005562720301</v>
      </c>
      <c r="N80" s="14">
        <v>248.98697052044599</v>
      </c>
      <c r="O80" s="14">
        <v>123.90241662172301</v>
      </c>
      <c r="P80" s="14">
        <v>68.818717395446996</v>
      </c>
    </row>
    <row r="81" spans="1:16" x14ac:dyDescent="0.25">
      <c r="A81" s="7" t="s">
        <v>42</v>
      </c>
      <c r="B81" s="7">
        <v>2024</v>
      </c>
      <c r="C81" s="7" t="s">
        <v>1371</v>
      </c>
      <c r="D81" s="7" t="s">
        <v>0</v>
      </c>
      <c r="E81" s="272" t="s">
        <v>15</v>
      </c>
      <c r="F81" s="13">
        <v>7.1806487038625301E-5</v>
      </c>
      <c r="G81" s="13">
        <v>1.06925199312895E-17</v>
      </c>
      <c r="H81" s="13">
        <v>0.48188512478468298</v>
      </c>
      <c r="I81" s="13">
        <v>8.7233294001303793E-2</v>
      </c>
      <c r="J81" s="13">
        <v>0.34068685473410698</v>
      </c>
      <c r="K81" s="7" t="s">
        <v>41</v>
      </c>
      <c r="L81" s="14">
        <v>2.4055173157939399E-3</v>
      </c>
      <c r="M81" s="14">
        <v>3.58199417698201E-16</v>
      </c>
      <c r="N81" s="14">
        <v>16.143151680286898</v>
      </c>
      <c r="O81" s="14">
        <v>2.9223153490436702</v>
      </c>
      <c r="P81" s="14">
        <v>11.413009633592599</v>
      </c>
    </row>
    <row r="82" spans="1:16" x14ac:dyDescent="0.25">
      <c r="A82" s="7" t="s">
        <v>42</v>
      </c>
      <c r="B82" s="7">
        <v>2024</v>
      </c>
      <c r="C82" s="7" t="s">
        <v>1371</v>
      </c>
      <c r="D82" s="7" t="s">
        <v>1</v>
      </c>
      <c r="E82" s="272" t="s">
        <v>7</v>
      </c>
      <c r="F82" s="13">
        <v>1.35830128809311E-3</v>
      </c>
      <c r="G82" s="13">
        <v>1.84964772219312E-17</v>
      </c>
      <c r="H82" s="13">
        <v>1.3072236409284299</v>
      </c>
      <c r="I82" s="13">
        <v>0.23224078694286199</v>
      </c>
      <c r="J82" s="13">
        <v>0.51890597181965104</v>
      </c>
      <c r="K82" s="7" t="s">
        <v>41</v>
      </c>
      <c r="L82" s="14">
        <v>0.57177692722279805</v>
      </c>
      <c r="M82" s="14">
        <v>7.7860920865719394E-15</v>
      </c>
      <c r="N82" s="14">
        <v>550.27579164882502</v>
      </c>
      <c r="O82" s="14">
        <v>97.761759263597796</v>
      </c>
      <c r="P82" s="14">
        <v>218.433468837482</v>
      </c>
    </row>
    <row r="83" spans="1:16" x14ac:dyDescent="0.25">
      <c r="A83" s="7" t="s">
        <v>42</v>
      </c>
      <c r="B83" s="7">
        <v>2024</v>
      </c>
      <c r="C83" s="7" t="s">
        <v>1371</v>
      </c>
      <c r="D83" s="7" t="s">
        <v>1</v>
      </c>
      <c r="E83" s="272" t="s">
        <v>8</v>
      </c>
      <c r="F83" s="13">
        <v>1.17080071435645E-2</v>
      </c>
      <c r="G83" s="13">
        <v>2.01375466604167E-16</v>
      </c>
      <c r="H83" s="13">
        <v>1.56096161273905</v>
      </c>
      <c r="I83" s="13">
        <v>0.30916600444520898</v>
      </c>
      <c r="J83" s="13">
        <v>0.56202148630839799</v>
      </c>
      <c r="K83" s="7" t="s">
        <v>41</v>
      </c>
      <c r="L83" s="14">
        <v>4.20258916418247</v>
      </c>
      <c r="M83" s="14">
        <v>7.2283723737565901E-14</v>
      </c>
      <c r="N83" s="14">
        <v>560.30717089268398</v>
      </c>
      <c r="O83" s="14">
        <v>110.975137295607</v>
      </c>
      <c r="P83" s="14">
        <v>201.737612510399</v>
      </c>
    </row>
    <row r="84" spans="1:16" x14ac:dyDescent="0.25">
      <c r="A84" s="7" t="s">
        <v>42</v>
      </c>
      <c r="B84" s="7">
        <v>2024</v>
      </c>
      <c r="C84" s="7" t="s">
        <v>1371</v>
      </c>
      <c r="D84" s="7" t="s">
        <v>1</v>
      </c>
      <c r="E84" s="272" t="s">
        <v>9</v>
      </c>
      <c r="F84" s="13">
        <v>7.6671674244560399E-4</v>
      </c>
      <c r="G84" s="13">
        <v>1.04679920336632E-16</v>
      </c>
      <c r="H84" s="13">
        <v>1.6477416840682499</v>
      </c>
      <c r="I84" s="13">
        <v>0.26733131494360202</v>
      </c>
      <c r="J84" s="13">
        <v>0.67706578676635198</v>
      </c>
      <c r="K84" s="7" t="s">
        <v>41</v>
      </c>
      <c r="L84" s="14">
        <v>0.196931195297153</v>
      </c>
      <c r="M84" s="14">
        <v>2.6887037538463901E-14</v>
      </c>
      <c r="N84" s="14">
        <v>423.22245155293001</v>
      </c>
      <c r="O84" s="14">
        <v>68.664048243264105</v>
      </c>
      <c r="P84" s="14">
        <v>173.90434733093699</v>
      </c>
    </row>
    <row r="85" spans="1:16" x14ac:dyDescent="0.25">
      <c r="A85" s="7" t="s">
        <v>42</v>
      </c>
      <c r="B85" s="7">
        <v>2024</v>
      </c>
      <c r="C85" s="7" t="s">
        <v>1371</v>
      </c>
      <c r="D85" s="7" t="s">
        <v>1</v>
      </c>
      <c r="E85" s="272" t="s">
        <v>10</v>
      </c>
      <c r="F85" s="13">
        <v>5.1514201987837301E-2</v>
      </c>
      <c r="G85" s="13">
        <v>3.3341012923972801E-15</v>
      </c>
      <c r="H85" s="13">
        <v>1.88766427475589</v>
      </c>
      <c r="I85" s="13">
        <v>0.42724612298601899</v>
      </c>
      <c r="J85" s="13">
        <v>0.68211040122867195</v>
      </c>
      <c r="K85" s="7" t="s">
        <v>41</v>
      </c>
      <c r="L85" s="14">
        <v>1.90241947941083</v>
      </c>
      <c r="M85" s="14">
        <v>1.2312836072823099E-13</v>
      </c>
      <c r="N85" s="14">
        <v>69.711441666734999</v>
      </c>
      <c r="O85" s="14">
        <v>15.778199321873601</v>
      </c>
      <c r="P85" s="14">
        <v>25.190337117374799</v>
      </c>
    </row>
    <row r="86" spans="1:16" x14ac:dyDescent="0.25">
      <c r="A86" s="7" t="s">
        <v>42</v>
      </c>
      <c r="B86" s="7">
        <v>2024</v>
      </c>
      <c r="C86" s="7" t="s">
        <v>1371</v>
      </c>
      <c r="D86" s="7" t="s">
        <v>1</v>
      </c>
      <c r="E86" s="272" t="s">
        <v>11</v>
      </c>
      <c r="F86" s="13">
        <v>1.6637562090862201E-4</v>
      </c>
      <c r="G86" s="13">
        <v>9.6001285857413405E-18</v>
      </c>
      <c r="H86" s="13">
        <v>0.87482506076664901</v>
      </c>
      <c r="I86" s="13">
        <v>0.15701039411445</v>
      </c>
      <c r="J86" s="13">
        <v>0.54479190610063899</v>
      </c>
      <c r="K86" s="7" t="s">
        <v>41</v>
      </c>
      <c r="L86" s="14">
        <v>4.6252422612596899E-4</v>
      </c>
      <c r="M86" s="14">
        <v>2.6688357468360899E-17</v>
      </c>
      <c r="N86" s="14">
        <v>2.4320136689312801</v>
      </c>
      <c r="O86" s="14">
        <v>0.436488895638172</v>
      </c>
      <c r="P86" s="14">
        <v>1.51452149895977</v>
      </c>
    </row>
    <row r="87" spans="1:16" x14ac:dyDescent="0.25">
      <c r="A87" s="7" t="s">
        <v>42</v>
      </c>
      <c r="B87" s="7">
        <v>2024</v>
      </c>
      <c r="C87" s="7" t="s">
        <v>1371</v>
      </c>
      <c r="D87" s="7" t="s">
        <v>1</v>
      </c>
      <c r="E87" s="272" t="s">
        <v>12</v>
      </c>
      <c r="F87" s="13">
        <v>6.7436245033037503E-5</v>
      </c>
      <c r="G87" s="13">
        <v>1.00063281824339E-18</v>
      </c>
      <c r="H87" s="13">
        <v>0.36811705291598101</v>
      </c>
      <c r="I87" s="13">
        <v>5.6970261674875101E-2</v>
      </c>
      <c r="J87" s="13">
        <v>0.179050608266281</v>
      </c>
      <c r="K87" s="7" t="s">
        <v>41</v>
      </c>
      <c r="L87" s="14">
        <v>7.0336003569458096E-4</v>
      </c>
      <c r="M87" s="14">
        <v>1.04366002942786E-17</v>
      </c>
      <c r="N87" s="14">
        <v>3.8394608619136799</v>
      </c>
      <c r="O87" s="14">
        <v>0.59419982926894799</v>
      </c>
      <c r="P87" s="14">
        <v>1.86749784421731</v>
      </c>
    </row>
    <row r="88" spans="1:16" x14ac:dyDescent="0.25">
      <c r="A88" s="7" t="s">
        <v>42</v>
      </c>
      <c r="B88" s="7">
        <v>2024</v>
      </c>
      <c r="C88" s="7" t="s">
        <v>1371</v>
      </c>
      <c r="D88" s="7" t="s">
        <v>1</v>
      </c>
      <c r="E88" s="272" t="s">
        <v>15</v>
      </c>
      <c r="F88" s="13">
        <v>3.1127174884856497E-5</v>
      </c>
      <c r="G88" s="13">
        <v>7.0150832165390101E-18</v>
      </c>
      <c r="H88" s="13">
        <v>0.22112841264563199</v>
      </c>
      <c r="I88" s="13">
        <v>3.4623436002786299E-2</v>
      </c>
      <c r="J88" s="13">
        <v>0.11633282810682601</v>
      </c>
      <c r="K88" s="7" t="s">
        <v>41</v>
      </c>
      <c r="L88" s="14">
        <v>2.4889289037931198E-3</v>
      </c>
      <c r="M88" s="14">
        <v>5.6092605399445897E-16</v>
      </c>
      <c r="N88" s="14">
        <v>17.681427875144699</v>
      </c>
      <c r="O88" s="14">
        <v>2.7684899427827898</v>
      </c>
      <c r="P88" s="14">
        <v>9.3019729354218406</v>
      </c>
    </row>
    <row r="89" spans="1:16" x14ac:dyDescent="0.25">
      <c r="E89" s="272"/>
      <c r="F89" s="13"/>
      <c r="G89" s="13"/>
      <c r="H89" s="13"/>
      <c r="I89" s="13"/>
      <c r="J89" s="13"/>
      <c r="L89" s="14"/>
      <c r="M89" s="14"/>
      <c r="N89" s="14"/>
      <c r="O89" s="14"/>
      <c r="P89" s="14"/>
    </row>
    <row r="90" spans="1:16" x14ac:dyDescent="0.25">
      <c r="E90" s="272"/>
      <c r="F90" s="13"/>
      <c r="G90" s="13"/>
      <c r="H90" s="13"/>
      <c r="I90" s="13"/>
      <c r="J90" s="13"/>
      <c r="L90" s="14"/>
      <c r="M90" s="14"/>
      <c r="N90" s="14"/>
      <c r="O90" s="14"/>
      <c r="P90" s="14"/>
    </row>
    <row r="91" spans="1:16" x14ac:dyDescent="0.25">
      <c r="E91" s="272"/>
      <c r="F91" s="13"/>
      <c r="G91" s="13"/>
      <c r="H91" s="13"/>
      <c r="I91" s="13"/>
      <c r="J91" s="13"/>
      <c r="L91" s="14"/>
      <c r="M91" s="14"/>
      <c r="N91" s="14"/>
      <c r="O91" s="14"/>
      <c r="P91" s="14"/>
    </row>
    <row r="92" spans="1:16" x14ac:dyDescent="0.25">
      <c r="E92" s="272"/>
      <c r="F92" s="13"/>
      <c r="G92" s="13"/>
      <c r="H92" s="13"/>
      <c r="I92" s="13"/>
      <c r="J92" s="13"/>
      <c r="L92" s="14"/>
      <c r="M92" s="14"/>
      <c r="N92" s="14"/>
      <c r="O92" s="14"/>
      <c r="P92" s="14"/>
    </row>
    <row r="93" spans="1:16" x14ac:dyDescent="0.25">
      <c r="E93" s="272"/>
      <c r="F93" s="13"/>
      <c r="G93" s="13"/>
      <c r="H93" s="13"/>
      <c r="I93" s="13"/>
      <c r="J93" s="13"/>
      <c r="L93" s="14"/>
      <c r="M93" s="14"/>
      <c r="N93" s="14"/>
      <c r="O93" s="14"/>
      <c r="P93" s="14"/>
    </row>
    <row r="94" spans="1:16" x14ac:dyDescent="0.25">
      <c r="E94" s="272"/>
      <c r="F94" s="13"/>
      <c r="G94" s="13"/>
      <c r="H94" s="13"/>
      <c r="I94" s="13"/>
      <c r="J94" s="13"/>
      <c r="L94" s="14"/>
      <c r="M94" s="14"/>
      <c r="N94" s="14"/>
      <c r="O94" s="14"/>
      <c r="P94" s="14"/>
    </row>
    <row r="95" spans="1:16" x14ac:dyDescent="0.25">
      <c r="E95" s="272"/>
      <c r="F95" s="13"/>
      <c r="G95" s="13"/>
      <c r="H95" s="13"/>
      <c r="I95" s="13"/>
      <c r="J95" s="13"/>
      <c r="L95" s="14"/>
      <c r="M95" s="14"/>
      <c r="N95" s="14"/>
      <c r="O95" s="14"/>
      <c r="P95" s="14"/>
    </row>
    <row r="96" spans="1:16" x14ac:dyDescent="0.25">
      <c r="E96" s="272"/>
      <c r="F96" s="13"/>
      <c r="G96" s="13"/>
      <c r="H96" s="13"/>
      <c r="I96" s="13"/>
      <c r="J96" s="13"/>
      <c r="L96" s="14"/>
      <c r="M96" s="14"/>
      <c r="N96" s="14"/>
      <c r="O96" s="14"/>
      <c r="P96" s="14"/>
    </row>
    <row r="97" spans="5:16" x14ac:dyDescent="0.25">
      <c r="E97" s="272"/>
      <c r="F97" s="13"/>
      <c r="G97" s="13"/>
      <c r="H97" s="13"/>
      <c r="I97" s="13"/>
      <c r="J97" s="13"/>
      <c r="L97" s="14"/>
      <c r="M97" s="14"/>
      <c r="N97" s="14"/>
      <c r="O97" s="14"/>
      <c r="P97" s="14"/>
    </row>
    <row r="98" spans="5:16" x14ac:dyDescent="0.25">
      <c r="F98" s="13"/>
      <c r="G98" s="13"/>
      <c r="H98" s="13"/>
      <c r="I98" s="13"/>
      <c r="J98" s="13"/>
      <c r="L98" s="14"/>
      <c r="M98" s="14"/>
      <c r="N98" s="14"/>
      <c r="O98" s="14"/>
      <c r="P98" s="14"/>
    </row>
    <row r="99" spans="5:16" x14ac:dyDescent="0.25">
      <c r="E99" s="272"/>
      <c r="F99" s="13"/>
      <c r="G99" s="13"/>
      <c r="H99" s="13"/>
      <c r="I99" s="13"/>
      <c r="J99" s="13"/>
      <c r="L99" s="14"/>
      <c r="M99" s="14"/>
      <c r="N99" s="14"/>
      <c r="O99" s="14"/>
      <c r="P99" s="14"/>
    </row>
    <row r="100" spans="5:16" x14ac:dyDescent="0.25">
      <c r="E100" s="272"/>
      <c r="F100" s="13"/>
      <c r="G100" s="13"/>
      <c r="H100" s="13"/>
      <c r="I100" s="13"/>
      <c r="J100" s="13"/>
      <c r="L100" s="14"/>
      <c r="M100" s="14"/>
      <c r="N100" s="14"/>
      <c r="O100" s="14"/>
      <c r="P100" s="14"/>
    </row>
    <row r="101" spans="5:16" x14ac:dyDescent="0.25">
      <c r="E101" s="272"/>
      <c r="F101" s="13"/>
      <c r="G101" s="13"/>
      <c r="H101" s="13"/>
      <c r="I101" s="13"/>
      <c r="J101" s="13"/>
      <c r="L101" s="14"/>
      <c r="M101" s="14"/>
      <c r="N101" s="14"/>
      <c r="O101" s="14"/>
      <c r="P101" s="14"/>
    </row>
    <row r="102" spans="5:16" x14ac:dyDescent="0.25">
      <c r="F102" s="13"/>
      <c r="G102" s="13"/>
      <c r="H102" s="13"/>
      <c r="I102" s="13"/>
      <c r="J102" s="13"/>
      <c r="L102" s="14"/>
      <c r="M102" s="14"/>
      <c r="N102" s="14"/>
      <c r="O102" s="14"/>
      <c r="P102" s="14"/>
    </row>
    <row r="103" spans="5:16" x14ac:dyDescent="0.25">
      <c r="E103" s="272"/>
      <c r="F103" s="13"/>
      <c r="G103" s="13"/>
      <c r="H103" s="13"/>
      <c r="I103" s="13"/>
      <c r="J103" s="13"/>
      <c r="L103" s="14"/>
      <c r="M103" s="14"/>
      <c r="N103" s="14"/>
      <c r="O103" s="14"/>
      <c r="P103" s="14"/>
    </row>
    <row r="104" spans="5:16" x14ac:dyDescent="0.25">
      <c r="E104" s="272"/>
      <c r="F104" s="13"/>
      <c r="G104" s="13"/>
      <c r="H104" s="13"/>
      <c r="I104" s="13"/>
      <c r="J104" s="13"/>
      <c r="L104" s="14"/>
      <c r="M104" s="14"/>
      <c r="N104" s="14"/>
      <c r="O104" s="14"/>
      <c r="P104" s="14"/>
    </row>
    <row r="105" spans="5:16" x14ac:dyDescent="0.25">
      <c r="E105" s="272"/>
      <c r="F105" s="13"/>
      <c r="G105" s="13"/>
      <c r="H105" s="13"/>
      <c r="I105" s="13"/>
      <c r="J105" s="13"/>
      <c r="L105" s="14"/>
      <c r="M105" s="14"/>
      <c r="N105" s="14"/>
      <c r="O105" s="14"/>
      <c r="P105" s="14"/>
    </row>
    <row r="106" spans="5:16" x14ac:dyDescent="0.25">
      <c r="E106" s="272"/>
      <c r="F106" s="13"/>
      <c r="G106" s="13"/>
      <c r="H106" s="13"/>
      <c r="I106" s="13"/>
      <c r="J106" s="13"/>
      <c r="L106" s="14"/>
      <c r="M106" s="14"/>
      <c r="N106" s="14"/>
      <c r="O106" s="14"/>
      <c r="P106" s="14"/>
    </row>
    <row r="107" spans="5:16" x14ac:dyDescent="0.25">
      <c r="E107" s="272"/>
      <c r="F107" s="13"/>
      <c r="G107" s="13"/>
      <c r="H107" s="13"/>
      <c r="I107" s="13"/>
      <c r="J107" s="13"/>
      <c r="L107" s="14"/>
      <c r="M107" s="14"/>
      <c r="N107" s="14"/>
      <c r="O107" s="14"/>
      <c r="P107" s="14"/>
    </row>
    <row r="108" spans="5:16" x14ac:dyDescent="0.25">
      <c r="E108" s="272"/>
      <c r="F108" s="13"/>
      <c r="G108" s="13"/>
      <c r="H108" s="13"/>
      <c r="I108" s="13"/>
      <c r="J108" s="13"/>
      <c r="L108" s="14"/>
      <c r="M108" s="14"/>
      <c r="N108" s="14"/>
      <c r="O108" s="14"/>
      <c r="P108" s="14"/>
    </row>
    <row r="109" spans="5:16" x14ac:dyDescent="0.25">
      <c r="E109" s="272"/>
      <c r="F109" s="13"/>
      <c r="G109" s="13"/>
      <c r="H109" s="13"/>
      <c r="I109" s="13"/>
      <c r="J109" s="13"/>
      <c r="L109" s="14"/>
      <c r="M109" s="14"/>
      <c r="N109" s="14"/>
      <c r="O109" s="14"/>
      <c r="P109" s="14"/>
    </row>
    <row r="110" spans="5:16" x14ac:dyDescent="0.25">
      <c r="E110" s="272"/>
      <c r="F110" s="13"/>
      <c r="G110" s="13"/>
      <c r="H110" s="13"/>
      <c r="I110" s="13"/>
      <c r="J110" s="13"/>
      <c r="L110" s="14"/>
      <c r="M110" s="14"/>
      <c r="N110" s="14"/>
      <c r="O110" s="14"/>
      <c r="P110" s="14"/>
    </row>
    <row r="111" spans="5:16" x14ac:dyDescent="0.25">
      <c r="E111" s="272"/>
      <c r="F111" s="13"/>
      <c r="G111" s="13"/>
      <c r="H111" s="13"/>
      <c r="I111" s="13"/>
      <c r="J111" s="13"/>
      <c r="L111" s="14"/>
      <c r="M111" s="14"/>
      <c r="N111" s="14"/>
      <c r="O111" s="14"/>
      <c r="P111" s="14"/>
    </row>
    <row r="112" spans="5:16" x14ac:dyDescent="0.25">
      <c r="E112" s="272"/>
      <c r="F112" s="13"/>
      <c r="G112" s="13"/>
      <c r="H112" s="13"/>
      <c r="I112" s="13"/>
      <c r="J112" s="13"/>
      <c r="L112" s="14"/>
      <c r="M112" s="14"/>
      <c r="N112" s="14"/>
      <c r="O112" s="14"/>
      <c r="P112" s="14"/>
    </row>
    <row r="113" spans="5:16" x14ac:dyDescent="0.25">
      <c r="E113" s="272"/>
      <c r="F113" s="13"/>
      <c r="G113" s="13"/>
      <c r="H113" s="13"/>
      <c r="I113" s="13"/>
      <c r="J113" s="13"/>
      <c r="L113" s="14"/>
      <c r="M113" s="14"/>
      <c r="N113" s="14"/>
      <c r="O113" s="14"/>
      <c r="P113" s="14"/>
    </row>
    <row r="114" spans="5:16" x14ac:dyDescent="0.25">
      <c r="E114" s="272"/>
      <c r="F114" s="13"/>
      <c r="G114" s="13"/>
      <c r="H114" s="13"/>
      <c r="I114" s="13"/>
      <c r="J114" s="13"/>
      <c r="L114" s="14"/>
      <c r="M114" s="14"/>
      <c r="N114" s="14"/>
      <c r="O114" s="14"/>
      <c r="P114" s="14"/>
    </row>
    <row r="115" spans="5:16" x14ac:dyDescent="0.25">
      <c r="E115" s="272"/>
      <c r="F115" s="13"/>
      <c r="G115" s="13"/>
      <c r="H115" s="13"/>
      <c r="I115" s="13"/>
      <c r="J115" s="13"/>
      <c r="L115" s="14"/>
      <c r="M115" s="14"/>
      <c r="N115" s="14"/>
      <c r="O115" s="14"/>
      <c r="P115" s="14"/>
    </row>
    <row r="116" spans="5:16" x14ac:dyDescent="0.25">
      <c r="E116" s="272"/>
      <c r="F116" s="13"/>
      <c r="G116" s="13"/>
      <c r="H116" s="13"/>
      <c r="I116" s="13"/>
      <c r="J116" s="13"/>
      <c r="L116" s="14"/>
      <c r="M116" s="14"/>
      <c r="N116" s="14"/>
      <c r="O116" s="14"/>
      <c r="P116" s="14"/>
    </row>
    <row r="117" spans="5:16" x14ac:dyDescent="0.25">
      <c r="E117" s="272"/>
      <c r="F117" s="13"/>
      <c r="G117" s="13"/>
      <c r="H117" s="13"/>
      <c r="I117" s="13"/>
      <c r="J117" s="13"/>
      <c r="L117" s="14"/>
      <c r="M117" s="14"/>
      <c r="N117" s="14"/>
      <c r="O117" s="14"/>
      <c r="P117" s="14"/>
    </row>
    <row r="118" spans="5:16" x14ac:dyDescent="0.25">
      <c r="E118" s="272"/>
      <c r="F118" s="13"/>
      <c r="G118" s="13"/>
      <c r="H118" s="13"/>
      <c r="I118" s="13"/>
      <c r="J118" s="13"/>
      <c r="L118" s="14"/>
      <c r="M118" s="14"/>
      <c r="N118" s="14"/>
      <c r="O118" s="14"/>
      <c r="P118" s="14"/>
    </row>
    <row r="119" spans="5:16" x14ac:dyDescent="0.25">
      <c r="E119" s="272"/>
      <c r="F119" s="13"/>
      <c r="G119" s="13"/>
      <c r="H119" s="13"/>
      <c r="I119" s="13"/>
      <c r="J119" s="13"/>
      <c r="L119" s="14"/>
      <c r="M119" s="14"/>
      <c r="N119" s="14"/>
      <c r="O119" s="14"/>
      <c r="P119" s="14"/>
    </row>
    <row r="120" spans="5:16" x14ac:dyDescent="0.25">
      <c r="E120" s="272"/>
      <c r="F120" s="13"/>
      <c r="G120" s="13"/>
      <c r="H120" s="13"/>
      <c r="I120" s="13"/>
      <c r="J120" s="13"/>
      <c r="L120" s="14"/>
      <c r="M120" s="14"/>
      <c r="N120" s="14"/>
      <c r="O120" s="14"/>
      <c r="P120" s="14"/>
    </row>
    <row r="121" spans="5:16" x14ac:dyDescent="0.25">
      <c r="E121" s="272"/>
      <c r="F121" s="13"/>
      <c r="G121" s="13"/>
      <c r="H121" s="13"/>
      <c r="I121" s="13"/>
      <c r="J121" s="13"/>
      <c r="L121" s="14"/>
      <c r="M121" s="14"/>
      <c r="N121" s="14"/>
      <c r="O121" s="14"/>
      <c r="P121" s="14"/>
    </row>
    <row r="122" spans="5:16" x14ac:dyDescent="0.25">
      <c r="E122" s="272"/>
      <c r="F122" s="13"/>
      <c r="G122" s="13"/>
      <c r="H122" s="13"/>
      <c r="I122" s="13"/>
      <c r="J122" s="13"/>
      <c r="L122" s="14"/>
      <c r="M122" s="14"/>
      <c r="N122" s="14"/>
      <c r="O122" s="14"/>
      <c r="P122" s="14"/>
    </row>
    <row r="123" spans="5:16" x14ac:dyDescent="0.25">
      <c r="E123" s="272"/>
      <c r="F123" s="13"/>
      <c r="G123" s="13"/>
      <c r="H123" s="13"/>
      <c r="I123" s="13"/>
      <c r="J123" s="13"/>
      <c r="L123" s="14"/>
      <c r="M123" s="14"/>
      <c r="N123" s="14"/>
      <c r="O123" s="14"/>
      <c r="P123" s="14"/>
    </row>
    <row r="124" spans="5:16" x14ac:dyDescent="0.25">
      <c r="E124" s="272"/>
      <c r="F124" s="13"/>
      <c r="G124" s="13"/>
      <c r="H124" s="13"/>
      <c r="I124" s="13"/>
      <c r="J124" s="13"/>
      <c r="L124" s="14"/>
      <c r="M124" s="14"/>
      <c r="N124" s="14"/>
      <c r="O124" s="14"/>
      <c r="P124" s="14"/>
    </row>
    <row r="125" spans="5:16" x14ac:dyDescent="0.25">
      <c r="E125" s="272"/>
      <c r="F125" s="13"/>
      <c r="G125" s="13"/>
      <c r="H125" s="13"/>
      <c r="I125" s="13"/>
      <c r="J125" s="13"/>
      <c r="L125" s="14"/>
      <c r="M125" s="14"/>
      <c r="N125" s="14"/>
      <c r="O125" s="14"/>
      <c r="P125" s="14"/>
    </row>
    <row r="126" spans="5:16" x14ac:dyDescent="0.25">
      <c r="F126" s="13"/>
      <c r="G126" s="13"/>
      <c r="H126" s="13"/>
      <c r="I126" s="13"/>
      <c r="J126" s="13"/>
      <c r="L126" s="14"/>
      <c r="M126" s="14"/>
      <c r="N126" s="14"/>
      <c r="O126" s="14"/>
      <c r="P126" s="14"/>
    </row>
    <row r="127" spans="5:16" x14ac:dyDescent="0.25">
      <c r="E127" s="272"/>
      <c r="F127" s="13"/>
      <c r="G127" s="13"/>
      <c r="H127" s="13"/>
      <c r="I127" s="13"/>
      <c r="J127" s="13"/>
      <c r="L127" s="14"/>
      <c r="M127" s="14"/>
      <c r="N127" s="14"/>
      <c r="O127" s="14"/>
      <c r="P127" s="14"/>
    </row>
    <row r="128" spans="5:16" x14ac:dyDescent="0.25">
      <c r="E128" s="272"/>
      <c r="F128" s="13"/>
      <c r="G128" s="13"/>
      <c r="H128" s="13"/>
      <c r="I128" s="13"/>
      <c r="J128" s="13"/>
      <c r="L128" s="14"/>
      <c r="M128" s="14"/>
      <c r="N128" s="14"/>
      <c r="O128" s="14"/>
      <c r="P128" s="14"/>
    </row>
    <row r="129" spans="5:16" x14ac:dyDescent="0.25">
      <c r="E129" s="272"/>
      <c r="F129" s="13"/>
      <c r="G129" s="13"/>
      <c r="H129" s="13"/>
      <c r="I129" s="13"/>
      <c r="J129" s="13"/>
      <c r="L129" s="14"/>
      <c r="M129" s="14"/>
      <c r="N129" s="14"/>
      <c r="O129" s="14"/>
      <c r="P129" s="14"/>
    </row>
    <row r="130" spans="5:16" x14ac:dyDescent="0.25">
      <c r="E130" s="272"/>
      <c r="F130" s="13"/>
      <c r="G130" s="13"/>
      <c r="H130" s="13"/>
      <c r="I130" s="13"/>
      <c r="J130" s="13"/>
      <c r="L130" s="14"/>
      <c r="M130" s="14"/>
      <c r="N130" s="14"/>
      <c r="O130" s="14"/>
      <c r="P130" s="14"/>
    </row>
    <row r="131" spans="5:16" x14ac:dyDescent="0.25">
      <c r="E131" s="272"/>
      <c r="F131" s="13"/>
      <c r="G131" s="13"/>
      <c r="H131" s="13"/>
      <c r="I131" s="13"/>
      <c r="J131" s="13"/>
      <c r="L131" s="14"/>
      <c r="M131" s="14"/>
      <c r="N131" s="14"/>
      <c r="O131" s="14"/>
      <c r="P131" s="14"/>
    </row>
    <row r="132" spans="5:16" x14ac:dyDescent="0.25">
      <c r="E132" s="272"/>
      <c r="F132" s="13"/>
      <c r="G132" s="13"/>
      <c r="H132" s="13"/>
      <c r="I132" s="13"/>
      <c r="J132" s="13"/>
      <c r="L132" s="14"/>
      <c r="M132" s="14"/>
      <c r="N132" s="14"/>
      <c r="O132" s="14"/>
      <c r="P132" s="14"/>
    </row>
    <row r="133" spans="5:16" x14ac:dyDescent="0.25">
      <c r="E133" s="272"/>
      <c r="F133" s="13"/>
      <c r="G133" s="13"/>
      <c r="H133" s="13"/>
      <c r="I133" s="13"/>
      <c r="J133" s="13"/>
      <c r="L133" s="14"/>
      <c r="M133" s="14"/>
      <c r="N133" s="14"/>
      <c r="O133" s="14"/>
      <c r="P133" s="14"/>
    </row>
    <row r="134" spans="5:16" x14ac:dyDescent="0.25">
      <c r="E134" s="272"/>
      <c r="F134" s="13"/>
      <c r="G134" s="13"/>
      <c r="H134" s="13"/>
      <c r="I134" s="13"/>
      <c r="J134" s="13"/>
      <c r="L134" s="14"/>
      <c r="M134" s="14"/>
      <c r="N134" s="14"/>
      <c r="O134" s="14"/>
      <c r="P134" s="14"/>
    </row>
    <row r="135" spans="5:16" x14ac:dyDescent="0.25">
      <c r="E135" s="272"/>
      <c r="F135" s="13"/>
      <c r="G135" s="13"/>
      <c r="H135" s="13"/>
      <c r="I135" s="13"/>
      <c r="J135" s="13"/>
      <c r="L135" s="14"/>
      <c r="M135" s="14"/>
      <c r="N135" s="14"/>
      <c r="O135" s="14"/>
      <c r="P135" s="14"/>
    </row>
    <row r="136" spans="5:16" x14ac:dyDescent="0.25">
      <c r="E136" s="272"/>
      <c r="F136" s="13"/>
      <c r="G136" s="13"/>
      <c r="H136" s="13"/>
      <c r="I136" s="13"/>
      <c r="J136" s="13"/>
      <c r="L136" s="14"/>
      <c r="M136" s="14"/>
      <c r="N136" s="14"/>
      <c r="O136" s="14"/>
      <c r="P136" s="14"/>
    </row>
    <row r="137" spans="5:16" x14ac:dyDescent="0.25">
      <c r="E137" s="272"/>
      <c r="F137" s="13"/>
      <c r="G137" s="13"/>
      <c r="H137" s="13"/>
      <c r="I137" s="13"/>
      <c r="J137" s="13"/>
      <c r="L137" s="14"/>
      <c r="M137" s="14"/>
      <c r="N137" s="14"/>
      <c r="O137" s="14"/>
      <c r="P137" s="14"/>
    </row>
    <row r="138" spans="5:16" x14ac:dyDescent="0.25">
      <c r="E138" s="272"/>
      <c r="F138" s="13"/>
      <c r="G138" s="13"/>
      <c r="H138" s="13"/>
      <c r="I138" s="13"/>
      <c r="J138" s="13"/>
      <c r="L138" s="14"/>
      <c r="M138" s="14"/>
      <c r="N138" s="14"/>
      <c r="O138" s="14"/>
      <c r="P138" s="14"/>
    </row>
    <row r="139" spans="5:16" x14ac:dyDescent="0.25">
      <c r="E139" s="272"/>
      <c r="F139" s="13"/>
      <c r="G139" s="13"/>
      <c r="H139" s="13"/>
      <c r="I139" s="13"/>
      <c r="J139" s="13"/>
      <c r="L139" s="14"/>
      <c r="M139" s="14"/>
      <c r="N139" s="14"/>
      <c r="O139" s="14"/>
      <c r="P139" s="14"/>
    </row>
    <row r="140" spans="5:16" x14ac:dyDescent="0.25">
      <c r="E140" s="272"/>
      <c r="F140" s="13"/>
      <c r="G140" s="13"/>
      <c r="H140" s="13"/>
      <c r="I140" s="13"/>
      <c r="J140" s="13"/>
      <c r="L140" s="14"/>
      <c r="M140" s="14"/>
      <c r="N140" s="14"/>
      <c r="O140" s="14"/>
      <c r="P140" s="14"/>
    </row>
    <row r="141" spans="5:16" x14ac:dyDescent="0.25">
      <c r="E141" s="272"/>
      <c r="F141" s="13"/>
      <c r="G141" s="13"/>
      <c r="H141" s="13"/>
      <c r="I141" s="13"/>
      <c r="J141" s="13"/>
      <c r="L141" s="14"/>
      <c r="M141" s="14"/>
      <c r="N141" s="14"/>
      <c r="O141" s="14"/>
      <c r="P141" s="14"/>
    </row>
    <row r="142" spans="5:16" x14ac:dyDescent="0.25">
      <c r="E142" s="272"/>
      <c r="F142" s="13"/>
      <c r="G142" s="13"/>
      <c r="H142" s="13"/>
      <c r="I142" s="13"/>
      <c r="J142" s="13"/>
      <c r="L142" s="14"/>
      <c r="M142" s="14"/>
      <c r="N142" s="14"/>
      <c r="O142" s="14"/>
      <c r="P142" s="14"/>
    </row>
    <row r="143" spans="5:16" x14ac:dyDescent="0.25">
      <c r="E143" s="272"/>
      <c r="F143" s="13"/>
      <c r="G143" s="13"/>
      <c r="H143" s="13"/>
      <c r="I143" s="13"/>
      <c r="J143" s="13"/>
      <c r="L143" s="14"/>
      <c r="M143" s="14"/>
      <c r="N143" s="14"/>
      <c r="O143" s="14"/>
      <c r="P143" s="14"/>
    </row>
    <row r="144" spans="5:16" x14ac:dyDescent="0.25">
      <c r="E144" s="272"/>
      <c r="F144" s="13"/>
      <c r="G144" s="13"/>
      <c r="H144" s="13"/>
      <c r="I144" s="13"/>
      <c r="J144" s="13"/>
      <c r="L144" s="14"/>
      <c r="M144" s="14"/>
      <c r="N144" s="14"/>
      <c r="O144" s="14"/>
      <c r="P144" s="14"/>
    </row>
    <row r="145" spans="5:16" x14ac:dyDescent="0.25">
      <c r="E145" s="272"/>
      <c r="F145" s="13"/>
      <c r="G145" s="13"/>
      <c r="H145" s="13"/>
      <c r="I145" s="13"/>
      <c r="J145" s="13"/>
      <c r="L145" s="14"/>
      <c r="M145" s="14"/>
      <c r="N145" s="14"/>
      <c r="O145" s="14"/>
      <c r="P145" s="14"/>
    </row>
    <row r="146" spans="5:16" x14ac:dyDescent="0.25">
      <c r="E146" s="272"/>
      <c r="F146" s="13"/>
      <c r="G146" s="13"/>
      <c r="H146" s="13"/>
      <c r="I146" s="13"/>
      <c r="J146" s="13"/>
      <c r="L146" s="14"/>
      <c r="M146" s="14"/>
      <c r="N146" s="14"/>
      <c r="O146" s="14"/>
      <c r="P146" s="14"/>
    </row>
    <row r="147" spans="5:16" x14ac:dyDescent="0.25">
      <c r="E147" s="272"/>
      <c r="F147" s="13"/>
      <c r="G147" s="13"/>
      <c r="H147" s="13"/>
      <c r="I147" s="13"/>
      <c r="J147" s="13"/>
      <c r="L147" s="14"/>
      <c r="M147" s="14"/>
      <c r="N147" s="14"/>
      <c r="O147" s="14"/>
      <c r="P147" s="14"/>
    </row>
    <row r="148" spans="5:16" x14ac:dyDescent="0.25">
      <c r="E148" s="272"/>
      <c r="F148" s="13"/>
      <c r="G148" s="13"/>
      <c r="H148" s="13"/>
      <c r="I148" s="13"/>
      <c r="J148" s="13"/>
      <c r="L148" s="14"/>
      <c r="M148" s="14"/>
      <c r="N148" s="14"/>
      <c r="O148" s="14"/>
      <c r="P148" s="14"/>
    </row>
    <row r="149" spans="5:16" x14ac:dyDescent="0.25">
      <c r="E149" s="272"/>
      <c r="F149" s="13"/>
      <c r="G149" s="13"/>
      <c r="H149" s="13"/>
      <c r="I149" s="13"/>
      <c r="J149" s="13"/>
      <c r="L149" s="14"/>
      <c r="M149" s="14"/>
      <c r="N149" s="14"/>
      <c r="O149" s="14"/>
      <c r="P149" s="14"/>
    </row>
    <row r="150" spans="5:16" x14ac:dyDescent="0.25">
      <c r="E150" s="272"/>
      <c r="F150" s="13"/>
      <c r="G150" s="13"/>
      <c r="H150" s="13"/>
      <c r="I150" s="13"/>
      <c r="J150" s="13"/>
      <c r="L150" s="14"/>
      <c r="M150" s="14"/>
      <c r="N150" s="14"/>
      <c r="O150" s="14"/>
      <c r="P150" s="14"/>
    </row>
    <row r="151" spans="5:16" x14ac:dyDescent="0.25">
      <c r="E151" s="272"/>
      <c r="F151" s="13"/>
      <c r="G151" s="13"/>
      <c r="H151" s="13"/>
      <c r="I151" s="13"/>
      <c r="J151" s="13"/>
      <c r="L151" s="14"/>
      <c r="M151" s="14"/>
      <c r="N151" s="14"/>
      <c r="O151" s="14"/>
      <c r="P151" s="14"/>
    </row>
    <row r="152" spans="5:16" x14ac:dyDescent="0.25">
      <c r="E152" s="272"/>
      <c r="F152" s="13"/>
      <c r="G152" s="13"/>
      <c r="H152" s="13"/>
      <c r="I152" s="13"/>
      <c r="J152" s="13"/>
      <c r="L152" s="14"/>
      <c r="M152" s="14"/>
      <c r="N152" s="14"/>
      <c r="O152" s="14"/>
      <c r="P152" s="14"/>
    </row>
    <row r="153" spans="5:16" x14ac:dyDescent="0.25">
      <c r="E153" s="272"/>
      <c r="F153" s="13"/>
      <c r="G153" s="13"/>
      <c r="H153" s="13"/>
      <c r="I153" s="13"/>
      <c r="J153" s="13"/>
      <c r="L153" s="14"/>
      <c r="M153" s="14"/>
      <c r="N153" s="14"/>
      <c r="O153" s="14"/>
      <c r="P153" s="14"/>
    </row>
    <row r="154" spans="5:16" x14ac:dyDescent="0.25">
      <c r="E154" s="272"/>
      <c r="F154" s="13"/>
      <c r="G154" s="13"/>
      <c r="H154" s="13"/>
      <c r="I154" s="13"/>
      <c r="J154" s="13"/>
      <c r="L154" s="14"/>
      <c r="M154" s="14"/>
      <c r="N154" s="14"/>
      <c r="O154" s="14"/>
      <c r="P154" s="14"/>
    </row>
    <row r="155" spans="5:16" x14ac:dyDescent="0.25">
      <c r="F155" s="13"/>
      <c r="G155" s="13"/>
      <c r="H155" s="13"/>
      <c r="I155" s="13"/>
      <c r="J155" s="13"/>
      <c r="L155" s="14"/>
      <c r="M155" s="14"/>
      <c r="N155" s="14"/>
      <c r="O155" s="14"/>
      <c r="P155" s="14"/>
    </row>
    <row r="156" spans="5:16" x14ac:dyDescent="0.25">
      <c r="E156" s="272"/>
      <c r="F156" s="13"/>
      <c r="G156" s="13"/>
      <c r="H156" s="13"/>
      <c r="I156" s="13"/>
      <c r="J156" s="13"/>
      <c r="L156" s="14"/>
      <c r="M156" s="14"/>
      <c r="N156" s="14"/>
      <c r="O156" s="14"/>
      <c r="P156" s="14"/>
    </row>
    <row r="157" spans="5:16" x14ac:dyDescent="0.25">
      <c r="E157" s="272"/>
      <c r="F157" s="13"/>
      <c r="G157" s="13"/>
      <c r="H157" s="13"/>
      <c r="I157" s="13"/>
      <c r="J157" s="13"/>
      <c r="L157" s="14"/>
      <c r="M157" s="14"/>
      <c r="N157" s="14"/>
      <c r="O157" s="14"/>
      <c r="P157" s="14"/>
    </row>
    <row r="158" spans="5:16" x14ac:dyDescent="0.25">
      <c r="E158" s="272"/>
      <c r="F158" s="13"/>
      <c r="G158" s="13"/>
      <c r="H158" s="13"/>
      <c r="I158" s="13"/>
      <c r="J158" s="13"/>
      <c r="L158" s="14"/>
      <c r="M158" s="14"/>
      <c r="N158" s="14"/>
      <c r="O158" s="14"/>
      <c r="P158" s="14"/>
    </row>
    <row r="159" spans="5:16" x14ac:dyDescent="0.25">
      <c r="E159" s="272"/>
      <c r="F159" s="13"/>
      <c r="G159" s="13"/>
      <c r="H159" s="13"/>
      <c r="I159" s="13"/>
      <c r="J159" s="13"/>
      <c r="L159" s="14"/>
      <c r="M159" s="14"/>
      <c r="N159" s="14"/>
      <c r="O159" s="14"/>
      <c r="P159" s="14"/>
    </row>
    <row r="160" spans="5:16" x14ac:dyDescent="0.25">
      <c r="E160" s="272"/>
      <c r="F160" s="13"/>
      <c r="G160" s="13"/>
      <c r="H160" s="13"/>
      <c r="I160" s="13"/>
      <c r="J160" s="13"/>
      <c r="L160" s="14"/>
      <c r="M160" s="14"/>
      <c r="N160" s="14"/>
      <c r="O160" s="14"/>
      <c r="P160" s="14"/>
    </row>
    <row r="161" spans="5:16" x14ac:dyDescent="0.25">
      <c r="E161" s="272"/>
      <c r="F161" s="13"/>
      <c r="G161" s="13"/>
      <c r="H161" s="13"/>
      <c r="I161" s="13"/>
      <c r="J161" s="13"/>
      <c r="L161" s="14"/>
      <c r="M161" s="14"/>
      <c r="N161" s="14"/>
      <c r="O161" s="14"/>
      <c r="P161" s="14"/>
    </row>
    <row r="162" spans="5:16" x14ac:dyDescent="0.25">
      <c r="E162" s="272"/>
      <c r="F162" s="13"/>
      <c r="G162" s="13"/>
      <c r="H162" s="13"/>
      <c r="I162" s="13"/>
      <c r="J162" s="13"/>
      <c r="L162" s="14"/>
      <c r="M162" s="14"/>
      <c r="N162" s="14"/>
      <c r="O162" s="14"/>
      <c r="P162" s="14"/>
    </row>
    <row r="163" spans="5:16" x14ac:dyDescent="0.25">
      <c r="E163" s="272"/>
      <c r="F163" s="13"/>
      <c r="G163" s="13"/>
      <c r="H163" s="13"/>
      <c r="I163" s="13"/>
      <c r="J163" s="13"/>
      <c r="L163" s="14"/>
      <c r="M163" s="14"/>
      <c r="N163" s="14"/>
      <c r="O163" s="14"/>
      <c r="P163" s="14"/>
    </row>
    <row r="164" spans="5:16" x14ac:dyDescent="0.25">
      <c r="E164" s="272"/>
      <c r="F164" s="13"/>
      <c r="G164" s="13"/>
      <c r="H164" s="13"/>
      <c r="I164" s="13"/>
      <c r="J164" s="13"/>
      <c r="L164" s="14"/>
      <c r="M164" s="14"/>
      <c r="N164" s="14"/>
      <c r="O164" s="14"/>
      <c r="P164" s="14"/>
    </row>
    <row r="165" spans="5:16" x14ac:dyDescent="0.25">
      <c r="E165" s="272"/>
      <c r="F165" s="13"/>
      <c r="G165" s="13"/>
      <c r="H165" s="13"/>
      <c r="I165" s="13"/>
      <c r="J165" s="13"/>
      <c r="L165" s="14"/>
      <c r="M165" s="14"/>
      <c r="N165" s="14"/>
      <c r="O165" s="14"/>
      <c r="P165" s="14"/>
    </row>
    <row r="166" spans="5:16" x14ac:dyDescent="0.25">
      <c r="E166" s="272"/>
      <c r="F166" s="13"/>
      <c r="G166" s="13"/>
      <c r="H166" s="13"/>
      <c r="I166" s="13"/>
      <c r="J166" s="13"/>
      <c r="L166" s="14"/>
      <c r="M166" s="14"/>
      <c r="N166" s="14"/>
      <c r="O166" s="14"/>
      <c r="P166" s="14"/>
    </row>
    <row r="167" spans="5:16" x14ac:dyDescent="0.25">
      <c r="E167" s="272"/>
      <c r="F167" s="13"/>
      <c r="G167" s="13"/>
      <c r="H167" s="13"/>
      <c r="I167" s="13"/>
      <c r="J167" s="13"/>
      <c r="L167" s="14"/>
      <c r="M167" s="14"/>
      <c r="N167" s="14"/>
      <c r="O167" s="14"/>
      <c r="P167" s="14"/>
    </row>
    <row r="168" spans="5:16" x14ac:dyDescent="0.25">
      <c r="E168" s="272"/>
      <c r="F168" s="13"/>
      <c r="G168" s="13"/>
      <c r="H168" s="13"/>
      <c r="I168" s="13"/>
      <c r="J168" s="13"/>
      <c r="L168" s="14"/>
      <c r="M168" s="14"/>
      <c r="N168" s="14"/>
      <c r="O168" s="14"/>
      <c r="P168" s="14"/>
    </row>
    <row r="169" spans="5:16" x14ac:dyDescent="0.25">
      <c r="E169" s="272"/>
      <c r="F169" s="13"/>
      <c r="G169" s="13"/>
      <c r="H169" s="13"/>
      <c r="I169" s="13"/>
      <c r="J169" s="13"/>
      <c r="L169" s="14"/>
      <c r="M169" s="14"/>
      <c r="N169" s="14"/>
      <c r="O169" s="14"/>
      <c r="P169" s="14"/>
    </row>
    <row r="170" spans="5:16" x14ac:dyDescent="0.25">
      <c r="E170" s="272"/>
      <c r="F170" s="13"/>
      <c r="G170" s="13"/>
      <c r="H170" s="13"/>
      <c r="I170" s="13"/>
      <c r="J170" s="13"/>
      <c r="L170" s="14"/>
      <c r="M170" s="14"/>
      <c r="N170" s="14"/>
      <c r="O170" s="14"/>
      <c r="P170" s="14"/>
    </row>
    <row r="171" spans="5:16" x14ac:dyDescent="0.25">
      <c r="E171" s="272"/>
      <c r="F171" s="13"/>
      <c r="G171" s="13"/>
      <c r="H171" s="13"/>
      <c r="I171" s="13"/>
      <c r="J171" s="13"/>
      <c r="L171" s="14"/>
      <c r="M171" s="14"/>
      <c r="N171" s="14"/>
      <c r="O171" s="14"/>
      <c r="P171" s="14"/>
    </row>
    <row r="172" spans="5:16" x14ac:dyDescent="0.25">
      <c r="E172" s="272"/>
      <c r="F172" s="13"/>
      <c r="G172" s="13"/>
      <c r="H172" s="13"/>
      <c r="I172" s="13"/>
      <c r="J172" s="13"/>
      <c r="L172" s="14"/>
      <c r="M172" s="14"/>
      <c r="N172" s="14"/>
      <c r="O172" s="14"/>
      <c r="P172" s="14"/>
    </row>
    <row r="173" spans="5:16" x14ac:dyDescent="0.25">
      <c r="E173" s="272"/>
      <c r="F173" s="13"/>
      <c r="G173" s="13"/>
      <c r="H173" s="13"/>
      <c r="I173" s="13"/>
      <c r="J173" s="13"/>
      <c r="L173" s="14"/>
      <c r="M173" s="14"/>
      <c r="N173" s="14"/>
      <c r="O173" s="14"/>
      <c r="P173" s="14"/>
    </row>
    <row r="174" spans="5:16" x14ac:dyDescent="0.25">
      <c r="E174" s="272"/>
      <c r="F174" s="13"/>
      <c r="G174" s="13"/>
      <c r="H174" s="13"/>
      <c r="I174" s="13"/>
      <c r="J174" s="13"/>
      <c r="L174" s="14"/>
      <c r="M174" s="14"/>
      <c r="N174" s="14"/>
      <c r="O174" s="14"/>
      <c r="P174" s="14"/>
    </row>
    <row r="175" spans="5:16" x14ac:dyDescent="0.25">
      <c r="E175" s="272"/>
      <c r="F175" s="13"/>
      <c r="G175" s="13"/>
      <c r="H175" s="13"/>
      <c r="I175" s="13"/>
      <c r="J175" s="13"/>
      <c r="L175" s="14"/>
      <c r="M175" s="14"/>
      <c r="N175" s="14"/>
      <c r="O175" s="14"/>
      <c r="P175" s="14"/>
    </row>
    <row r="176" spans="5:16" x14ac:dyDescent="0.25">
      <c r="E176" s="272"/>
      <c r="F176" s="13"/>
      <c r="G176" s="13"/>
      <c r="H176" s="13"/>
      <c r="I176" s="13"/>
      <c r="J176" s="13"/>
      <c r="L176" s="14"/>
      <c r="M176" s="14"/>
      <c r="N176" s="14"/>
      <c r="O176" s="14"/>
      <c r="P176" s="14"/>
    </row>
    <row r="177" spans="5:16" x14ac:dyDescent="0.25">
      <c r="E177" s="272"/>
      <c r="F177" s="13"/>
      <c r="G177" s="13"/>
      <c r="H177" s="13"/>
      <c r="I177" s="13"/>
      <c r="J177" s="13"/>
      <c r="L177" s="14"/>
      <c r="M177" s="14"/>
      <c r="N177" s="14"/>
      <c r="O177" s="14"/>
      <c r="P177" s="14"/>
    </row>
    <row r="178" spans="5:16" x14ac:dyDescent="0.25">
      <c r="E178" s="272"/>
      <c r="F178" s="13"/>
      <c r="G178" s="13"/>
      <c r="H178" s="13"/>
      <c r="I178" s="13"/>
      <c r="J178" s="13"/>
      <c r="L178" s="14"/>
      <c r="M178" s="14"/>
      <c r="N178" s="14"/>
      <c r="O178" s="14"/>
      <c r="P178" s="14"/>
    </row>
    <row r="179" spans="5:16" x14ac:dyDescent="0.25">
      <c r="E179" s="272"/>
      <c r="F179" s="13"/>
      <c r="G179" s="13"/>
      <c r="H179" s="13"/>
      <c r="I179" s="13"/>
      <c r="J179" s="13"/>
      <c r="L179" s="14"/>
      <c r="M179" s="14"/>
      <c r="N179" s="14"/>
      <c r="O179" s="14"/>
      <c r="P179" s="14"/>
    </row>
    <row r="180" spans="5:16" x14ac:dyDescent="0.25">
      <c r="E180" s="272"/>
      <c r="F180" s="13"/>
      <c r="G180" s="13"/>
      <c r="H180" s="13"/>
      <c r="I180" s="13"/>
      <c r="J180" s="13"/>
      <c r="L180" s="14"/>
      <c r="M180" s="14"/>
      <c r="N180" s="14"/>
      <c r="O180" s="14"/>
      <c r="P180" s="14"/>
    </row>
    <row r="181" spans="5:16" x14ac:dyDescent="0.25">
      <c r="E181" s="272"/>
      <c r="F181" s="13"/>
      <c r="G181" s="13"/>
      <c r="H181" s="13"/>
      <c r="I181" s="13"/>
      <c r="J181" s="13"/>
      <c r="L181" s="14"/>
      <c r="M181" s="14"/>
      <c r="N181" s="14"/>
      <c r="O181" s="14"/>
      <c r="P181" s="14"/>
    </row>
    <row r="182" spans="5:16" x14ac:dyDescent="0.25">
      <c r="F182" s="13"/>
      <c r="G182" s="13"/>
      <c r="H182" s="13"/>
      <c r="I182" s="13"/>
      <c r="J182" s="13"/>
      <c r="L182" s="14"/>
      <c r="M182" s="14"/>
      <c r="N182" s="14"/>
      <c r="O182" s="14"/>
      <c r="P182" s="14"/>
    </row>
    <row r="183" spans="5:16" x14ac:dyDescent="0.25">
      <c r="E183" s="272"/>
      <c r="F183" s="13"/>
      <c r="G183" s="13"/>
      <c r="H183" s="13"/>
      <c r="I183" s="13"/>
      <c r="J183" s="13"/>
      <c r="L183" s="14"/>
      <c r="M183" s="14"/>
      <c r="N183" s="14"/>
      <c r="O183" s="14"/>
      <c r="P183" s="14"/>
    </row>
    <row r="184" spans="5:16" x14ac:dyDescent="0.25">
      <c r="E184" s="272"/>
      <c r="F184" s="13"/>
      <c r="G184" s="13"/>
      <c r="H184" s="13"/>
      <c r="I184" s="13"/>
      <c r="J184" s="13"/>
      <c r="L184" s="14"/>
      <c r="M184" s="14"/>
      <c r="N184" s="14"/>
      <c r="O184" s="14"/>
      <c r="P184" s="14"/>
    </row>
    <row r="185" spans="5:16" x14ac:dyDescent="0.25">
      <c r="E185" s="272"/>
      <c r="F185" s="13"/>
      <c r="G185" s="13"/>
      <c r="H185" s="13"/>
      <c r="I185" s="13"/>
      <c r="J185" s="13"/>
      <c r="L185" s="14"/>
      <c r="M185" s="14"/>
      <c r="N185" s="14"/>
      <c r="O185" s="14"/>
      <c r="P185" s="14"/>
    </row>
    <row r="186" spans="5:16" x14ac:dyDescent="0.25">
      <c r="F186" s="13"/>
      <c r="G186" s="13"/>
      <c r="H186" s="13"/>
      <c r="I186" s="13"/>
      <c r="J186" s="13"/>
      <c r="L186" s="14"/>
      <c r="M186" s="14"/>
      <c r="N186" s="14"/>
      <c r="O186" s="14"/>
      <c r="P186" s="14"/>
    </row>
    <row r="187" spans="5:16" x14ac:dyDescent="0.25">
      <c r="E187" s="272"/>
      <c r="F187" s="13"/>
      <c r="G187" s="13"/>
      <c r="H187" s="13"/>
      <c r="I187" s="13"/>
      <c r="J187" s="13"/>
      <c r="L187" s="14"/>
      <c r="M187" s="14"/>
      <c r="N187" s="14"/>
      <c r="O187" s="14"/>
      <c r="P187" s="14"/>
    </row>
    <row r="188" spans="5:16" x14ac:dyDescent="0.25">
      <c r="E188" s="272"/>
      <c r="F188" s="13"/>
      <c r="G188" s="13"/>
      <c r="H188" s="13"/>
      <c r="I188" s="13"/>
      <c r="J188" s="13"/>
      <c r="L188" s="14"/>
      <c r="M188" s="14"/>
      <c r="N188" s="14"/>
      <c r="O188" s="14"/>
      <c r="P188" s="14"/>
    </row>
    <row r="189" spans="5:16" x14ac:dyDescent="0.25">
      <c r="E189" s="272"/>
      <c r="F189" s="13"/>
      <c r="G189" s="13"/>
      <c r="H189" s="13"/>
      <c r="I189" s="13"/>
      <c r="J189" s="13"/>
      <c r="L189" s="14"/>
      <c r="M189" s="14"/>
      <c r="N189" s="14"/>
      <c r="O189" s="14"/>
      <c r="P189" s="14"/>
    </row>
    <row r="190" spans="5:16" x14ac:dyDescent="0.25">
      <c r="E190" s="272"/>
      <c r="F190" s="13"/>
      <c r="G190" s="13"/>
      <c r="H190" s="13"/>
      <c r="I190" s="13"/>
      <c r="J190" s="13"/>
      <c r="L190" s="14"/>
      <c r="M190" s="14"/>
      <c r="N190" s="14"/>
      <c r="O190" s="14"/>
      <c r="P190" s="14"/>
    </row>
    <row r="191" spans="5:16" x14ac:dyDescent="0.25">
      <c r="E191" s="272"/>
      <c r="F191" s="13"/>
      <c r="G191" s="13"/>
      <c r="H191" s="13"/>
      <c r="I191" s="13"/>
      <c r="J191" s="13"/>
      <c r="L191" s="14"/>
      <c r="M191" s="14"/>
      <c r="N191" s="14"/>
      <c r="O191" s="14"/>
      <c r="P191" s="14"/>
    </row>
    <row r="192" spans="5:16" x14ac:dyDescent="0.25">
      <c r="E192" s="272"/>
      <c r="F192" s="13"/>
      <c r="G192" s="13"/>
      <c r="H192" s="13"/>
      <c r="I192" s="13"/>
      <c r="J192" s="13"/>
      <c r="L192" s="14"/>
      <c r="M192" s="14"/>
      <c r="N192" s="14"/>
      <c r="O192" s="14"/>
      <c r="P192" s="14"/>
    </row>
    <row r="193" spans="5:16" x14ac:dyDescent="0.25">
      <c r="E193" s="272"/>
      <c r="F193" s="13"/>
      <c r="G193" s="13"/>
      <c r="H193" s="13"/>
      <c r="I193" s="13"/>
      <c r="J193" s="13"/>
      <c r="L193" s="14"/>
      <c r="M193" s="14"/>
      <c r="N193" s="14"/>
      <c r="O193" s="14"/>
      <c r="P193" s="14"/>
    </row>
    <row r="194" spans="5:16" x14ac:dyDescent="0.25">
      <c r="E194" s="272"/>
      <c r="F194" s="13"/>
      <c r="G194" s="13"/>
      <c r="H194" s="13"/>
      <c r="I194" s="13"/>
      <c r="J194" s="13"/>
      <c r="L194" s="14"/>
      <c r="M194" s="14"/>
      <c r="N194" s="14"/>
      <c r="O194" s="14"/>
      <c r="P194" s="14"/>
    </row>
    <row r="195" spans="5:16" x14ac:dyDescent="0.25">
      <c r="E195" s="272"/>
      <c r="F195" s="13"/>
      <c r="G195" s="13"/>
      <c r="H195" s="13"/>
      <c r="I195" s="13"/>
      <c r="J195" s="13"/>
      <c r="L195" s="14"/>
      <c r="M195" s="14"/>
      <c r="N195" s="14"/>
      <c r="O195" s="14"/>
      <c r="P195" s="14"/>
    </row>
    <row r="196" spans="5:16" x14ac:dyDescent="0.25">
      <c r="E196" s="272"/>
      <c r="F196" s="13"/>
      <c r="G196" s="13"/>
      <c r="H196" s="13"/>
      <c r="I196" s="13"/>
      <c r="J196" s="13"/>
      <c r="L196" s="14"/>
      <c r="M196" s="14"/>
      <c r="N196" s="14"/>
      <c r="O196" s="14"/>
      <c r="P196" s="14"/>
    </row>
    <row r="197" spans="5:16" x14ac:dyDescent="0.25">
      <c r="E197" s="272"/>
      <c r="F197" s="13"/>
      <c r="G197" s="13"/>
      <c r="H197" s="13"/>
      <c r="I197" s="13"/>
      <c r="J197" s="13"/>
      <c r="L197" s="14"/>
      <c r="M197" s="14"/>
      <c r="N197" s="14"/>
      <c r="O197" s="14"/>
      <c r="P197" s="14"/>
    </row>
    <row r="198" spans="5:16" x14ac:dyDescent="0.25">
      <c r="E198" s="272"/>
      <c r="F198" s="13"/>
      <c r="G198" s="13"/>
      <c r="H198" s="13"/>
      <c r="I198" s="13"/>
      <c r="J198" s="13"/>
      <c r="L198" s="14"/>
      <c r="M198" s="14"/>
      <c r="N198" s="14"/>
      <c r="O198" s="14"/>
      <c r="P198" s="14"/>
    </row>
    <row r="199" spans="5:16" x14ac:dyDescent="0.25">
      <c r="E199" s="272"/>
      <c r="F199" s="13"/>
      <c r="G199" s="13"/>
      <c r="H199" s="13"/>
      <c r="I199" s="13"/>
      <c r="J199" s="13"/>
      <c r="L199" s="14"/>
      <c r="M199" s="14"/>
      <c r="N199" s="14"/>
      <c r="O199" s="14"/>
      <c r="P199" s="14"/>
    </row>
    <row r="200" spans="5:16" x14ac:dyDescent="0.25">
      <c r="E200" s="272"/>
      <c r="F200" s="13"/>
      <c r="G200" s="13"/>
      <c r="H200" s="13"/>
      <c r="I200" s="13"/>
      <c r="J200" s="13"/>
      <c r="L200" s="14"/>
      <c r="M200" s="14"/>
      <c r="N200" s="14"/>
      <c r="O200" s="14"/>
      <c r="P200" s="14"/>
    </row>
    <row r="201" spans="5:16" x14ac:dyDescent="0.25">
      <c r="E201" s="272"/>
      <c r="F201" s="13"/>
      <c r="G201" s="13"/>
      <c r="H201" s="13"/>
      <c r="I201" s="13"/>
      <c r="J201" s="13"/>
      <c r="L201" s="14"/>
      <c r="M201" s="14"/>
      <c r="N201" s="14"/>
      <c r="O201" s="14"/>
      <c r="P201" s="14"/>
    </row>
    <row r="202" spans="5:16" x14ac:dyDescent="0.25">
      <c r="E202" s="272"/>
      <c r="F202" s="13"/>
      <c r="G202" s="13"/>
      <c r="H202" s="13"/>
      <c r="I202" s="13"/>
      <c r="J202" s="13"/>
      <c r="L202" s="14"/>
      <c r="M202" s="14"/>
      <c r="N202" s="14"/>
      <c r="O202" s="14"/>
      <c r="P202" s="14"/>
    </row>
    <row r="203" spans="5:16" x14ac:dyDescent="0.25">
      <c r="E203" s="272"/>
      <c r="F203" s="13"/>
      <c r="G203" s="13"/>
      <c r="H203" s="13"/>
      <c r="I203" s="13"/>
      <c r="J203" s="13"/>
      <c r="L203" s="14"/>
      <c r="M203" s="14"/>
      <c r="N203" s="14"/>
      <c r="O203" s="14"/>
      <c r="P203" s="14"/>
    </row>
    <row r="204" spans="5:16" x14ac:dyDescent="0.25">
      <c r="E204" s="272"/>
      <c r="F204" s="13"/>
      <c r="G204" s="13"/>
      <c r="H204" s="13"/>
      <c r="I204" s="13"/>
      <c r="J204" s="13"/>
      <c r="L204" s="14"/>
      <c r="M204" s="14"/>
      <c r="N204" s="14"/>
      <c r="O204" s="14"/>
      <c r="P204" s="14"/>
    </row>
    <row r="205" spans="5:16" x14ac:dyDescent="0.25">
      <c r="E205" s="272"/>
      <c r="F205" s="13"/>
      <c r="G205" s="13"/>
      <c r="H205" s="13"/>
      <c r="I205" s="13"/>
      <c r="J205" s="13"/>
      <c r="L205" s="14"/>
      <c r="M205" s="14"/>
      <c r="N205" s="14"/>
      <c r="O205" s="14"/>
      <c r="P205" s="14"/>
    </row>
    <row r="206" spans="5:16" x14ac:dyDescent="0.25">
      <c r="E206" s="272"/>
      <c r="F206" s="13"/>
      <c r="G206" s="13"/>
      <c r="H206" s="13"/>
      <c r="I206" s="13"/>
      <c r="J206" s="13"/>
      <c r="L206" s="14"/>
      <c r="M206" s="14"/>
      <c r="N206" s="14"/>
      <c r="O206" s="14"/>
      <c r="P206" s="14"/>
    </row>
    <row r="207" spans="5:16" x14ac:dyDescent="0.25">
      <c r="E207" s="272"/>
      <c r="F207" s="13"/>
      <c r="G207" s="13"/>
      <c r="H207" s="13"/>
      <c r="I207" s="13"/>
      <c r="J207" s="13"/>
      <c r="L207" s="14"/>
      <c r="M207" s="14"/>
      <c r="N207" s="14"/>
      <c r="O207" s="14"/>
      <c r="P207" s="14"/>
    </row>
    <row r="208" spans="5:16" x14ac:dyDescent="0.25">
      <c r="E208" s="272"/>
      <c r="F208" s="13"/>
      <c r="G208" s="13"/>
      <c r="H208" s="13"/>
      <c r="I208" s="13"/>
      <c r="J208" s="13"/>
      <c r="L208" s="14"/>
      <c r="M208" s="14"/>
      <c r="N208" s="14"/>
      <c r="O208" s="14"/>
      <c r="P208" s="14"/>
    </row>
    <row r="209" spans="5:16" x14ac:dyDescent="0.25">
      <c r="E209" s="272"/>
      <c r="F209" s="13"/>
      <c r="G209" s="13"/>
      <c r="H209" s="13"/>
      <c r="I209" s="13"/>
      <c r="J209" s="13"/>
      <c r="L209" s="14"/>
      <c r="M209" s="14"/>
      <c r="N209" s="14"/>
      <c r="O209" s="14"/>
      <c r="P209" s="14"/>
    </row>
    <row r="210" spans="5:16" x14ac:dyDescent="0.25">
      <c r="F210" s="13"/>
      <c r="G210" s="13"/>
      <c r="H210" s="13"/>
      <c r="I210" s="13"/>
      <c r="J210" s="13"/>
      <c r="L210" s="14"/>
      <c r="M210" s="14"/>
      <c r="N210" s="14"/>
      <c r="O210" s="14"/>
      <c r="P210" s="14"/>
    </row>
    <row r="211" spans="5:16" x14ac:dyDescent="0.25">
      <c r="E211" s="272"/>
      <c r="F211" s="13"/>
      <c r="G211" s="13"/>
      <c r="H211" s="13"/>
      <c r="I211" s="13"/>
      <c r="J211" s="13"/>
      <c r="L211" s="14"/>
      <c r="M211" s="14"/>
      <c r="N211" s="14"/>
      <c r="O211" s="14"/>
      <c r="P211" s="14"/>
    </row>
    <row r="212" spans="5:16" x14ac:dyDescent="0.25">
      <c r="E212" s="272"/>
      <c r="F212" s="13"/>
      <c r="G212" s="13"/>
      <c r="H212" s="13"/>
      <c r="I212" s="13"/>
      <c r="J212" s="13"/>
      <c r="L212" s="14"/>
      <c r="M212" s="14"/>
      <c r="N212" s="14"/>
      <c r="O212" s="14"/>
      <c r="P212" s="14"/>
    </row>
    <row r="213" spans="5:16" x14ac:dyDescent="0.25">
      <c r="E213" s="272"/>
      <c r="F213" s="13"/>
      <c r="G213" s="13"/>
      <c r="H213" s="13"/>
      <c r="I213" s="13"/>
      <c r="J213" s="13"/>
      <c r="L213" s="14"/>
      <c r="M213" s="14"/>
      <c r="N213" s="14"/>
      <c r="O213" s="14"/>
      <c r="P213" s="14"/>
    </row>
    <row r="214" spans="5:16" x14ac:dyDescent="0.25">
      <c r="E214" s="272"/>
      <c r="F214" s="13"/>
      <c r="G214" s="13"/>
      <c r="H214" s="13"/>
      <c r="I214" s="13"/>
      <c r="J214" s="13"/>
      <c r="L214" s="14"/>
      <c r="M214" s="14"/>
      <c r="N214" s="14"/>
      <c r="O214" s="14"/>
      <c r="P214" s="14"/>
    </row>
    <row r="215" spans="5:16" x14ac:dyDescent="0.25">
      <c r="E215" s="272"/>
      <c r="F215" s="13"/>
      <c r="G215" s="13"/>
      <c r="H215" s="13"/>
      <c r="I215" s="13"/>
      <c r="J215" s="13"/>
      <c r="L215" s="14"/>
      <c r="M215" s="14"/>
      <c r="N215" s="14"/>
      <c r="O215" s="14"/>
      <c r="P215" s="14"/>
    </row>
    <row r="216" spans="5:16" x14ac:dyDescent="0.25">
      <c r="E216" s="272"/>
      <c r="F216" s="13"/>
      <c r="G216" s="13"/>
      <c r="H216" s="13"/>
      <c r="I216" s="13"/>
      <c r="J216" s="13"/>
      <c r="L216" s="14"/>
      <c r="M216" s="14"/>
      <c r="N216" s="14"/>
      <c r="O216" s="14"/>
      <c r="P216" s="14"/>
    </row>
    <row r="217" spans="5:16" x14ac:dyDescent="0.25">
      <c r="E217" s="272"/>
      <c r="F217" s="13"/>
      <c r="G217" s="13"/>
      <c r="H217" s="13"/>
      <c r="I217" s="13"/>
      <c r="J217" s="13"/>
      <c r="L217" s="14"/>
      <c r="M217" s="14"/>
      <c r="N217" s="14"/>
      <c r="O217" s="14"/>
      <c r="P217" s="14"/>
    </row>
    <row r="218" spans="5:16" x14ac:dyDescent="0.25">
      <c r="E218" s="272"/>
      <c r="F218" s="13"/>
      <c r="G218" s="13"/>
      <c r="H218" s="13"/>
      <c r="I218" s="13"/>
      <c r="J218" s="13"/>
      <c r="L218" s="14"/>
      <c r="M218" s="14"/>
      <c r="N218" s="14"/>
      <c r="O218" s="14"/>
      <c r="P218" s="14"/>
    </row>
    <row r="219" spans="5:16" x14ac:dyDescent="0.25">
      <c r="E219" s="272"/>
      <c r="F219" s="13"/>
      <c r="G219" s="13"/>
      <c r="H219" s="13"/>
      <c r="I219" s="13"/>
      <c r="J219" s="13"/>
      <c r="L219" s="14"/>
      <c r="M219" s="14"/>
      <c r="N219" s="14"/>
      <c r="O219" s="14"/>
      <c r="P219" s="14"/>
    </row>
    <row r="220" spans="5:16" x14ac:dyDescent="0.25">
      <c r="E220" s="272"/>
      <c r="F220" s="13"/>
      <c r="G220" s="13"/>
      <c r="H220" s="13"/>
      <c r="I220" s="13"/>
      <c r="J220" s="13"/>
      <c r="L220" s="14"/>
      <c r="M220" s="14"/>
      <c r="N220" s="14"/>
      <c r="O220" s="14"/>
      <c r="P220" s="14"/>
    </row>
    <row r="221" spans="5:16" x14ac:dyDescent="0.25">
      <c r="E221" s="272"/>
      <c r="F221" s="13"/>
      <c r="G221" s="13"/>
      <c r="H221" s="13"/>
      <c r="I221" s="13"/>
      <c r="J221" s="13"/>
      <c r="L221" s="14"/>
      <c r="M221" s="14"/>
      <c r="N221" s="14"/>
      <c r="O221" s="14"/>
      <c r="P221" s="14"/>
    </row>
    <row r="222" spans="5:16" x14ac:dyDescent="0.25">
      <c r="E222" s="272"/>
      <c r="F222" s="13"/>
      <c r="G222" s="13"/>
      <c r="H222" s="13"/>
      <c r="I222" s="13"/>
      <c r="J222" s="13"/>
      <c r="L222" s="14"/>
      <c r="M222" s="14"/>
      <c r="N222" s="14"/>
      <c r="O222" s="14"/>
      <c r="P222" s="14"/>
    </row>
    <row r="223" spans="5:16" x14ac:dyDescent="0.25">
      <c r="E223" s="272"/>
      <c r="F223" s="13"/>
      <c r="G223" s="13"/>
      <c r="H223" s="13"/>
      <c r="I223" s="13"/>
      <c r="J223" s="13"/>
      <c r="L223" s="14"/>
      <c r="M223" s="14"/>
      <c r="N223" s="14"/>
      <c r="O223" s="14"/>
      <c r="P223" s="14"/>
    </row>
    <row r="224" spans="5:16" x14ac:dyDescent="0.25">
      <c r="E224" s="272"/>
      <c r="F224" s="13"/>
      <c r="G224" s="13"/>
      <c r="H224" s="13"/>
      <c r="I224" s="13"/>
      <c r="J224" s="13"/>
      <c r="L224" s="14"/>
      <c r="M224" s="14"/>
      <c r="N224" s="14"/>
      <c r="O224" s="14"/>
      <c r="P224" s="14"/>
    </row>
    <row r="225" spans="5:16" x14ac:dyDescent="0.25">
      <c r="E225" s="272"/>
      <c r="F225" s="13"/>
      <c r="G225" s="13"/>
      <c r="H225" s="13"/>
      <c r="I225" s="13"/>
      <c r="J225" s="13"/>
      <c r="L225" s="14"/>
      <c r="M225" s="14"/>
      <c r="N225" s="14"/>
      <c r="O225" s="14"/>
      <c r="P225" s="14"/>
    </row>
    <row r="226" spans="5:16" x14ac:dyDescent="0.25">
      <c r="E226" s="272"/>
      <c r="F226" s="13"/>
      <c r="G226" s="13"/>
      <c r="H226" s="13"/>
      <c r="I226" s="13"/>
      <c r="J226" s="13"/>
      <c r="L226" s="14"/>
      <c r="M226" s="14"/>
      <c r="N226" s="14"/>
      <c r="O226" s="14"/>
      <c r="P226" s="14"/>
    </row>
    <row r="227" spans="5:16" x14ac:dyDescent="0.25">
      <c r="E227" s="272"/>
      <c r="F227" s="13"/>
      <c r="G227" s="13"/>
      <c r="H227" s="13"/>
      <c r="I227" s="13"/>
      <c r="J227" s="13"/>
      <c r="L227" s="14"/>
      <c r="M227" s="14"/>
      <c r="N227" s="14"/>
      <c r="O227" s="14"/>
      <c r="P227" s="14"/>
    </row>
    <row r="228" spans="5:16" x14ac:dyDescent="0.25">
      <c r="E228" s="272"/>
      <c r="F228" s="13"/>
      <c r="G228" s="13"/>
      <c r="H228" s="13"/>
      <c r="I228" s="13"/>
      <c r="J228" s="13"/>
      <c r="L228" s="14"/>
      <c r="M228" s="14"/>
      <c r="N228" s="14"/>
      <c r="O228" s="14"/>
      <c r="P228" s="14"/>
    </row>
    <row r="229" spans="5:16" x14ac:dyDescent="0.25">
      <c r="E229" s="272"/>
      <c r="F229" s="13"/>
      <c r="G229" s="13"/>
      <c r="H229" s="13"/>
      <c r="I229" s="13"/>
      <c r="J229" s="13"/>
      <c r="L229" s="14"/>
      <c r="M229" s="14"/>
      <c r="N229" s="14"/>
      <c r="O229" s="14"/>
      <c r="P229" s="14"/>
    </row>
    <row r="230" spans="5:16" x14ac:dyDescent="0.25">
      <c r="E230" s="272"/>
      <c r="F230" s="13"/>
      <c r="G230" s="13"/>
      <c r="H230" s="13"/>
      <c r="I230" s="13"/>
      <c r="J230" s="13"/>
      <c r="L230" s="14"/>
      <c r="M230" s="14"/>
      <c r="N230" s="14"/>
      <c r="O230" s="14"/>
      <c r="P230" s="14"/>
    </row>
    <row r="231" spans="5:16" x14ac:dyDescent="0.25">
      <c r="E231" s="272"/>
      <c r="F231" s="13"/>
      <c r="G231" s="13"/>
      <c r="H231" s="13"/>
      <c r="I231" s="13"/>
      <c r="J231" s="13"/>
      <c r="L231" s="14"/>
      <c r="M231" s="14"/>
      <c r="N231" s="14"/>
      <c r="O231" s="14"/>
      <c r="P231" s="14"/>
    </row>
    <row r="232" spans="5:16" x14ac:dyDescent="0.25">
      <c r="E232" s="272"/>
      <c r="F232" s="13"/>
      <c r="G232" s="13"/>
      <c r="H232" s="13"/>
      <c r="I232" s="13"/>
      <c r="J232" s="13"/>
      <c r="L232" s="14"/>
      <c r="M232" s="14"/>
      <c r="N232" s="14"/>
      <c r="O232" s="14"/>
      <c r="P232" s="14"/>
    </row>
    <row r="233" spans="5:16" x14ac:dyDescent="0.25">
      <c r="E233" s="272"/>
      <c r="F233" s="13"/>
      <c r="G233" s="13"/>
      <c r="H233" s="13"/>
      <c r="I233" s="13"/>
      <c r="J233" s="13"/>
      <c r="L233" s="14"/>
      <c r="M233" s="14"/>
      <c r="N233" s="14"/>
      <c r="O233" s="14"/>
      <c r="P233" s="14"/>
    </row>
    <row r="234" spans="5:16" x14ac:dyDescent="0.25">
      <c r="E234" s="272"/>
      <c r="F234" s="13"/>
      <c r="G234" s="13"/>
      <c r="H234" s="13"/>
      <c r="I234" s="13"/>
      <c r="J234" s="13"/>
      <c r="L234" s="14"/>
      <c r="M234" s="14"/>
      <c r="N234" s="14"/>
      <c r="O234" s="14"/>
      <c r="P234" s="14"/>
    </row>
    <row r="235" spans="5:16" x14ac:dyDescent="0.25">
      <c r="E235" s="272"/>
      <c r="F235" s="13"/>
      <c r="G235" s="13"/>
      <c r="H235" s="13"/>
      <c r="I235" s="13"/>
      <c r="J235" s="13"/>
      <c r="L235" s="14"/>
      <c r="M235" s="14"/>
      <c r="N235" s="14"/>
      <c r="O235" s="14"/>
      <c r="P235" s="14"/>
    </row>
    <row r="236" spans="5:16" x14ac:dyDescent="0.25">
      <c r="E236" s="272"/>
      <c r="F236" s="13"/>
      <c r="G236" s="13"/>
      <c r="H236" s="13"/>
      <c r="I236" s="13"/>
      <c r="J236" s="13"/>
      <c r="L236" s="14"/>
      <c r="M236" s="14"/>
      <c r="N236" s="14"/>
      <c r="O236" s="14"/>
      <c r="P236" s="14"/>
    </row>
    <row r="237" spans="5:16" x14ac:dyDescent="0.25">
      <c r="E237" s="272"/>
      <c r="F237" s="13"/>
      <c r="G237" s="13"/>
      <c r="H237" s="13"/>
      <c r="I237" s="13"/>
      <c r="J237" s="13"/>
      <c r="L237" s="14"/>
      <c r="M237" s="14"/>
      <c r="N237" s="14"/>
      <c r="O237" s="14"/>
      <c r="P237" s="14"/>
    </row>
    <row r="238" spans="5:16" x14ac:dyDescent="0.25">
      <c r="E238" s="272"/>
      <c r="F238" s="13"/>
      <c r="G238" s="13"/>
      <c r="H238" s="13"/>
      <c r="I238" s="13"/>
      <c r="J238" s="13"/>
      <c r="L238" s="14"/>
      <c r="M238" s="14"/>
      <c r="N238" s="14"/>
      <c r="O238" s="14"/>
      <c r="P238" s="14"/>
    </row>
    <row r="239" spans="5:16" x14ac:dyDescent="0.25">
      <c r="F239" s="13"/>
      <c r="G239" s="13"/>
      <c r="H239" s="13"/>
      <c r="I239" s="13"/>
      <c r="J239" s="13"/>
      <c r="L239" s="14"/>
      <c r="M239" s="14"/>
      <c r="N239" s="14"/>
      <c r="O239" s="14"/>
      <c r="P239" s="14"/>
    </row>
    <row r="240" spans="5:16" x14ac:dyDescent="0.25">
      <c r="E240" s="272"/>
      <c r="F240" s="13"/>
      <c r="G240" s="13"/>
      <c r="H240" s="13"/>
      <c r="I240" s="13"/>
      <c r="J240" s="13"/>
      <c r="L240" s="14"/>
      <c r="M240" s="14"/>
      <c r="N240" s="14"/>
      <c r="O240" s="14"/>
      <c r="P240" s="14"/>
    </row>
    <row r="241" spans="5:16" x14ac:dyDescent="0.25">
      <c r="E241" s="272"/>
      <c r="F241" s="13"/>
      <c r="G241" s="13"/>
      <c r="H241" s="13"/>
      <c r="I241" s="13"/>
      <c r="J241" s="13"/>
      <c r="L241" s="14"/>
      <c r="M241" s="14"/>
      <c r="N241" s="14"/>
      <c r="O241" s="14"/>
      <c r="P241" s="14"/>
    </row>
    <row r="242" spans="5:16" x14ac:dyDescent="0.25">
      <c r="E242" s="272"/>
      <c r="F242" s="13"/>
      <c r="G242" s="13"/>
      <c r="H242" s="13"/>
      <c r="I242" s="13"/>
      <c r="J242" s="13"/>
      <c r="L242" s="14"/>
      <c r="M242" s="14"/>
      <c r="N242" s="14"/>
      <c r="O242" s="14"/>
      <c r="P242" s="14"/>
    </row>
    <row r="243" spans="5:16" x14ac:dyDescent="0.25">
      <c r="E243" s="272"/>
      <c r="F243" s="13"/>
      <c r="G243" s="13"/>
      <c r="H243" s="13"/>
      <c r="I243" s="13"/>
      <c r="J243" s="13"/>
      <c r="L243" s="14"/>
      <c r="M243" s="14"/>
      <c r="N243" s="14"/>
      <c r="O243" s="14"/>
      <c r="P243" s="14"/>
    </row>
    <row r="244" spans="5:16" x14ac:dyDescent="0.25">
      <c r="E244" s="272"/>
      <c r="F244" s="13"/>
      <c r="G244" s="13"/>
      <c r="H244" s="13"/>
      <c r="I244" s="13"/>
      <c r="J244" s="13"/>
      <c r="L244" s="14"/>
      <c r="M244" s="14"/>
      <c r="N244" s="14"/>
      <c r="O244" s="14"/>
      <c r="P244" s="14"/>
    </row>
    <row r="245" spans="5:16" x14ac:dyDescent="0.25">
      <c r="E245" s="272"/>
      <c r="F245" s="13"/>
      <c r="G245" s="13"/>
      <c r="H245" s="13"/>
      <c r="I245" s="13"/>
      <c r="J245" s="13"/>
      <c r="L245" s="14"/>
      <c r="M245" s="14"/>
      <c r="N245" s="14"/>
      <c r="O245" s="14"/>
      <c r="P245" s="14"/>
    </row>
    <row r="246" spans="5:16" x14ac:dyDescent="0.25">
      <c r="E246" s="272"/>
      <c r="F246" s="13"/>
      <c r="G246" s="13"/>
      <c r="H246" s="13"/>
      <c r="I246" s="13"/>
      <c r="J246" s="13"/>
      <c r="L246" s="14"/>
      <c r="M246" s="14"/>
      <c r="N246" s="14"/>
      <c r="O246" s="14"/>
      <c r="P246" s="14"/>
    </row>
    <row r="247" spans="5:16" x14ac:dyDescent="0.25">
      <c r="E247" s="272"/>
      <c r="F247" s="13"/>
      <c r="G247" s="13"/>
      <c r="H247" s="13"/>
      <c r="I247" s="13"/>
      <c r="J247" s="13"/>
      <c r="L247" s="14"/>
      <c r="M247" s="14"/>
      <c r="N247" s="14"/>
      <c r="O247" s="14"/>
      <c r="P247" s="14"/>
    </row>
    <row r="248" spans="5:16" x14ac:dyDescent="0.25">
      <c r="E248" s="272"/>
      <c r="F248" s="13"/>
      <c r="G248" s="13"/>
      <c r="H248" s="13"/>
      <c r="I248" s="13"/>
      <c r="J248" s="13"/>
      <c r="L248" s="14"/>
      <c r="M248" s="14"/>
      <c r="N248" s="14"/>
      <c r="O248" s="14"/>
      <c r="P248" s="14"/>
    </row>
    <row r="249" spans="5:16" x14ac:dyDescent="0.25">
      <c r="E249" s="272"/>
      <c r="F249" s="13"/>
      <c r="G249" s="13"/>
      <c r="H249" s="13"/>
      <c r="I249" s="13"/>
      <c r="J249" s="13"/>
      <c r="L249" s="14"/>
      <c r="M249" s="14"/>
      <c r="N249" s="14"/>
      <c r="O249" s="14"/>
      <c r="P249" s="14"/>
    </row>
    <row r="250" spans="5:16" x14ac:dyDescent="0.25">
      <c r="E250" s="272"/>
      <c r="F250" s="13"/>
      <c r="G250" s="13"/>
      <c r="H250" s="13"/>
      <c r="I250" s="13"/>
      <c r="J250" s="13"/>
      <c r="L250" s="14"/>
      <c r="M250" s="14"/>
      <c r="N250" s="14"/>
      <c r="O250" s="14"/>
      <c r="P250" s="14"/>
    </row>
    <row r="251" spans="5:16" x14ac:dyDescent="0.25">
      <c r="E251" s="272"/>
      <c r="F251" s="13"/>
      <c r="G251" s="13"/>
      <c r="H251" s="13"/>
      <c r="I251" s="13"/>
      <c r="J251" s="13"/>
      <c r="L251" s="14"/>
      <c r="M251" s="14"/>
      <c r="N251" s="14"/>
      <c r="O251" s="14"/>
      <c r="P251" s="14"/>
    </row>
    <row r="252" spans="5:16" x14ac:dyDescent="0.25">
      <c r="E252" s="272"/>
      <c r="F252" s="13"/>
      <c r="G252" s="13"/>
      <c r="H252" s="13"/>
      <c r="I252" s="13"/>
      <c r="J252" s="13"/>
      <c r="L252" s="14"/>
      <c r="M252" s="14"/>
      <c r="N252" s="14"/>
      <c r="O252" s="14"/>
      <c r="P252" s="14"/>
    </row>
    <row r="253" spans="5:16" x14ac:dyDescent="0.25">
      <c r="E253" s="272"/>
      <c r="F253" s="13"/>
      <c r="G253" s="13"/>
      <c r="H253" s="13"/>
      <c r="I253" s="13"/>
      <c r="J253" s="13"/>
      <c r="L253" s="14"/>
      <c r="M253" s="14"/>
      <c r="N253" s="14"/>
      <c r="O253" s="14"/>
      <c r="P253" s="14"/>
    </row>
    <row r="254" spans="5:16" x14ac:dyDescent="0.25">
      <c r="E254" s="272"/>
      <c r="F254" s="13"/>
      <c r="G254" s="13"/>
      <c r="H254" s="13"/>
      <c r="I254" s="13"/>
      <c r="J254" s="13"/>
      <c r="L254" s="14"/>
      <c r="M254" s="14"/>
      <c r="N254" s="14"/>
      <c r="O254" s="14"/>
      <c r="P254" s="14"/>
    </row>
    <row r="255" spans="5:16" x14ac:dyDescent="0.25">
      <c r="E255" s="272"/>
      <c r="F255" s="13"/>
      <c r="G255" s="13"/>
      <c r="H255" s="13"/>
      <c r="I255" s="13"/>
      <c r="J255" s="13"/>
      <c r="L255" s="14"/>
      <c r="M255" s="14"/>
      <c r="N255" s="14"/>
      <c r="O255" s="14"/>
      <c r="P255" s="14"/>
    </row>
    <row r="256" spans="5:16" x14ac:dyDescent="0.25">
      <c r="E256" s="272"/>
      <c r="F256" s="13"/>
      <c r="G256" s="13"/>
      <c r="H256" s="13"/>
      <c r="I256" s="13"/>
      <c r="J256" s="13"/>
      <c r="L256" s="14"/>
      <c r="M256" s="14"/>
      <c r="N256" s="14"/>
      <c r="O256" s="14"/>
      <c r="P256" s="14"/>
    </row>
    <row r="257" spans="5:16" x14ac:dyDescent="0.25">
      <c r="E257" s="272"/>
      <c r="F257" s="13"/>
      <c r="G257" s="13"/>
      <c r="H257" s="13"/>
      <c r="I257" s="13"/>
      <c r="J257" s="13"/>
      <c r="L257" s="14"/>
      <c r="M257" s="14"/>
      <c r="N257" s="14"/>
      <c r="O257" s="14"/>
      <c r="P257" s="14"/>
    </row>
    <row r="258" spans="5:16" x14ac:dyDescent="0.25">
      <c r="E258" s="272"/>
      <c r="F258" s="13"/>
      <c r="G258" s="13"/>
      <c r="H258" s="13"/>
      <c r="I258" s="13"/>
      <c r="J258" s="13"/>
      <c r="L258" s="14"/>
      <c r="M258" s="14"/>
      <c r="N258" s="14"/>
      <c r="O258" s="14"/>
      <c r="P258" s="14"/>
    </row>
    <row r="259" spans="5:16" x14ac:dyDescent="0.25">
      <c r="E259" s="272"/>
      <c r="F259" s="13"/>
      <c r="G259" s="13"/>
      <c r="H259" s="13"/>
      <c r="I259" s="13"/>
      <c r="J259" s="13"/>
      <c r="L259" s="14"/>
      <c r="M259" s="14"/>
      <c r="N259" s="14"/>
      <c r="O259" s="14"/>
      <c r="P259" s="14"/>
    </row>
    <row r="260" spans="5:16" x14ac:dyDescent="0.25">
      <c r="E260" s="272"/>
      <c r="F260" s="13"/>
      <c r="G260" s="13"/>
      <c r="H260" s="13"/>
      <c r="I260" s="13"/>
      <c r="J260" s="13"/>
      <c r="L260" s="14"/>
      <c r="M260" s="14"/>
      <c r="N260" s="14"/>
      <c r="O260" s="14"/>
      <c r="P260" s="14"/>
    </row>
    <row r="261" spans="5:16" x14ac:dyDescent="0.25">
      <c r="E261" s="272"/>
      <c r="F261" s="13"/>
      <c r="G261" s="13"/>
      <c r="H261" s="13"/>
      <c r="I261" s="13"/>
      <c r="J261" s="13"/>
      <c r="L261" s="14"/>
      <c r="M261" s="14"/>
      <c r="N261" s="14"/>
      <c r="O261" s="14"/>
      <c r="P261" s="14"/>
    </row>
    <row r="262" spans="5:16" x14ac:dyDescent="0.25">
      <c r="E262" s="272"/>
      <c r="F262" s="13"/>
      <c r="G262" s="13"/>
      <c r="H262" s="13"/>
      <c r="I262" s="13"/>
      <c r="J262" s="13"/>
      <c r="L262" s="14"/>
      <c r="M262" s="14"/>
      <c r="N262" s="14"/>
      <c r="O262" s="14"/>
      <c r="P262" s="14"/>
    </row>
    <row r="263" spans="5:16" x14ac:dyDescent="0.25">
      <c r="E263" s="272"/>
      <c r="F263" s="13"/>
      <c r="G263" s="13"/>
      <c r="H263" s="13"/>
      <c r="I263" s="13"/>
      <c r="J263" s="13"/>
      <c r="L263" s="14"/>
      <c r="M263" s="14"/>
      <c r="N263" s="14"/>
      <c r="O263" s="14"/>
      <c r="P263" s="14"/>
    </row>
    <row r="264" spans="5:16" x14ac:dyDescent="0.25">
      <c r="E264" s="272"/>
      <c r="F264" s="13"/>
      <c r="G264" s="13"/>
      <c r="H264" s="13"/>
      <c r="I264" s="13"/>
      <c r="J264" s="13"/>
      <c r="L264" s="14"/>
      <c r="M264" s="14"/>
      <c r="N264" s="14"/>
      <c r="O264" s="14"/>
      <c r="P264" s="14"/>
    </row>
    <row r="265" spans="5:16" x14ac:dyDescent="0.25">
      <c r="E265" s="272"/>
      <c r="F265" s="13"/>
      <c r="G265" s="13"/>
      <c r="H265" s="13"/>
      <c r="I265" s="13"/>
      <c r="J265" s="13"/>
      <c r="L265" s="14"/>
      <c r="M265" s="14"/>
      <c r="N265" s="14"/>
      <c r="O265" s="14"/>
      <c r="P265" s="14"/>
    </row>
    <row r="266" spans="5:16" x14ac:dyDescent="0.25">
      <c r="F266" s="13"/>
      <c r="G266" s="13"/>
      <c r="H266" s="13"/>
      <c r="I266" s="13"/>
      <c r="J266" s="13"/>
      <c r="L266" s="14"/>
      <c r="M266" s="14"/>
      <c r="N266" s="14"/>
      <c r="O266" s="14"/>
      <c r="P266" s="14"/>
    </row>
    <row r="267" spans="5:16" x14ac:dyDescent="0.25">
      <c r="E267" s="272"/>
      <c r="F267" s="13"/>
      <c r="G267" s="13"/>
      <c r="H267" s="13"/>
      <c r="I267" s="13"/>
      <c r="J267" s="13"/>
      <c r="L267" s="14"/>
      <c r="M267" s="14"/>
      <c r="N267" s="14"/>
      <c r="O267" s="14"/>
      <c r="P267" s="14"/>
    </row>
    <row r="268" spans="5:16" x14ac:dyDescent="0.25">
      <c r="E268" s="272"/>
      <c r="F268" s="13"/>
      <c r="G268" s="13"/>
      <c r="H268" s="13"/>
      <c r="I268" s="13"/>
      <c r="J268" s="13"/>
      <c r="L268" s="14"/>
      <c r="M268" s="14"/>
      <c r="N268" s="14"/>
      <c r="O268" s="14"/>
      <c r="P268" s="14"/>
    </row>
    <row r="269" spans="5:16" x14ac:dyDescent="0.25">
      <c r="E269" s="272"/>
      <c r="F269" s="13"/>
      <c r="G269" s="13"/>
      <c r="H269" s="13"/>
      <c r="I269" s="13"/>
      <c r="J269" s="13"/>
      <c r="L269" s="14"/>
      <c r="M269" s="14"/>
      <c r="N269" s="14"/>
      <c r="O269" s="14"/>
      <c r="P269" s="14"/>
    </row>
    <row r="270" spans="5:16" x14ac:dyDescent="0.25">
      <c r="F270" s="13"/>
      <c r="G270" s="13"/>
      <c r="H270" s="13"/>
      <c r="I270" s="13"/>
      <c r="J270" s="13"/>
      <c r="L270" s="14"/>
      <c r="M270" s="14"/>
      <c r="N270" s="14"/>
      <c r="O270" s="14"/>
      <c r="P270" s="14"/>
    </row>
    <row r="271" spans="5:16" x14ac:dyDescent="0.25">
      <c r="E271" s="272"/>
      <c r="F271" s="13"/>
      <c r="G271" s="13"/>
      <c r="H271" s="13"/>
      <c r="I271" s="13"/>
      <c r="J271" s="13"/>
      <c r="L271" s="14"/>
      <c r="M271" s="14"/>
      <c r="N271" s="14"/>
      <c r="O271" s="14"/>
      <c r="P271" s="14"/>
    </row>
    <row r="272" spans="5:16" x14ac:dyDescent="0.25">
      <c r="E272" s="272"/>
      <c r="F272" s="13"/>
      <c r="G272" s="13"/>
      <c r="H272" s="13"/>
      <c r="I272" s="13"/>
      <c r="J272" s="13"/>
      <c r="L272" s="14"/>
      <c r="M272" s="14"/>
      <c r="N272" s="14"/>
      <c r="O272" s="14"/>
      <c r="P272" s="14"/>
    </row>
    <row r="273" spans="5:16" x14ac:dyDescent="0.25">
      <c r="E273" s="272"/>
      <c r="F273" s="13"/>
      <c r="G273" s="13"/>
      <c r="H273" s="13"/>
      <c r="I273" s="13"/>
      <c r="J273" s="13"/>
      <c r="L273" s="14"/>
      <c r="M273" s="14"/>
      <c r="N273" s="14"/>
      <c r="O273" s="14"/>
      <c r="P273" s="14"/>
    </row>
    <row r="274" spans="5:16" x14ac:dyDescent="0.25">
      <c r="E274" s="272"/>
      <c r="F274" s="13"/>
      <c r="G274" s="13"/>
      <c r="H274" s="13"/>
      <c r="I274" s="13"/>
      <c r="J274" s="13"/>
      <c r="L274" s="14"/>
      <c r="M274" s="14"/>
      <c r="N274" s="14"/>
      <c r="O274" s="14"/>
      <c r="P274" s="14"/>
    </row>
    <row r="275" spans="5:16" x14ac:dyDescent="0.25">
      <c r="E275" s="272"/>
      <c r="F275" s="13"/>
      <c r="G275" s="13"/>
      <c r="H275" s="13"/>
      <c r="I275" s="13"/>
      <c r="J275" s="13"/>
      <c r="L275" s="14"/>
      <c r="M275" s="14"/>
      <c r="N275" s="14"/>
      <c r="O275" s="14"/>
      <c r="P275" s="14"/>
    </row>
    <row r="276" spans="5:16" x14ac:dyDescent="0.25">
      <c r="E276" s="272"/>
      <c r="F276" s="13"/>
      <c r="G276" s="13"/>
      <c r="H276" s="13"/>
      <c r="I276" s="13"/>
      <c r="J276" s="13"/>
      <c r="L276" s="14"/>
      <c r="M276" s="14"/>
      <c r="N276" s="14"/>
      <c r="O276" s="14"/>
      <c r="P276" s="14"/>
    </row>
    <row r="277" spans="5:16" x14ac:dyDescent="0.25">
      <c r="E277" s="272"/>
      <c r="F277" s="13"/>
      <c r="G277" s="13"/>
      <c r="H277" s="13"/>
      <c r="I277" s="13"/>
      <c r="J277" s="13"/>
      <c r="L277" s="14"/>
      <c r="M277" s="14"/>
      <c r="N277" s="14"/>
      <c r="O277" s="14"/>
      <c r="P277" s="14"/>
    </row>
    <row r="278" spans="5:16" x14ac:dyDescent="0.25">
      <c r="E278" s="272"/>
      <c r="F278" s="13"/>
      <c r="G278" s="13"/>
      <c r="H278" s="13"/>
      <c r="I278" s="13"/>
      <c r="J278" s="13"/>
      <c r="L278" s="14"/>
      <c r="M278" s="14"/>
      <c r="N278" s="14"/>
      <c r="O278" s="14"/>
      <c r="P278" s="14"/>
    </row>
    <row r="279" spans="5:16" x14ac:dyDescent="0.25">
      <c r="E279" s="272"/>
      <c r="F279" s="13"/>
      <c r="G279" s="13"/>
      <c r="H279" s="13"/>
      <c r="I279" s="13"/>
      <c r="J279" s="13"/>
      <c r="L279" s="14"/>
      <c r="M279" s="14"/>
      <c r="N279" s="14"/>
      <c r="O279" s="14"/>
      <c r="P279" s="14"/>
    </row>
    <row r="280" spans="5:16" x14ac:dyDescent="0.25">
      <c r="E280" s="272"/>
      <c r="F280" s="13"/>
      <c r="G280" s="13"/>
      <c r="H280" s="13"/>
      <c r="I280" s="13"/>
      <c r="J280" s="13"/>
      <c r="L280" s="14"/>
      <c r="M280" s="14"/>
      <c r="N280" s="14"/>
      <c r="O280" s="14"/>
      <c r="P280" s="14"/>
    </row>
    <row r="281" spans="5:16" x14ac:dyDescent="0.25">
      <c r="E281" s="272"/>
      <c r="F281" s="13"/>
      <c r="G281" s="13"/>
      <c r="H281" s="13"/>
      <c r="I281" s="13"/>
      <c r="J281" s="13"/>
      <c r="L281" s="14"/>
      <c r="M281" s="14"/>
      <c r="N281" s="14"/>
      <c r="O281" s="14"/>
      <c r="P281" s="14"/>
    </row>
    <row r="282" spans="5:16" x14ac:dyDescent="0.25">
      <c r="E282" s="272"/>
      <c r="F282" s="13"/>
      <c r="G282" s="13"/>
      <c r="H282" s="13"/>
      <c r="I282" s="13"/>
      <c r="J282" s="13"/>
      <c r="L282" s="14"/>
      <c r="M282" s="14"/>
      <c r="N282" s="14"/>
      <c r="O282" s="14"/>
      <c r="P282" s="14"/>
    </row>
    <row r="283" spans="5:16" x14ac:dyDescent="0.25">
      <c r="E283" s="272"/>
      <c r="F283" s="13"/>
      <c r="G283" s="13"/>
      <c r="H283" s="13"/>
      <c r="I283" s="13"/>
      <c r="J283" s="13"/>
      <c r="L283" s="14"/>
      <c r="M283" s="14"/>
      <c r="N283" s="14"/>
      <c r="O283" s="14"/>
      <c r="P283" s="14"/>
    </row>
    <row r="284" spans="5:16" x14ac:dyDescent="0.25">
      <c r="E284" s="272"/>
      <c r="F284" s="13"/>
      <c r="G284" s="13"/>
      <c r="H284" s="13"/>
      <c r="I284" s="13"/>
      <c r="J284" s="13"/>
      <c r="L284" s="14"/>
      <c r="M284" s="14"/>
      <c r="N284" s="14"/>
      <c r="O284" s="14"/>
      <c r="P284" s="14"/>
    </row>
    <row r="285" spans="5:16" x14ac:dyDescent="0.25">
      <c r="E285" s="272"/>
      <c r="F285" s="13"/>
      <c r="G285" s="13"/>
      <c r="H285" s="13"/>
      <c r="I285" s="13"/>
      <c r="J285" s="13"/>
      <c r="L285" s="14"/>
      <c r="M285" s="14"/>
      <c r="N285" s="14"/>
      <c r="O285" s="14"/>
      <c r="P285" s="14"/>
    </row>
    <row r="286" spans="5:16" x14ac:dyDescent="0.25">
      <c r="E286" s="272"/>
      <c r="F286" s="13"/>
      <c r="G286" s="13"/>
      <c r="H286" s="13"/>
      <c r="I286" s="13"/>
      <c r="J286" s="13"/>
      <c r="L286" s="14"/>
      <c r="M286" s="14"/>
      <c r="N286" s="14"/>
      <c r="O286" s="14"/>
      <c r="P286" s="14"/>
    </row>
    <row r="287" spans="5:16" x14ac:dyDescent="0.25">
      <c r="E287" s="272"/>
      <c r="F287" s="13"/>
      <c r="G287" s="13"/>
      <c r="H287" s="13"/>
      <c r="I287" s="13"/>
      <c r="J287" s="13"/>
      <c r="L287" s="14"/>
      <c r="M287" s="14"/>
      <c r="N287" s="14"/>
      <c r="O287" s="14"/>
      <c r="P287" s="14"/>
    </row>
    <row r="288" spans="5:16" x14ac:dyDescent="0.25">
      <c r="E288" s="272"/>
      <c r="F288" s="13"/>
      <c r="G288" s="13"/>
      <c r="H288" s="13"/>
      <c r="I288" s="13"/>
      <c r="J288" s="13"/>
      <c r="L288" s="14"/>
      <c r="M288" s="14"/>
      <c r="N288" s="14"/>
      <c r="O288" s="14"/>
      <c r="P288" s="14"/>
    </row>
    <row r="289" spans="5:16" x14ac:dyDescent="0.25">
      <c r="E289" s="272"/>
      <c r="F289" s="13"/>
      <c r="G289" s="13"/>
      <c r="H289" s="13"/>
      <c r="I289" s="13"/>
      <c r="J289" s="13"/>
      <c r="L289" s="14"/>
      <c r="M289" s="14"/>
      <c r="N289" s="14"/>
      <c r="O289" s="14"/>
      <c r="P289" s="14"/>
    </row>
    <row r="290" spans="5:16" x14ac:dyDescent="0.25">
      <c r="E290" s="272"/>
      <c r="F290" s="13"/>
      <c r="G290" s="13"/>
      <c r="H290" s="13"/>
      <c r="I290" s="13"/>
      <c r="J290" s="13"/>
      <c r="L290" s="14"/>
      <c r="M290" s="14"/>
      <c r="N290" s="14"/>
      <c r="O290" s="14"/>
      <c r="P290" s="14"/>
    </row>
    <row r="291" spans="5:16" x14ac:dyDescent="0.25">
      <c r="E291" s="272"/>
      <c r="F291" s="13"/>
      <c r="G291" s="13"/>
      <c r="H291" s="13"/>
      <c r="I291" s="13"/>
      <c r="J291" s="13"/>
      <c r="L291" s="14"/>
      <c r="M291" s="14"/>
      <c r="N291" s="14"/>
      <c r="O291" s="14"/>
      <c r="P291" s="14"/>
    </row>
    <row r="292" spans="5:16" x14ac:dyDescent="0.25">
      <c r="E292" s="272"/>
      <c r="F292" s="13"/>
      <c r="G292" s="13"/>
      <c r="H292" s="13"/>
      <c r="I292" s="13"/>
      <c r="J292" s="13"/>
      <c r="L292" s="14"/>
      <c r="M292" s="14"/>
      <c r="N292" s="14"/>
      <c r="O292" s="14"/>
      <c r="P292" s="14"/>
    </row>
    <row r="293" spans="5:16" x14ac:dyDescent="0.25">
      <c r="E293" s="272"/>
      <c r="F293" s="13"/>
      <c r="G293" s="13"/>
      <c r="H293" s="13"/>
      <c r="I293" s="13"/>
      <c r="J293" s="13"/>
      <c r="L293" s="14"/>
      <c r="M293" s="14"/>
      <c r="N293" s="14"/>
      <c r="O293" s="14"/>
      <c r="P293" s="14"/>
    </row>
    <row r="294" spans="5:16" x14ac:dyDescent="0.25">
      <c r="F294" s="13"/>
      <c r="G294" s="13"/>
      <c r="H294" s="13"/>
      <c r="I294" s="13"/>
      <c r="J294" s="13"/>
      <c r="L294" s="14"/>
      <c r="M294" s="14"/>
      <c r="N294" s="14"/>
      <c r="O294" s="14"/>
      <c r="P294" s="14"/>
    </row>
    <row r="295" spans="5:16" x14ac:dyDescent="0.25">
      <c r="E295" s="272"/>
      <c r="F295" s="13"/>
      <c r="G295" s="13"/>
      <c r="H295" s="13"/>
      <c r="I295" s="13"/>
      <c r="J295" s="13"/>
      <c r="L295" s="14"/>
      <c r="M295" s="14"/>
      <c r="N295" s="14"/>
      <c r="O295" s="14"/>
      <c r="P295" s="14"/>
    </row>
    <row r="296" spans="5:16" x14ac:dyDescent="0.25">
      <c r="E296" s="272"/>
      <c r="F296" s="13"/>
      <c r="G296" s="13"/>
      <c r="H296" s="13"/>
      <c r="I296" s="13"/>
      <c r="J296" s="13"/>
      <c r="L296" s="14"/>
      <c r="M296" s="14"/>
      <c r="N296" s="14"/>
      <c r="O296" s="14"/>
      <c r="P296" s="14"/>
    </row>
    <row r="297" spans="5:16" x14ac:dyDescent="0.25">
      <c r="E297" s="272"/>
      <c r="F297" s="13"/>
      <c r="G297" s="13"/>
      <c r="H297" s="13"/>
      <c r="I297" s="13"/>
      <c r="J297" s="13"/>
      <c r="L297" s="14"/>
      <c r="M297" s="14"/>
      <c r="N297" s="14"/>
      <c r="O297" s="14"/>
      <c r="P297" s="14"/>
    </row>
    <row r="298" spans="5:16" x14ac:dyDescent="0.25">
      <c r="E298" s="272"/>
      <c r="F298" s="13"/>
      <c r="G298" s="13"/>
      <c r="H298" s="13"/>
      <c r="I298" s="13"/>
      <c r="J298" s="13"/>
      <c r="L298" s="14"/>
      <c r="M298" s="14"/>
      <c r="N298" s="14"/>
      <c r="O298" s="14"/>
      <c r="P298" s="14"/>
    </row>
    <row r="299" spans="5:16" x14ac:dyDescent="0.25">
      <c r="E299" s="272"/>
      <c r="F299" s="13"/>
      <c r="G299" s="13"/>
      <c r="H299" s="13"/>
      <c r="I299" s="13"/>
      <c r="J299" s="13"/>
      <c r="L299" s="14"/>
      <c r="M299" s="14"/>
      <c r="N299" s="14"/>
      <c r="O299" s="14"/>
      <c r="P299" s="14"/>
    </row>
    <row r="300" spans="5:16" x14ac:dyDescent="0.25">
      <c r="E300" s="272"/>
      <c r="F300" s="13"/>
      <c r="G300" s="13"/>
      <c r="H300" s="13"/>
      <c r="I300" s="13"/>
      <c r="J300" s="13"/>
      <c r="L300" s="14"/>
      <c r="M300" s="14"/>
      <c r="N300" s="14"/>
      <c r="O300" s="14"/>
      <c r="P300" s="14"/>
    </row>
    <row r="301" spans="5:16" x14ac:dyDescent="0.25">
      <c r="E301" s="272"/>
      <c r="F301" s="13"/>
      <c r="G301" s="13"/>
      <c r="H301" s="13"/>
      <c r="I301" s="13"/>
      <c r="J301" s="13"/>
      <c r="L301" s="14"/>
      <c r="M301" s="14"/>
      <c r="N301" s="14"/>
      <c r="O301" s="14"/>
      <c r="P301" s="14"/>
    </row>
    <row r="302" spans="5:16" x14ac:dyDescent="0.25">
      <c r="E302" s="272"/>
      <c r="F302" s="13"/>
      <c r="G302" s="13"/>
      <c r="H302" s="13"/>
      <c r="I302" s="13"/>
      <c r="J302" s="13"/>
      <c r="L302" s="14"/>
      <c r="M302" s="14"/>
      <c r="N302" s="14"/>
      <c r="O302" s="14"/>
      <c r="P302" s="14"/>
    </row>
    <row r="303" spans="5:16" x14ac:dyDescent="0.25">
      <c r="E303" s="272"/>
      <c r="F303" s="13"/>
      <c r="G303" s="13"/>
      <c r="H303" s="13"/>
      <c r="I303" s="13"/>
      <c r="J303" s="13"/>
      <c r="L303" s="14"/>
      <c r="M303" s="14"/>
      <c r="N303" s="14"/>
      <c r="O303" s="14"/>
      <c r="P303" s="14"/>
    </row>
    <row r="304" spans="5:16" x14ac:dyDescent="0.25">
      <c r="E304" s="272"/>
      <c r="F304" s="13"/>
      <c r="G304" s="13"/>
      <c r="H304" s="13"/>
      <c r="I304" s="13"/>
      <c r="J304" s="13"/>
      <c r="L304" s="14"/>
      <c r="M304" s="14"/>
      <c r="N304" s="14"/>
      <c r="O304" s="14"/>
      <c r="P304" s="14"/>
    </row>
    <row r="305" spans="5:16" x14ac:dyDescent="0.25">
      <c r="E305" s="272"/>
      <c r="F305" s="13"/>
      <c r="G305" s="13"/>
      <c r="H305" s="13"/>
      <c r="I305" s="13"/>
      <c r="J305" s="13"/>
      <c r="L305" s="14"/>
      <c r="M305" s="14"/>
      <c r="N305" s="14"/>
      <c r="O305" s="14"/>
      <c r="P305" s="14"/>
    </row>
    <row r="306" spans="5:16" x14ac:dyDescent="0.25">
      <c r="E306" s="272"/>
      <c r="F306" s="13"/>
      <c r="G306" s="13"/>
      <c r="H306" s="13"/>
      <c r="I306" s="13"/>
      <c r="J306" s="13"/>
      <c r="L306" s="14"/>
      <c r="M306" s="14"/>
      <c r="N306" s="14"/>
      <c r="O306" s="14"/>
      <c r="P306" s="14"/>
    </row>
    <row r="307" spans="5:16" x14ac:dyDescent="0.25">
      <c r="E307" s="272"/>
      <c r="F307" s="13"/>
      <c r="G307" s="13"/>
      <c r="H307" s="13"/>
      <c r="I307" s="13"/>
      <c r="J307" s="13"/>
      <c r="L307" s="14"/>
      <c r="M307" s="14"/>
      <c r="N307" s="14"/>
      <c r="O307" s="14"/>
      <c r="P307" s="14"/>
    </row>
    <row r="308" spans="5:16" x14ac:dyDescent="0.25">
      <c r="E308" s="272"/>
      <c r="F308" s="13"/>
      <c r="G308" s="13"/>
      <c r="H308" s="13"/>
      <c r="I308" s="13"/>
      <c r="J308" s="13"/>
      <c r="L308" s="14"/>
      <c r="M308" s="14"/>
      <c r="N308" s="14"/>
      <c r="O308" s="14"/>
      <c r="P308" s="14"/>
    </row>
    <row r="309" spans="5:16" x14ac:dyDescent="0.25">
      <c r="E309" s="272"/>
      <c r="F309" s="13"/>
      <c r="G309" s="13"/>
      <c r="H309" s="13"/>
      <c r="I309" s="13"/>
      <c r="J309" s="13"/>
      <c r="L309" s="14"/>
      <c r="M309" s="14"/>
      <c r="N309" s="14"/>
      <c r="O309" s="14"/>
      <c r="P309" s="14"/>
    </row>
    <row r="310" spans="5:16" x14ac:dyDescent="0.25">
      <c r="E310" s="272"/>
      <c r="F310" s="13"/>
      <c r="G310" s="13"/>
      <c r="H310" s="13"/>
      <c r="I310" s="13"/>
      <c r="J310" s="13"/>
      <c r="L310" s="14"/>
      <c r="M310" s="14"/>
      <c r="N310" s="14"/>
      <c r="O310" s="14"/>
      <c r="P310" s="14"/>
    </row>
    <row r="311" spans="5:16" x14ac:dyDescent="0.25">
      <c r="E311" s="272"/>
      <c r="F311" s="13"/>
      <c r="G311" s="13"/>
      <c r="H311" s="13"/>
      <c r="I311" s="13"/>
      <c r="J311" s="13"/>
      <c r="L311" s="14"/>
      <c r="M311" s="14"/>
      <c r="N311" s="14"/>
      <c r="O311" s="14"/>
      <c r="P311" s="14"/>
    </row>
    <row r="312" spans="5:16" x14ac:dyDescent="0.25">
      <c r="E312" s="272"/>
      <c r="F312" s="13"/>
      <c r="G312" s="13"/>
      <c r="H312" s="13"/>
      <c r="I312" s="13"/>
      <c r="J312" s="13"/>
      <c r="L312" s="14"/>
      <c r="M312" s="14"/>
      <c r="N312" s="14"/>
      <c r="O312" s="14"/>
      <c r="P312" s="14"/>
    </row>
    <row r="313" spans="5:16" x14ac:dyDescent="0.25">
      <c r="E313" s="272"/>
      <c r="F313" s="13"/>
      <c r="G313" s="13"/>
      <c r="H313" s="13"/>
      <c r="I313" s="13"/>
      <c r="J313" s="13"/>
      <c r="L313" s="14"/>
      <c r="M313" s="14"/>
      <c r="N313" s="14"/>
      <c r="O313" s="14"/>
      <c r="P313" s="14"/>
    </row>
    <row r="314" spans="5:16" x14ac:dyDescent="0.25">
      <c r="E314" s="272"/>
      <c r="F314" s="13"/>
      <c r="G314" s="13"/>
      <c r="H314" s="13"/>
      <c r="I314" s="13"/>
      <c r="J314" s="13"/>
      <c r="L314" s="14"/>
      <c r="M314" s="14"/>
      <c r="N314" s="14"/>
      <c r="O314" s="14"/>
      <c r="P314" s="14"/>
    </row>
    <row r="315" spans="5:16" x14ac:dyDescent="0.25">
      <c r="E315" s="272"/>
      <c r="F315" s="13"/>
      <c r="G315" s="13"/>
      <c r="H315" s="13"/>
      <c r="I315" s="13"/>
      <c r="J315" s="13"/>
      <c r="L315" s="14"/>
      <c r="M315" s="14"/>
      <c r="N315" s="14"/>
      <c r="O315" s="14"/>
      <c r="P315" s="14"/>
    </row>
    <row r="316" spans="5:16" x14ac:dyDescent="0.25">
      <c r="E316" s="272"/>
      <c r="F316" s="13"/>
      <c r="G316" s="13"/>
      <c r="H316" s="13"/>
      <c r="I316" s="13"/>
      <c r="J316" s="13"/>
      <c r="L316" s="14"/>
      <c r="M316" s="14"/>
      <c r="N316" s="14"/>
      <c r="O316" s="14"/>
      <c r="P316" s="14"/>
    </row>
    <row r="317" spans="5:16" x14ac:dyDescent="0.25">
      <c r="E317" s="272"/>
      <c r="F317" s="13"/>
      <c r="G317" s="13"/>
      <c r="H317" s="13"/>
      <c r="I317" s="13"/>
      <c r="J317" s="13"/>
      <c r="L317" s="14"/>
      <c r="M317" s="14"/>
      <c r="N317" s="14"/>
      <c r="O317" s="14"/>
      <c r="P317" s="14"/>
    </row>
    <row r="318" spans="5:16" x14ac:dyDescent="0.25">
      <c r="E318" s="272"/>
      <c r="F318" s="13"/>
      <c r="G318" s="13"/>
      <c r="H318" s="13"/>
      <c r="I318" s="13"/>
      <c r="J318" s="13"/>
      <c r="L318" s="14"/>
      <c r="M318" s="14"/>
      <c r="N318" s="14"/>
      <c r="O318" s="14"/>
      <c r="P318" s="14"/>
    </row>
    <row r="319" spans="5:16" x14ac:dyDescent="0.25">
      <c r="E319" s="272"/>
      <c r="F319" s="13"/>
      <c r="G319" s="13"/>
      <c r="H319" s="13"/>
      <c r="I319" s="13"/>
      <c r="J319" s="13"/>
      <c r="L319" s="14"/>
      <c r="M319" s="14"/>
      <c r="N319" s="14"/>
      <c r="O319" s="14"/>
      <c r="P319" s="14"/>
    </row>
    <row r="320" spans="5:16" x14ac:dyDescent="0.25">
      <c r="E320" s="272"/>
      <c r="F320" s="13"/>
      <c r="G320" s="13"/>
      <c r="H320" s="13"/>
      <c r="I320" s="13"/>
      <c r="J320" s="13"/>
      <c r="L320" s="14"/>
      <c r="M320" s="14"/>
      <c r="N320" s="14"/>
      <c r="O320" s="14"/>
      <c r="P320" s="14"/>
    </row>
    <row r="321" spans="5:16" x14ac:dyDescent="0.25">
      <c r="E321" s="272"/>
      <c r="F321" s="13"/>
      <c r="G321" s="13"/>
      <c r="H321" s="13"/>
      <c r="I321" s="13"/>
      <c r="J321" s="13"/>
      <c r="L321" s="14"/>
      <c r="M321" s="14"/>
      <c r="N321" s="14"/>
      <c r="O321" s="14"/>
      <c r="P321" s="14"/>
    </row>
    <row r="322" spans="5:16" x14ac:dyDescent="0.25">
      <c r="E322" s="272"/>
      <c r="F322" s="13"/>
      <c r="G322" s="13"/>
      <c r="H322" s="13"/>
      <c r="I322" s="13"/>
      <c r="J322" s="13"/>
      <c r="L322" s="14"/>
      <c r="M322" s="14"/>
      <c r="N322" s="14"/>
      <c r="O322" s="14"/>
      <c r="P322" s="14"/>
    </row>
    <row r="323" spans="5:16" x14ac:dyDescent="0.25">
      <c r="F323" s="13"/>
      <c r="G323" s="13"/>
      <c r="H323" s="13"/>
      <c r="I323" s="13"/>
      <c r="J323" s="13"/>
      <c r="L323" s="14"/>
      <c r="M323" s="14"/>
      <c r="N323" s="14"/>
      <c r="O323" s="14"/>
      <c r="P323" s="14"/>
    </row>
    <row r="324" spans="5:16" x14ac:dyDescent="0.25">
      <c r="E324" s="272"/>
      <c r="F324" s="13"/>
      <c r="G324" s="13"/>
      <c r="H324" s="13"/>
      <c r="I324" s="13"/>
      <c r="J324" s="13"/>
      <c r="L324" s="14"/>
      <c r="M324" s="14"/>
      <c r="N324" s="14"/>
      <c r="O324" s="14"/>
      <c r="P324" s="14"/>
    </row>
    <row r="325" spans="5:16" x14ac:dyDescent="0.25">
      <c r="E325" s="272"/>
      <c r="F325" s="13"/>
      <c r="G325" s="13"/>
      <c r="H325" s="13"/>
      <c r="I325" s="13"/>
      <c r="J325" s="13"/>
      <c r="L325" s="14"/>
      <c r="M325" s="14"/>
      <c r="N325" s="14"/>
      <c r="O325" s="14"/>
      <c r="P325" s="14"/>
    </row>
    <row r="326" spans="5:16" x14ac:dyDescent="0.25">
      <c r="E326" s="272"/>
      <c r="F326" s="13"/>
      <c r="G326" s="13"/>
      <c r="H326" s="13"/>
      <c r="I326" s="13"/>
      <c r="J326" s="13"/>
      <c r="L326" s="14"/>
      <c r="M326" s="14"/>
      <c r="N326" s="14"/>
      <c r="O326" s="14"/>
      <c r="P326" s="14"/>
    </row>
    <row r="327" spans="5:16" x14ac:dyDescent="0.25">
      <c r="E327" s="272"/>
      <c r="F327" s="13"/>
      <c r="G327" s="13"/>
      <c r="H327" s="13"/>
      <c r="I327" s="13"/>
      <c r="J327" s="13"/>
      <c r="L327" s="14"/>
      <c r="M327" s="14"/>
      <c r="N327" s="14"/>
      <c r="O327" s="14"/>
      <c r="P327" s="14"/>
    </row>
    <row r="328" spans="5:16" x14ac:dyDescent="0.25">
      <c r="E328" s="272"/>
      <c r="F328" s="13"/>
      <c r="G328" s="13"/>
      <c r="H328" s="13"/>
      <c r="I328" s="13"/>
      <c r="J328" s="13"/>
      <c r="L328" s="14"/>
      <c r="M328" s="14"/>
      <c r="N328" s="14"/>
      <c r="O328" s="14"/>
      <c r="P328" s="14"/>
    </row>
    <row r="329" spans="5:16" x14ac:dyDescent="0.25">
      <c r="E329" s="272"/>
      <c r="F329" s="13"/>
      <c r="G329" s="13"/>
      <c r="H329" s="13"/>
      <c r="I329" s="13"/>
      <c r="J329" s="13"/>
      <c r="L329" s="14"/>
      <c r="M329" s="14"/>
      <c r="N329" s="14"/>
      <c r="O329" s="14"/>
      <c r="P329" s="14"/>
    </row>
    <row r="330" spans="5:16" x14ac:dyDescent="0.25">
      <c r="E330" s="272"/>
      <c r="F330" s="13"/>
      <c r="G330" s="13"/>
      <c r="H330" s="13"/>
      <c r="I330" s="13"/>
      <c r="J330" s="13"/>
      <c r="L330" s="14"/>
      <c r="M330" s="14"/>
      <c r="N330" s="14"/>
      <c r="O330" s="14"/>
      <c r="P330" s="14"/>
    </row>
    <row r="331" spans="5:16" x14ac:dyDescent="0.25">
      <c r="E331" s="272"/>
      <c r="F331" s="13"/>
      <c r="G331" s="13"/>
      <c r="H331" s="13"/>
      <c r="I331" s="13"/>
      <c r="J331" s="13"/>
      <c r="L331" s="14"/>
      <c r="M331" s="14"/>
      <c r="N331" s="14"/>
      <c r="O331" s="14"/>
      <c r="P331" s="14"/>
    </row>
    <row r="332" spans="5:16" x14ac:dyDescent="0.25">
      <c r="E332" s="272"/>
      <c r="F332" s="13"/>
      <c r="G332" s="13"/>
      <c r="H332" s="13"/>
      <c r="I332" s="13"/>
      <c r="J332" s="13"/>
      <c r="L332" s="14"/>
      <c r="M332" s="14"/>
      <c r="N332" s="14"/>
      <c r="O332" s="14"/>
      <c r="P332" s="14"/>
    </row>
    <row r="333" spans="5:16" x14ac:dyDescent="0.25">
      <c r="E333" s="272"/>
      <c r="F333" s="13"/>
      <c r="G333" s="13"/>
      <c r="H333" s="13"/>
      <c r="I333" s="13"/>
      <c r="J333" s="13"/>
      <c r="L333" s="14"/>
      <c r="M333" s="14"/>
      <c r="N333" s="14"/>
      <c r="O333" s="14"/>
      <c r="P333" s="14"/>
    </row>
    <row r="334" spans="5:16" x14ac:dyDescent="0.25">
      <c r="E334" s="272"/>
      <c r="F334" s="13"/>
      <c r="G334" s="13"/>
      <c r="H334" s="13"/>
      <c r="I334" s="13"/>
      <c r="J334" s="13"/>
      <c r="L334" s="14"/>
      <c r="M334" s="14"/>
      <c r="N334" s="14"/>
      <c r="O334" s="14"/>
      <c r="P334" s="14"/>
    </row>
    <row r="335" spans="5:16" x14ac:dyDescent="0.25">
      <c r="E335" s="272"/>
      <c r="F335" s="13"/>
      <c r="G335" s="13"/>
      <c r="H335" s="13"/>
      <c r="I335" s="13"/>
      <c r="J335" s="13"/>
      <c r="L335" s="14"/>
      <c r="M335" s="14"/>
      <c r="N335" s="14"/>
      <c r="O335" s="14"/>
      <c r="P335" s="14"/>
    </row>
    <row r="336" spans="5:16" x14ac:dyDescent="0.25">
      <c r="E336" s="272"/>
      <c r="F336" s="13"/>
      <c r="G336" s="13"/>
      <c r="H336" s="13"/>
      <c r="I336" s="13"/>
      <c r="J336" s="13"/>
      <c r="L336" s="14"/>
      <c r="M336" s="14"/>
      <c r="N336" s="14"/>
      <c r="O336" s="14"/>
      <c r="P336" s="14"/>
    </row>
    <row r="337" spans="5:16" x14ac:dyDescent="0.25">
      <c r="E337" s="272"/>
      <c r="F337" s="13"/>
      <c r="G337" s="13"/>
      <c r="H337" s="13"/>
      <c r="I337" s="13"/>
      <c r="J337" s="13"/>
      <c r="L337" s="14"/>
      <c r="M337" s="14"/>
      <c r="N337" s="14"/>
      <c r="O337" s="14"/>
      <c r="P337" s="14"/>
    </row>
    <row r="338" spans="5:16" x14ac:dyDescent="0.25">
      <c r="E338" s="272"/>
      <c r="F338" s="13"/>
      <c r="G338" s="13"/>
      <c r="H338" s="13"/>
      <c r="I338" s="13"/>
      <c r="J338" s="13"/>
      <c r="L338" s="14"/>
      <c r="M338" s="14"/>
      <c r="N338" s="14"/>
      <c r="O338" s="14"/>
      <c r="P338" s="14"/>
    </row>
    <row r="339" spans="5:16" x14ac:dyDescent="0.25">
      <c r="E339" s="272"/>
      <c r="F339" s="13"/>
      <c r="G339" s="13"/>
      <c r="H339" s="13"/>
      <c r="I339" s="13"/>
      <c r="J339" s="13"/>
      <c r="L339" s="14"/>
      <c r="M339" s="14"/>
      <c r="N339" s="14"/>
      <c r="O339" s="14"/>
      <c r="P339" s="14"/>
    </row>
    <row r="340" spans="5:16" x14ac:dyDescent="0.25">
      <c r="E340" s="272"/>
      <c r="F340" s="13"/>
      <c r="G340" s="13"/>
      <c r="H340" s="13"/>
      <c r="I340" s="13"/>
      <c r="J340" s="13"/>
      <c r="L340" s="14"/>
      <c r="M340" s="14"/>
      <c r="N340" s="14"/>
      <c r="O340" s="14"/>
      <c r="P340" s="14"/>
    </row>
    <row r="341" spans="5:16" x14ac:dyDescent="0.25">
      <c r="E341" s="272"/>
      <c r="F341" s="13"/>
      <c r="G341" s="13"/>
      <c r="H341" s="13"/>
      <c r="I341" s="13"/>
      <c r="J341" s="13"/>
      <c r="L341" s="14"/>
      <c r="M341" s="14"/>
      <c r="N341" s="14"/>
      <c r="O341" s="14"/>
      <c r="P341" s="14"/>
    </row>
    <row r="342" spans="5:16" x14ac:dyDescent="0.25">
      <c r="E342" s="272"/>
      <c r="F342" s="13"/>
      <c r="G342" s="13"/>
      <c r="H342" s="13"/>
      <c r="I342" s="13"/>
      <c r="J342" s="13"/>
      <c r="L342" s="14"/>
      <c r="M342" s="14"/>
      <c r="N342" s="14"/>
      <c r="O342" s="14"/>
      <c r="P342" s="14"/>
    </row>
    <row r="343" spans="5:16" x14ac:dyDescent="0.25">
      <c r="E343" s="272"/>
      <c r="F343" s="13"/>
      <c r="G343" s="13"/>
      <c r="H343" s="13"/>
      <c r="I343" s="13"/>
      <c r="J343" s="13"/>
      <c r="L343" s="14"/>
      <c r="M343" s="14"/>
      <c r="N343" s="14"/>
      <c r="O343" s="14"/>
      <c r="P343" s="14"/>
    </row>
    <row r="344" spans="5:16" x14ac:dyDescent="0.25">
      <c r="E344" s="272"/>
      <c r="F344" s="13"/>
      <c r="G344" s="13"/>
      <c r="H344" s="13"/>
      <c r="I344" s="13"/>
      <c r="J344" s="13"/>
      <c r="L344" s="14"/>
      <c r="M344" s="14"/>
      <c r="N344" s="14"/>
      <c r="O344" s="14"/>
      <c r="P344" s="14"/>
    </row>
    <row r="345" spans="5:16" x14ac:dyDescent="0.25">
      <c r="E345" s="272"/>
      <c r="F345" s="13"/>
      <c r="G345" s="13"/>
      <c r="H345" s="13"/>
      <c r="I345" s="13"/>
      <c r="J345" s="13"/>
      <c r="L345" s="14"/>
      <c r="M345" s="14"/>
      <c r="N345" s="14"/>
      <c r="O345" s="14"/>
      <c r="P345" s="14"/>
    </row>
    <row r="346" spans="5:16" x14ac:dyDescent="0.25">
      <c r="E346" s="272"/>
      <c r="F346" s="13"/>
      <c r="G346" s="13"/>
      <c r="H346" s="13"/>
      <c r="I346" s="13"/>
      <c r="J346" s="13"/>
      <c r="L346" s="14"/>
      <c r="M346" s="14"/>
      <c r="N346" s="14"/>
      <c r="O346" s="14"/>
      <c r="P346" s="14"/>
    </row>
    <row r="347" spans="5:16" x14ac:dyDescent="0.25">
      <c r="E347" s="272"/>
      <c r="F347" s="13"/>
      <c r="G347" s="13"/>
      <c r="H347" s="13"/>
      <c r="I347" s="13"/>
      <c r="J347" s="13"/>
      <c r="L347" s="14"/>
      <c r="M347" s="14"/>
      <c r="N347" s="14"/>
      <c r="O347" s="14"/>
      <c r="P347" s="14"/>
    </row>
    <row r="348" spans="5:16" x14ac:dyDescent="0.25">
      <c r="E348" s="272"/>
      <c r="F348" s="13"/>
      <c r="G348" s="13"/>
      <c r="H348" s="13"/>
      <c r="I348" s="13"/>
      <c r="J348" s="13"/>
      <c r="L348" s="14"/>
      <c r="M348" s="14"/>
      <c r="N348" s="14"/>
      <c r="O348" s="14"/>
      <c r="P348" s="14"/>
    </row>
    <row r="349" spans="5:16" x14ac:dyDescent="0.25">
      <c r="E349" s="272"/>
      <c r="F349" s="13"/>
      <c r="G349" s="13"/>
      <c r="H349" s="13"/>
      <c r="I349" s="13"/>
      <c r="J349" s="13"/>
      <c r="L349" s="14"/>
      <c r="M349" s="14"/>
      <c r="N349" s="14"/>
      <c r="O349" s="14"/>
      <c r="P349" s="14"/>
    </row>
    <row r="350" spans="5:16" x14ac:dyDescent="0.25">
      <c r="F350" s="13"/>
      <c r="G350" s="13"/>
      <c r="H350" s="13"/>
      <c r="I350" s="13"/>
      <c r="J350" s="13"/>
      <c r="L350" s="14"/>
      <c r="M350" s="14"/>
      <c r="N350" s="14"/>
      <c r="O350" s="14"/>
      <c r="P350" s="14"/>
    </row>
    <row r="351" spans="5:16" x14ac:dyDescent="0.25">
      <c r="E351" s="272"/>
      <c r="F351" s="13"/>
      <c r="G351" s="13"/>
      <c r="H351" s="13"/>
      <c r="I351" s="13"/>
      <c r="J351" s="13"/>
      <c r="L351" s="14"/>
      <c r="M351" s="14"/>
      <c r="N351" s="14"/>
      <c r="O351" s="14"/>
      <c r="P351" s="14"/>
    </row>
    <row r="352" spans="5:16" x14ac:dyDescent="0.25">
      <c r="E352" s="272"/>
      <c r="F352" s="13"/>
      <c r="G352" s="13"/>
      <c r="H352" s="13"/>
      <c r="I352" s="13"/>
      <c r="J352" s="13"/>
      <c r="L352" s="14"/>
      <c r="M352" s="14"/>
      <c r="N352" s="14"/>
      <c r="O352" s="14"/>
      <c r="P352" s="14"/>
    </row>
    <row r="353" spans="5:16" x14ac:dyDescent="0.25">
      <c r="E353" s="272"/>
      <c r="F353" s="13"/>
      <c r="G353" s="13"/>
      <c r="H353" s="13"/>
      <c r="I353" s="13"/>
      <c r="J353" s="13"/>
      <c r="L353" s="14"/>
      <c r="M353" s="14"/>
      <c r="N353" s="14"/>
      <c r="O353" s="14"/>
      <c r="P353" s="14"/>
    </row>
    <row r="354" spans="5:16" x14ac:dyDescent="0.25">
      <c r="F354" s="13"/>
      <c r="G354" s="13"/>
      <c r="H354" s="13"/>
      <c r="I354" s="13"/>
      <c r="J354" s="13"/>
      <c r="L354" s="14"/>
      <c r="M354" s="14"/>
      <c r="N354" s="14"/>
      <c r="O354" s="14"/>
      <c r="P354" s="14"/>
    </row>
    <row r="355" spans="5:16" x14ac:dyDescent="0.25">
      <c r="E355" s="272"/>
      <c r="F355" s="13"/>
      <c r="G355" s="13"/>
      <c r="H355" s="13"/>
      <c r="I355" s="13"/>
      <c r="J355" s="13"/>
      <c r="L355" s="14"/>
      <c r="M355" s="14"/>
      <c r="N355" s="14"/>
      <c r="O355" s="14"/>
      <c r="P355" s="14"/>
    </row>
    <row r="356" spans="5:16" x14ac:dyDescent="0.25">
      <c r="E356" s="272"/>
      <c r="F356" s="13"/>
      <c r="G356" s="13"/>
      <c r="H356" s="13"/>
      <c r="I356" s="13"/>
      <c r="J356" s="13"/>
      <c r="L356" s="14"/>
      <c r="M356" s="14"/>
      <c r="N356" s="14"/>
      <c r="O356" s="14"/>
      <c r="P356" s="14"/>
    </row>
    <row r="357" spans="5:16" x14ac:dyDescent="0.25">
      <c r="E357" s="272"/>
      <c r="F357" s="13"/>
      <c r="G357" s="13"/>
      <c r="H357" s="13"/>
      <c r="I357" s="13"/>
      <c r="J357" s="13"/>
      <c r="L357" s="14"/>
      <c r="M357" s="14"/>
      <c r="N357" s="14"/>
      <c r="O357" s="14"/>
      <c r="P357" s="14"/>
    </row>
    <row r="358" spans="5:16" x14ac:dyDescent="0.25">
      <c r="E358" s="272"/>
      <c r="F358" s="13"/>
      <c r="G358" s="13"/>
      <c r="H358" s="13"/>
      <c r="I358" s="13"/>
      <c r="J358" s="13"/>
      <c r="L358" s="14"/>
      <c r="M358" s="14"/>
      <c r="N358" s="14"/>
      <c r="O358" s="14"/>
      <c r="P358" s="14"/>
    </row>
    <row r="359" spans="5:16" x14ac:dyDescent="0.25">
      <c r="E359" s="272"/>
      <c r="F359" s="13"/>
      <c r="G359" s="13"/>
      <c r="H359" s="13"/>
      <c r="I359" s="13"/>
      <c r="J359" s="13"/>
      <c r="L359" s="14"/>
      <c r="M359" s="14"/>
      <c r="N359" s="14"/>
      <c r="O359" s="14"/>
      <c r="P359" s="14"/>
    </row>
    <row r="360" spans="5:16" x14ac:dyDescent="0.25">
      <c r="E360" s="272"/>
      <c r="F360" s="13"/>
      <c r="G360" s="13"/>
      <c r="H360" s="13"/>
      <c r="I360" s="13"/>
      <c r="J360" s="13"/>
      <c r="L360" s="14"/>
      <c r="M360" s="14"/>
      <c r="N360" s="14"/>
      <c r="O360" s="14"/>
      <c r="P360" s="14"/>
    </row>
    <row r="361" spans="5:16" x14ac:dyDescent="0.25">
      <c r="E361" s="272"/>
      <c r="F361" s="13"/>
      <c r="G361" s="13"/>
      <c r="H361" s="13"/>
      <c r="I361" s="13"/>
      <c r="J361" s="13"/>
      <c r="L361" s="14"/>
      <c r="M361" s="14"/>
      <c r="N361" s="14"/>
      <c r="O361" s="14"/>
      <c r="P361" s="14"/>
    </row>
    <row r="362" spans="5:16" x14ac:dyDescent="0.25">
      <c r="E362" s="272"/>
      <c r="F362" s="13"/>
      <c r="G362" s="13"/>
      <c r="H362" s="13"/>
      <c r="I362" s="13"/>
      <c r="J362" s="13"/>
      <c r="L362" s="14"/>
      <c r="M362" s="14"/>
      <c r="N362" s="14"/>
      <c r="O362" s="14"/>
      <c r="P362" s="14"/>
    </row>
    <row r="363" spans="5:16" x14ac:dyDescent="0.25">
      <c r="E363" s="272"/>
      <c r="F363" s="13"/>
      <c r="G363" s="13"/>
      <c r="H363" s="13"/>
      <c r="I363" s="13"/>
      <c r="J363" s="13"/>
      <c r="L363" s="14"/>
      <c r="M363" s="14"/>
      <c r="N363" s="14"/>
      <c r="O363" s="14"/>
      <c r="P363" s="14"/>
    </row>
    <row r="364" spans="5:16" x14ac:dyDescent="0.25">
      <c r="E364" s="272"/>
      <c r="F364" s="13"/>
      <c r="G364" s="13"/>
      <c r="H364" s="13"/>
      <c r="I364" s="13"/>
      <c r="J364" s="13"/>
      <c r="L364" s="14"/>
      <c r="M364" s="14"/>
      <c r="N364" s="14"/>
      <c r="O364" s="14"/>
      <c r="P364" s="14"/>
    </row>
    <row r="365" spans="5:16" x14ac:dyDescent="0.25">
      <c r="E365" s="272"/>
      <c r="F365" s="13"/>
      <c r="G365" s="13"/>
      <c r="H365" s="13"/>
      <c r="I365" s="13"/>
      <c r="J365" s="13"/>
      <c r="L365" s="14"/>
      <c r="M365" s="14"/>
      <c r="N365" s="14"/>
      <c r="O365" s="14"/>
      <c r="P365" s="14"/>
    </row>
    <row r="366" spans="5:16" x14ac:dyDescent="0.25">
      <c r="E366" s="272"/>
      <c r="F366" s="13"/>
      <c r="G366" s="13"/>
      <c r="H366" s="13"/>
      <c r="I366" s="13"/>
      <c r="J366" s="13"/>
      <c r="L366" s="14"/>
      <c r="M366" s="14"/>
      <c r="N366" s="14"/>
      <c r="O366" s="14"/>
      <c r="P366" s="14"/>
    </row>
    <row r="367" spans="5:16" x14ac:dyDescent="0.25">
      <c r="E367" s="272"/>
      <c r="F367" s="13"/>
      <c r="G367" s="13"/>
      <c r="H367" s="13"/>
      <c r="I367" s="13"/>
      <c r="J367" s="13"/>
      <c r="L367" s="14"/>
      <c r="M367" s="14"/>
      <c r="N367" s="14"/>
      <c r="O367" s="14"/>
      <c r="P367" s="14"/>
    </row>
    <row r="368" spans="5:16" x14ac:dyDescent="0.25">
      <c r="E368" s="272"/>
      <c r="F368" s="13"/>
      <c r="G368" s="13"/>
      <c r="H368" s="13"/>
      <c r="I368" s="13"/>
      <c r="J368" s="13"/>
      <c r="L368" s="14"/>
      <c r="M368" s="14"/>
      <c r="N368" s="14"/>
      <c r="O368" s="14"/>
      <c r="P368" s="14"/>
    </row>
    <row r="369" spans="5:16" x14ac:dyDescent="0.25">
      <c r="E369" s="272"/>
      <c r="F369" s="13"/>
      <c r="G369" s="13"/>
      <c r="H369" s="13"/>
      <c r="I369" s="13"/>
      <c r="J369" s="13"/>
      <c r="L369" s="14"/>
      <c r="M369" s="14"/>
      <c r="N369" s="14"/>
      <c r="O369" s="14"/>
      <c r="P369" s="14"/>
    </row>
    <row r="370" spans="5:16" x14ac:dyDescent="0.25">
      <c r="E370" s="272"/>
      <c r="F370" s="13"/>
      <c r="G370" s="13"/>
      <c r="H370" s="13"/>
      <c r="I370" s="13"/>
      <c r="J370" s="13"/>
      <c r="L370" s="14"/>
      <c r="M370" s="14"/>
      <c r="N370" s="14"/>
      <c r="O370" s="14"/>
      <c r="P370" s="14"/>
    </row>
    <row r="371" spans="5:16" x14ac:dyDescent="0.25">
      <c r="E371" s="272"/>
      <c r="F371" s="13"/>
      <c r="G371" s="13"/>
      <c r="H371" s="13"/>
      <c r="I371" s="13"/>
      <c r="J371" s="13"/>
      <c r="L371" s="14"/>
      <c r="M371" s="14"/>
      <c r="N371" s="14"/>
      <c r="O371" s="14"/>
      <c r="P371" s="14"/>
    </row>
    <row r="372" spans="5:16" x14ac:dyDescent="0.25">
      <c r="E372" s="272"/>
      <c r="F372" s="13"/>
      <c r="G372" s="13"/>
      <c r="H372" s="13"/>
      <c r="I372" s="13"/>
      <c r="J372" s="13"/>
      <c r="L372" s="14"/>
      <c r="M372" s="14"/>
      <c r="N372" s="14"/>
      <c r="O372" s="14"/>
      <c r="P372" s="14"/>
    </row>
    <row r="373" spans="5:16" x14ac:dyDescent="0.25">
      <c r="E373" s="272"/>
      <c r="F373" s="13"/>
      <c r="G373" s="13"/>
      <c r="H373" s="13"/>
      <c r="I373" s="13"/>
      <c r="J373" s="13"/>
      <c r="L373" s="14"/>
      <c r="M373" s="14"/>
      <c r="N373" s="14"/>
      <c r="O373" s="14"/>
      <c r="P373" s="14"/>
    </row>
    <row r="374" spans="5:16" x14ac:dyDescent="0.25">
      <c r="E374" s="272"/>
      <c r="F374" s="13"/>
      <c r="G374" s="13"/>
      <c r="H374" s="13"/>
      <c r="I374" s="13"/>
      <c r="J374" s="13"/>
      <c r="L374" s="14"/>
      <c r="M374" s="14"/>
      <c r="N374" s="14"/>
      <c r="O374" s="14"/>
      <c r="P374" s="14"/>
    </row>
    <row r="375" spans="5:16" x14ac:dyDescent="0.25">
      <c r="E375" s="272"/>
      <c r="F375" s="13"/>
      <c r="G375" s="13"/>
      <c r="H375" s="13"/>
      <c r="I375" s="13"/>
      <c r="J375" s="13"/>
      <c r="L375" s="14"/>
      <c r="M375" s="14"/>
      <c r="N375" s="14"/>
      <c r="O375" s="14"/>
      <c r="P375" s="14"/>
    </row>
    <row r="376" spans="5:16" x14ac:dyDescent="0.25">
      <c r="E376" s="272"/>
      <c r="F376" s="13"/>
      <c r="G376" s="13"/>
      <c r="H376" s="13"/>
      <c r="I376" s="13"/>
      <c r="J376" s="13"/>
      <c r="L376" s="14"/>
      <c r="M376" s="14"/>
      <c r="N376" s="14"/>
      <c r="O376" s="14"/>
      <c r="P376" s="14"/>
    </row>
    <row r="377" spans="5:16" x14ac:dyDescent="0.25">
      <c r="E377" s="272"/>
      <c r="F377" s="13"/>
      <c r="G377" s="13"/>
      <c r="H377" s="13"/>
      <c r="I377" s="13"/>
      <c r="J377" s="13"/>
      <c r="L377" s="14"/>
      <c r="M377" s="14"/>
      <c r="N377" s="14"/>
      <c r="O377" s="14"/>
      <c r="P377" s="14"/>
    </row>
    <row r="378" spans="5:16" x14ac:dyDescent="0.25">
      <c r="F378" s="13"/>
      <c r="G378" s="13"/>
      <c r="H378" s="13"/>
      <c r="I378" s="13"/>
      <c r="J378" s="13"/>
      <c r="L378" s="14"/>
      <c r="M378" s="14"/>
      <c r="N378" s="14"/>
      <c r="O378" s="14"/>
      <c r="P378" s="14"/>
    </row>
    <row r="379" spans="5:16" x14ac:dyDescent="0.25">
      <c r="E379" s="272"/>
      <c r="F379" s="13"/>
      <c r="G379" s="13"/>
      <c r="H379" s="13"/>
      <c r="I379" s="13"/>
      <c r="J379" s="13"/>
      <c r="L379" s="14"/>
      <c r="M379" s="14"/>
      <c r="N379" s="14"/>
      <c r="O379" s="14"/>
      <c r="P379" s="14"/>
    </row>
    <row r="380" spans="5:16" x14ac:dyDescent="0.25">
      <c r="E380" s="272"/>
      <c r="F380" s="13"/>
      <c r="G380" s="13"/>
      <c r="H380" s="13"/>
      <c r="I380" s="13"/>
      <c r="J380" s="13"/>
      <c r="L380" s="14"/>
      <c r="M380" s="14"/>
      <c r="N380" s="14"/>
      <c r="O380" s="14"/>
      <c r="P380" s="14"/>
    </row>
    <row r="381" spans="5:16" x14ac:dyDescent="0.25">
      <c r="E381" s="272"/>
      <c r="F381" s="13"/>
      <c r="G381" s="13"/>
      <c r="H381" s="13"/>
      <c r="I381" s="13"/>
      <c r="J381" s="13"/>
      <c r="L381" s="14"/>
      <c r="M381" s="14"/>
      <c r="N381" s="14"/>
      <c r="O381" s="14"/>
      <c r="P381" s="14"/>
    </row>
    <row r="382" spans="5:16" x14ac:dyDescent="0.25">
      <c r="E382" s="272"/>
      <c r="F382" s="13"/>
      <c r="G382" s="13"/>
      <c r="H382" s="13"/>
      <c r="I382" s="13"/>
      <c r="J382" s="13"/>
      <c r="L382" s="14"/>
      <c r="M382" s="14"/>
      <c r="N382" s="14"/>
      <c r="O382" s="14"/>
      <c r="P382" s="14"/>
    </row>
    <row r="383" spans="5:16" x14ac:dyDescent="0.25">
      <c r="E383" s="272"/>
      <c r="F383" s="13"/>
      <c r="G383" s="13"/>
      <c r="H383" s="13"/>
      <c r="I383" s="13"/>
      <c r="J383" s="13"/>
      <c r="L383" s="14"/>
      <c r="M383" s="14"/>
      <c r="N383" s="14"/>
      <c r="O383" s="14"/>
      <c r="P383" s="14"/>
    </row>
    <row r="384" spans="5:16" x14ac:dyDescent="0.25">
      <c r="E384" s="272"/>
      <c r="F384" s="13"/>
      <c r="G384" s="13"/>
      <c r="H384" s="13"/>
      <c r="I384" s="13"/>
      <c r="J384" s="13"/>
      <c r="L384" s="14"/>
      <c r="M384" s="14"/>
      <c r="N384" s="14"/>
      <c r="O384" s="14"/>
      <c r="P384" s="14"/>
    </row>
    <row r="385" spans="5:16" x14ac:dyDescent="0.25">
      <c r="E385" s="272"/>
      <c r="F385" s="13"/>
      <c r="G385" s="13"/>
      <c r="H385" s="13"/>
      <c r="I385" s="13"/>
      <c r="J385" s="13"/>
      <c r="L385" s="14"/>
      <c r="M385" s="14"/>
      <c r="N385" s="14"/>
      <c r="O385" s="14"/>
      <c r="P385" s="14"/>
    </row>
    <row r="386" spans="5:16" x14ac:dyDescent="0.25">
      <c r="E386" s="272"/>
      <c r="F386" s="13"/>
      <c r="G386" s="13"/>
      <c r="H386" s="13"/>
      <c r="I386" s="13"/>
      <c r="J386" s="13"/>
      <c r="L386" s="14"/>
      <c r="M386" s="14"/>
      <c r="N386" s="14"/>
      <c r="O386" s="14"/>
      <c r="P386" s="14"/>
    </row>
    <row r="387" spans="5:16" x14ac:dyDescent="0.25">
      <c r="E387" s="272"/>
      <c r="F387" s="13"/>
      <c r="G387" s="13"/>
      <c r="H387" s="13"/>
      <c r="I387" s="13"/>
      <c r="J387" s="13"/>
      <c r="L387" s="14"/>
      <c r="M387" s="14"/>
      <c r="N387" s="14"/>
      <c r="O387" s="14"/>
      <c r="P387" s="14"/>
    </row>
    <row r="388" spans="5:16" x14ac:dyDescent="0.25">
      <c r="E388" s="272"/>
      <c r="F388" s="13"/>
      <c r="G388" s="13"/>
      <c r="H388" s="13"/>
      <c r="I388" s="13"/>
      <c r="J388" s="13"/>
      <c r="L388" s="14"/>
      <c r="M388" s="14"/>
      <c r="N388" s="14"/>
      <c r="O388" s="14"/>
      <c r="P388" s="14"/>
    </row>
    <row r="389" spans="5:16" x14ac:dyDescent="0.25">
      <c r="E389" s="272"/>
      <c r="F389" s="13"/>
      <c r="G389" s="13"/>
      <c r="H389" s="13"/>
      <c r="I389" s="13"/>
      <c r="J389" s="13"/>
      <c r="L389" s="14"/>
      <c r="M389" s="14"/>
      <c r="N389" s="14"/>
      <c r="O389" s="14"/>
      <c r="P389" s="14"/>
    </row>
    <row r="390" spans="5:16" x14ac:dyDescent="0.25">
      <c r="E390" s="272"/>
      <c r="F390" s="13"/>
      <c r="G390" s="13"/>
      <c r="H390" s="13"/>
      <c r="I390" s="13"/>
      <c r="J390" s="13"/>
      <c r="L390" s="14"/>
      <c r="M390" s="14"/>
      <c r="N390" s="14"/>
      <c r="O390" s="14"/>
      <c r="P390" s="14"/>
    </row>
    <row r="391" spans="5:16" x14ac:dyDescent="0.25">
      <c r="E391" s="272"/>
      <c r="F391" s="13"/>
      <c r="G391" s="13"/>
      <c r="H391" s="13"/>
      <c r="I391" s="13"/>
      <c r="J391" s="13"/>
      <c r="L391" s="14"/>
      <c r="M391" s="14"/>
      <c r="N391" s="14"/>
      <c r="O391" s="14"/>
      <c r="P391" s="14"/>
    </row>
    <row r="392" spans="5:16" x14ac:dyDescent="0.25">
      <c r="E392" s="272"/>
      <c r="F392" s="13"/>
      <c r="G392" s="13"/>
      <c r="H392" s="13"/>
      <c r="I392" s="13"/>
      <c r="J392" s="13"/>
      <c r="L392" s="14"/>
      <c r="M392" s="14"/>
      <c r="N392" s="14"/>
      <c r="O392" s="14"/>
      <c r="P392" s="14"/>
    </row>
    <row r="393" spans="5:16" x14ac:dyDescent="0.25">
      <c r="E393" s="272"/>
      <c r="F393" s="13"/>
      <c r="G393" s="13"/>
      <c r="H393" s="13"/>
      <c r="I393" s="13"/>
      <c r="J393" s="13"/>
      <c r="L393" s="14"/>
      <c r="M393" s="14"/>
      <c r="N393" s="14"/>
      <c r="O393" s="14"/>
      <c r="P393" s="14"/>
    </row>
    <row r="394" spans="5:16" x14ac:dyDescent="0.25">
      <c r="E394" s="272"/>
      <c r="F394" s="13"/>
      <c r="G394" s="13"/>
      <c r="H394" s="13"/>
      <c r="I394" s="13"/>
      <c r="J394" s="13"/>
      <c r="L394" s="14"/>
      <c r="M394" s="14"/>
      <c r="N394" s="14"/>
      <c r="O394" s="14"/>
      <c r="P394" s="14"/>
    </row>
    <row r="395" spans="5:16" x14ac:dyDescent="0.25">
      <c r="E395" s="272"/>
      <c r="F395" s="13"/>
      <c r="G395" s="13"/>
      <c r="H395" s="13"/>
      <c r="I395" s="13"/>
      <c r="J395" s="13"/>
      <c r="L395" s="14"/>
      <c r="M395" s="14"/>
      <c r="N395" s="14"/>
      <c r="O395" s="14"/>
      <c r="P395" s="14"/>
    </row>
    <row r="396" spans="5:16" x14ac:dyDescent="0.25">
      <c r="E396" s="272"/>
      <c r="F396" s="13"/>
      <c r="G396" s="13"/>
      <c r="H396" s="13"/>
      <c r="I396" s="13"/>
      <c r="J396" s="13"/>
      <c r="L396" s="14"/>
      <c r="M396" s="14"/>
      <c r="N396" s="14"/>
      <c r="O396" s="14"/>
      <c r="P396" s="14"/>
    </row>
    <row r="397" spans="5:16" x14ac:dyDescent="0.25">
      <c r="E397" s="272"/>
      <c r="F397" s="13"/>
      <c r="G397" s="13"/>
      <c r="H397" s="13"/>
      <c r="I397" s="13"/>
      <c r="J397" s="13"/>
      <c r="L397" s="14"/>
      <c r="M397" s="14"/>
      <c r="N397" s="14"/>
      <c r="O397" s="14"/>
      <c r="P397" s="14"/>
    </row>
    <row r="398" spans="5:16" x14ac:dyDescent="0.25">
      <c r="E398" s="272"/>
      <c r="F398" s="13"/>
      <c r="G398" s="13"/>
      <c r="H398" s="13"/>
      <c r="I398" s="13"/>
      <c r="J398" s="13"/>
      <c r="L398" s="14"/>
      <c r="M398" s="14"/>
      <c r="N398" s="14"/>
      <c r="O398" s="14"/>
      <c r="P398" s="14"/>
    </row>
    <row r="399" spans="5:16" x14ac:dyDescent="0.25">
      <c r="E399" s="272"/>
      <c r="F399" s="13"/>
      <c r="G399" s="13"/>
      <c r="H399" s="13"/>
      <c r="I399" s="13"/>
      <c r="J399" s="13"/>
      <c r="L399" s="14"/>
      <c r="M399" s="14"/>
      <c r="N399" s="14"/>
      <c r="O399" s="14"/>
      <c r="P399" s="14"/>
    </row>
    <row r="400" spans="5:16" x14ac:dyDescent="0.25">
      <c r="E400" s="272"/>
      <c r="F400" s="13"/>
      <c r="G400" s="13"/>
      <c r="H400" s="13"/>
      <c r="I400" s="13"/>
      <c r="J400" s="13"/>
      <c r="L400" s="14"/>
      <c r="M400" s="14"/>
      <c r="N400" s="14"/>
      <c r="O400" s="14"/>
      <c r="P400" s="14"/>
    </row>
    <row r="401" spans="5:16" x14ac:dyDescent="0.25">
      <c r="E401" s="272"/>
      <c r="F401" s="13"/>
      <c r="G401" s="13"/>
      <c r="H401" s="13"/>
      <c r="I401" s="13"/>
      <c r="J401" s="13"/>
      <c r="L401" s="14"/>
      <c r="M401" s="14"/>
      <c r="N401" s="14"/>
      <c r="O401" s="14"/>
      <c r="P401" s="14"/>
    </row>
    <row r="402" spans="5:16" x14ac:dyDescent="0.25">
      <c r="E402" s="272"/>
      <c r="F402" s="13"/>
      <c r="G402" s="13"/>
      <c r="H402" s="13"/>
      <c r="I402" s="13"/>
      <c r="J402" s="13"/>
      <c r="L402" s="14"/>
      <c r="M402" s="14"/>
      <c r="N402" s="14"/>
      <c r="O402" s="14"/>
      <c r="P402" s="14"/>
    </row>
    <row r="403" spans="5:16" x14ac:dyDescent="0.25">
      <c r="E403" s="272"/>
      <c r="F403" s="13"/>
      <c r="G403" s="13"/>
      <c r="H403" s="13"/>
      <c r="I403" s="13"/>
      <c r="J403" s="13"/>
      <c r="L403" s="14"/>
      <c r="M403" s="14"/>
      <c r="N403" s="14"/>
      <c r="O403" s="14"/>
      <c r="P403" s="14"/>
    </row>
    <row r="404" spans="5:16" x14ac:dyDescent="0.25">
      <c r="E404" s="272"/>
      <c r="F404" s="13"/>
      <c r="G404" s="13"/>
      <c r="H404" s="13"/>
      <c r="I404" s="13"/>
      <c r="J404" s="13"/>
      <c r="L404" s="14"/>
      <c r="M404" s="14"/>
      <c r="N404" s="14"/>
      <c r="O404" s="14"/>
      <c r="P404" s="14"/>
    </row>
    <row r="405" spans="5:16" x14ac:dyDescent="0.25">
      <c r="E405" s="272"/>
      <c r="F405" s="13"/>
      <c r="G405" s="13"/>
      <c r="H405" s="13"/>
      <c r="I405" s="13"/>
      <c r="J405" s="13"/>
      <c r="L405" s="14"/>
      <c r="M405" s="14"/>
      <c r="N405" s="14"/>
      <c r="O405" s="14"/>
      <c r="P405" s="14"/>
    </row>
    <row r="406" spans="5:16" x14ac:dyDescent="0.25">
      <c r="E406" s="272"/>
      <c r="F406" s="13"/>
      <c r="G406" s="13"/>
      <c r="H406" s="13"/>
      <c r="I406" s="13"/>
      <c r="J406" s="13"/>
      <c r="L406" s="14"/>
      <c r="M406" s="14"/>
      <c r="N406" s="14"/>
      <c r="O406" s="14"/>
      <c r="P406" s="14"/>
    </row>
    <row r="407" spans="5:16" x14ac:dyDescent="0.25">
      <c r="F407" s="13"/>
      <c r="G407" s="13"/>
      <c r="H407" s="13"/>
      <c r="I407" s="13"/>
      <c r="J407" s="13"/>
      <c r="L407" s="14"/>
      <c r="M407" s="14"/>
      <c r="N407" s="14"/>
      <c r="O407" s="14"/>
      <c r="P407" s="14"/>
    </row>
    <row r="408" spans="5:16" x14ac:dyDescent="0.25">
      <c r="E408" s="272"/>
      <c r="F408" s="13"/>
      <c r="G408" s="13"/>
      <c r="H408" s="13"/>
      <c r="I408" s="13"/>
      <c r="J408" s="13"/>
      <c r="L408" s="14"/>
      <c r="M408" s="14"/>
      <c r="N408" s="14"/>
      <c r="O408" s="14"/>
      <c r="P408" s="14"/>
    </row>
    <row r="409" spans="5:16" x14ac:dyDescent="0.25">
      <c r="E409" s="272"/>
      <c r="F409" s="13"/>
      <c r="G409" s="13"/>
      <c r="H409" s="13"/>
      <c r="I409" s="13"/>
      <c r="J409" s="13"/>
      <c r="L409" s="14"/>
      <c r="M409" s="14"/>
      <c r="N409" s="14"/>
      <c r="O409" s="14"/>
      <c r="P409" s="14"/>
    </row>
    <row r="410" spans="5:16" x14ac:dyDescent="0.25">
      <c r="E410" s="272"/>
      <c r="F410" s="13"/>
      <c r="G410" s="13"/>
      <c r="H410" s="13"/>
      <c r="I410" s="13"/>
      <c r="J410" s="13"/>
      <c r="L410" s="14"/>
      <c r="M410" s="14"/>
      <c r="N410" s="14"/>
      <c r="O410" s="14"/>
      <c r="P410" s="14"/>
    </row>
    <row r="411" spans="5:16" x14ac:dyDescent="0.25">
      <c r="E411" s="272"/>
      <c r="F411" s="13"/>
      <c r="G411" s="13"/>
      <c r="H411" s="13"/>
      <c r="I411" s="13"/>
      <c r="J411" s="13"/>
      <c r="L411" s="14"/>
      <c r="M411" s="14"/>
      <c r="N411" s="14"/>
      <c r="O411" s="14"/>
      <c r="P411" s="14"/>
    </row>
    <row r="412" spans="5:16" x14ac:dyDescent="0.25">
      <c r="E412" s="272"/>
      <c r="F412" s="13"/>
      <c r="G412" s="13"/>
      <c r="H412" s="13"/>
      <c r="I412" s="13"/>
      <c r="J412" s="13"/>
      <c r="L412" s="14"/>
      <c r="M412" s="14"/>
      <c r="N412" s="14"/>
      <c r="O412" s="14"/>
      <c r="P412" s="14"/>
    </row>
    <row r="413" spans="5:16" x14ac:dyDescent="0.25">
      <c r="E413" s="272"/>
      <c r="F413" s="13"/>
      <c r="G413" s="13"/>
      <c r="H413" s="13"/>
      <c r="I413" s="13"/>
      <c r="J413" s="13"/>
      <c r="L413" s="14"/>
      <c r="M413" s="14"/>
      <c r="N413" s="14"/>
      <c r="O413" s="14"/>
      <c r="P413" s="14"/>
    </row>
    <row r="414" spans="5:16" x14ac:dyDescent="0.25">
      <c r="E414" s="272"/>
      <c r="F414" s="13"/>
      <c r="G414" s="13"/>
      <c r="H414" s="13"/>
      <c r="I414" s="13"/>
      <c r="J414" s="13"/>
      <c r="L414" s="14"/>
      <c r="M414" s="14"/>
      <c r="N414" s="14"/>
      <c r="O414" s="14"/>
      <c r="P414" s="14"/>
    </row>
    <row r="415" spans="5:16" x14ac:dyDescent="0.25">
      <c r="E415" s="272"/>
      <c r="F415" s="13"/>
      <c r="G415" s="13"/>
      <c r="H415" s="13"/>
      <c r="I415" s="13"/>
      <c r="J415" s="13"/>
      <c r="L415" s="14"/>
      <c r="M415" s="14"/>
      <c r="N415" s="14"/>
      <c r="O415" s="14"/>
      <c r="P415" s="14"/>
    </row>
    <row r="416" spans="5:16" x14ac:dyDescent="0.25">
      <c r="E416" s="272"/>
      <c r="F416" s="13"/>
      <c r="G416" s="13"/>
      <c r="H416" s="13"/>
      <c r="I416" s="13"/>
      <c r="J416" s="13"/>
      <c r="L416" s="14"/>
      <c r="M416" s="14"/>
      <c r="N416" s="14"/>
      <c r="O416" s="14"/>
      <c r="P416" s="14"/>
    </row>
    <row r="417" spans="5:16" x14ac:dyDescent="0.25">
      <c r="E417" s="272"/>
      <c r="F417" s="13"/>
      <c r="G417" s="13"/>
      <c r="H417" s="13"/>
      <c r="I417" s="13"/>
      <c r="J417" s="13"/>
      <c r="L417" s="14"/>
      <c r="M417" s="14"/>
      <c r="N417" s="14"/>
      <c r="O417" s="14"/>
      <c r="P417" s="14"/>
    </row>
    <row r="418" spans="5:16" x14ac:dyDescent="0.25">
      <c r="E418" s="272"/>
      <c r="F418" s="13"/>
      <c r="G418" s="13"/>
      <c r="H418" s="13"/>
      <c r="I418" s="13"/>
      <c r="J418" s="13"/>
      <c r="L418" s="14"/>
      <c r="M418" s="14"/>
      <c r="N418" s="14"/>
      <c r="O418" s="14"/>
      <c r="P418" s="14"/>
    </row>
    <row r="419" spans="5:16" x14ac:dyDescent="0.25">
      <c r="E419" s="272"/>
      <c r="F419" s="13"/>
      <c r="G419" s="13"/>
      <c r="H419" s="13"/>
      <c r="I419" s="13"/>
      <c r="J419" s="13"/>
      <c r="L419" s="14"/>
      <c r="M419" s="14"/>
      <c r="N419" s="14"/>
      <c r="O419" s="14"/>
      <c r="P419" s="14"/>
    </row>
    <row r="420" spans="5:16" x14ac:dyDescent="0.25">
      <c r="E420" s="272"/>
      <c r="F420" s="13"/>
      <c r="G420" s="13"/>
      <c r="H420" s="13"/>
      <c r="I420" s="13"/>
      <c r="J420" s="13"/>
      <c r="L420" s="14"/>
      <c r="M420" s="14"/>
      <c r="N420" s="14"/>
      <c r="O420" s="14"/>
      <c r="P420" s="14"/>
    </row>
    <row r="421" spans="5:16" x14ac:dyDescent="0.25">
      <c r="E421" s="272"/>
      <c r="F421" s="13"/>
      <c r="G421" s="13"/>
      <c r="H421" s="13"/>
      <c r="I421" s="13"/>
      <c r="J421" s="13"/>
      <c r="L421" s="14"/>
      <c r="M421" s="14"/>
      <c r="N421" s="14"/>
      <c r="O421" s="14"/>
      <c r="P421" s="14"/>
    </row>
    <row r="422" spans="5:16" x14ac:dyDescent="0.25">
      <c r="E422" s="272"/>
      <c r="F422" s="13"/>
      <c r="G422" s="13"/>
      <c r="H422" s="13"/>
      <c r="I422" s="13"/>
      <c r="J422" s="13"/>
      <c r="L422" s="14"/>
      <c r="M422" s="14"/>
      <c r="N422" s="14"/>
      <c r="O422" s="14"/>
      <c r="P422" s="14"/>
    </row>
    <row r="423" spans="5:16" x14ac:dyDescent="0.25">
      <c r="E423" s="272"/>
      <c r="F423" s="13"/>
      <c r="G423" s="13"/>
      <c r="H423" s="13"/>
      <c r="I423" s="13"/>
      <c r="J423" s="13"/>
      <c r="L423" s="14"/>
      <c r="M423" s="14"/>
      <c r="N423" s="14"/>
      <c r="O423" s="14"/>
      <c r="P423" s="14"/>
    </row>
    <row r="424" spans="5:16" x14ac:dyDescent="0.25">
      <c r="E424" s="272"/>
      <c r="F424" s="13"/>
      <c r="G424" s="13"/>
      <c r="H424" s="13"/>
      <c r="I424" s="13"/>
      <c r="J424" s="13"/>
      <c r="L424" s="14"/>
      <c r="M424" s="14"/>
      <c r="N424" s="14"/>
      <c r="O424" s="14"/>
      <c r="P424" s="14"/>
    </row>
    <row r="425" spans="5:16" x14ac:dyDescent="0.25">
      <c r="E425" s="272"/>
      <c r="F425" s="13"/>
      <c r="G425" s="13"/>
      <c r="H425" s="13"/>
      <c r="I425" s="13"/>
      <c r="J425" s="13"/>
      <c r="L425" s="14"/>
      <c r="M425" s="14"/>
      <c r="N425" s="14"/>
      <c r="O425" s="14"/>
      <c r="P425" s="14"/>
    </row>
    <row r="426" spans="5:16" x14ac:dyDescent="0.25">
      <c r="E426" s="272"/>
      <c r="F426" s="13"/>
      <c r="G426" s="13"/>
      <c r="H426" s="13"/>
      <c r="I426" s="13"/>
      <c r="J426" s="13"/>
      <c r="L426" s="14"/>
      <c r="M426" s="14"/>
      <c r="N426" s="14"/>
      <c r="O426" s="14"/>
      <c r="P426" s="14"/>
    </row>
    <row r="427" spans="5:16" x14ac:dyDescent="0.25">
      <c r="E427" s="272"/>
      <c r="F427" s="13"/>
      <c r="G427" s="13"/>
      <c r="H427" s="13"/>
      <c r="I427" s="13"/>
      <c r="J427" s="13"/>
      <c r="L427" s="14"/>
      <c r="M427" s="14"/>
      <c r="N427" s="14"/>
      <c r="O427" s="14"/>
      <c r="P427" s="14"/>
    </row>
    <row r="428" spans="5:16" x14ac:dyDescent="0.25">
      <c r="E428" s="272"/>
      <c r="F428" s="13"/>
      <c r="G428" s="13"/>
      <c r="H428" s="13"/>
      <c r="I428" s="13"/>
      <c r="J428" s="13"/>
      <c r="L428" s="14"/>
      <c r="M428" s="14"/>
      <c r="N428" s="14"/>
      <c r="O428" s="14"/>
      <c r="P428" s="14"/>
    </row>
    <row r="429" spans="5:16" x14ac:dyDescent="0.25">
      <c r="E429" s="272"/>
      <c r="F429" s="13"/>
      <c r="G429" s="13"/>
      <c r="H429" s="13"/>
      <c r="I429" s="13"/>
      <c r="J429" s="13"/>
      <c r="L429" s="14"/>
      <c r="M429" s="14"/>
      <c r="N429" s="14"/>
      <c r="O429" s="14"/>
      <c r="P429" s="14"/>
    </row>
    <row r="430" spans="5:16" x14ac:dyDescent="0.25">
      <c r="E430" s="272"/>
      <c r="F430" s="13"/>
      <c r="G430" s="13"/>
      <c r="H430" s="13"/>
      <c r="I430" s="13"/>
      <c r="J430" s="13"/>
      <c r="L430" s="14"/>
      <c r="M430" s="14"/>
      <c r="N430" s="14"/>
      <c r="O430" s="14"/>
      <c r="P430" s="14"/>
    </row>
    <row r="431" spans="5:16" x14ac:dyDescent="0.25">
      <c r="E431" s="272"/>
      <c r="F431" s="13"/>
      <c r="G431" s="13"/>
      <c r="H431" s="13"/>
      <c r="I431" s="13"/>
      <c r="J431" s="13"/>
      <c r="L431" s="14"/>
      <c r="M431" s="14"/>
      <c r="N431" s="14"/>
      <c r="O431" s="14"/>
      <c r="P431" s="14"/>
    </row>
    <row r="432" spans="5:16" x14ac:dyDescent="0.25">
      <c r="E432" s="272"/>
      <c r="F432" s="13"/>
      <c r="G432" s="13"/>
      <c r="H432" s="13"/>
      <c r="I432" s="13"/>
      <c r="J432" s="13"/>
      <c r="L432" s="14"/>
      <c r="M432" s="14"/>
      <c r="N432" s="14"/>
      <c r="O432" s="14"/>
      <c r="P432" s="14"/>
    </row>
    <row r="433" spans="5:16" x14ac:dyDescent="0.25">
      <c r="E433" s="272"/>
      <c r="F433" s="13"/>
      <c r="G433" s="13"/>
      <c r="H433" s="13"/>
      <c r="I433" s="13"/>
      <c r="J433" s="13"/>
      <c r="L433" s="14"/>
      <c r="M433" s="14"/>
      <c r="N433" s="14"/>
      <c r="O433" s="14"/>
      <c r="P433" s="14"/>
    </row>
    <row r="434" spans="5:16" x14ac:dyDescent="0.25">
      <c r="F434" s="13"/>
      <c r="G434" s="13"/>
      <c r="H434" s="13"/>
      <c r="I434" s="13"/>
      <c r="J434" s="13"/>
      <c r="L434" s="14"/>
      <c r="M434" s="14"/>
      <c r="N434" s="14"/>
      <c r="O434" s="14"/>
      <c r="P434" s="14"/>
    </row>
    <row r="435" spans="5:16" x14ac:dyDescent="0.25">
      <c r="E435" s="272"/>
      <c r="F435" s="13"/>
      <c r="G435" s="13"/>
      <c r="H435" s="13"/>
      <c r="I435" s="13"/>
      <c r="J435" s="13"/>
      <c r="L435" s="14"/>
      <c r="M435" s="14"/>
      <c r="N435" s="14"/>
      <c r="O435" s="14"/>
      <c r="P435" s="14"/>
    </row>
    <row r="436" spans="5:16" x14ac:dyDescent="0.25">
      <c r="E436" s="272"/>
      <c r="F436" s="13"/>
      <c r="G436" s="13"/>
      <c r="H436" s="13"/>
      <c r="I436" s="13"/>
      <c r="J436" s="13"/>
      <c r="L436" s="14"/>
      <c r="M436" s="14"/>
      <c r="N436" s="14"/>
      <c r="O436" s="14"/>
      <c r="P436" s="14"/>
    </row>
    <row r="437" spans="5:16" x14ac:dyDescent="0.25">
      <c r="E437" s="272"/>
      <c r="F437" s="13"/>
      <c r="G437" s="13"/>
      <c r="H437" s="13"/>
      <c r="I437" s="13"/>
      <c r="J437" s="13"/>
      <c r="L437" s="14"/>
      <c r="M437" s="14"/>
      <c r="N437" s="14"/>
      <c r="O437" s="14"/>
      <c r="P437" s="14"/>
    </row>
    <row r="438" spans="5:16" x14ac:dyDescent="0.25">
      <c r="F438" s="13"/>
      <c r="G438" s="13"/>
      <c r="H438" s="13"/>
      <c r="I438" s="13"/>
      <c r="J438" s="13"/>
      <c r="L438" s="14"/>
      <c r="M438" s="14"/>
      <c r="N438" s="14"/>
      <c r="O438" s="14"/>
      <c r="P438" s="14"/>
    </row>
    <row r="439" spans="5:16" x14ac:dyDescent="0.25">
      <c r="E439" s="272"/>
      <c r="F439" s="13"/>
      <c r="G439" s="13"/>
      <c r="H439" s="13"/>
      <c r="I439" s="13"/>
      <c r="J439" s="13"/>
      <c r="L439" s="14"/>
      <c r="M439" s="14"/>
      <c r="N439" s="14"/>
      <c r="O439" s="14"/>
      <c r="P439" s="14"/>
    </row>
    <row r="440" spans="5:16" x14ac:dyDescent="0.25">
      <c r="E440" s="272"/>
      <c r="F440" s="13"/>
      <c r="G440" s="13"/>
      <c r="H440" s="13"/>
      <c r="I440" s="13"/>
      <c r="J440" s="13"/>
      <c r="L440" s="14"/>
      <c r="M440" s="14"/>
      <c r="N440" s="14"/>
      <c r="O440" s="14"/>
      <c r="P440" s="14"/>
    </row>
    <row r="441" spans="5:16" x14ac:dyDescent="0.25">
      <c r="E441" s="272"/>
      <c r="F441" s="13"/>
      <c r="G441" s="13"/>
      <c r="H441" s="13"/>
      <c r="I441" s="13"/>
      <c r="J441" s="13"/>
      <c r="L441" s="14"/>
      <c r="M441" s="14"/>
      <c r="N441" s="14"/>
      <c r="O441" s="14"/>
      <c r="P441" s="14"/>
    </row>
    <row r="442" spans="5:16" x14ac:dyDescent="0.25">
      <c r="E442" s="272"/>
      <c r="F442" s="13"/>
      <c r="G442" s="13"/>
      <c r="H442" s="13"/>
      <c r="I442" s="13"/>
      <c r="J442" s="13"/>
      <c r="L442" s="14"/>
      <c r="M442" s="14"/>
      <c r="N442" s="14"/>
      <c r="O442" s="14"/>
      <c r="P442" s="14"/>
    </row>
    <row r="443" spans="5:16" x14ac:dyDescent="0.25">
      <c r="E443" s="272"/>
      <c r="F443" s="13"/>
      <c r="G443" s="13"/>
      <c r="H443" s="13"/>
      <c r="I443" s="13"/>
      <c r="J443" s="13"/>
      <c r="L443" s="14"/>
      <c r="M443" s="14"/>
      <c r="N443" s="14"/>
      <c r="O443" s="14"/>
      <c r="P443" s="14"/>
    </row>
    <row r="444" spans="5:16" x14ac:dyDescent="0.25">
      <c r="E444" s="272"/>
      <c r="F444" s="13"/>
      <c r="G444" s="13"/>
      <c r="H444" s="13"/>
      <c r="I444" s="13"/>
      <c r="J444" s="13"/>
      <c r="L444" s="14"/>
      <c r="M444" s="14"/>
      <c r="N444" s="14"/>
      <c r="O444" s="14"/>
      <c r="P444" s="14"/>
    </row>
    <row r="445" spans="5:16" x14ac:dyDescent="0.25">
      <c r="E445" s="272"/>
      <c r="F445" s="13"/>
      <c r="G445" s="13"/>
      <c r="H445" s="13"/>
      <c r="I445" s="13"/>
      <c r="J445" s="13"/>
      <c r="L445" s="14"/>
      <c r="M445" s="14"/>
      <c r="N445" s="14"/>
      <c r="O445" s="14"/>
      <c r="P445" s="14"/>
    </row>
    <row r="446" spans="5:16" x14ac:dyDescent="0.25">
      <c r="E446" s="272"/>
      <c r="F446" s="13"/>
      <c r="G446" s="13"/>
      <c r="H446" s="13"/>
      <c r="I446" s="13"/>
      <c r="J446" s="13"/>
      <c r="L446" s="14"/>
      <c r="M446" s="14"/>
      <c r="N446" s="14"/>
      <c r="O446" s="14"/>
      <c r="P446" s="14"/>
    </row>
    <row r="447" spans="5:16" x14ac:dyDescent="0.25">
      <c r="E447" s="272"/>
      <c r="F447" s="13"/>
      <c r="G447" s="13"/>
      <c r="H447" s="13"/>
      <c r="I447" s="13"/>
      <c r="J447" s="13"/>
      <c r="L447" s="14"/>
      <c r="M447" s="14"/>
      <c r="N447" s="14"/>
      <c r="O447" s="14"/>
      <c r="P447" s="14"/>
    </row>
    <row r="448" spans="5:16" x14ac:dyDescent="0.25">
      <c r="E448" s="272"/>
      <c r="F448" s="13"/>
      <c r="G448" s="13"/>
      <c r="H448" s="13"/>
      <c r="I448" s="13"/>
      <c r="J448" s="13"/>
      <c r="L448" s="14"/>
      <c r="M448" s="14"/>
      <c r="N448" s="14"/>
      <c r="O448" s="14"/>
      <c r="P448" s="14"/>
    </row>
    <row r="449" spans="5:16" x14ac:dyDescent="0.25">
      <c r="E449" s="272"/>
      <c r="F449" s="13"/>
      <c r="G449" s="13"/>
      <c r="H449" s="13"/>
      <c r="I449" s="13"/>
      <c r="J449" s="13"/>
      <c r="L449" s="14"/>
      <c r="M449" s="14"/>
      <c r="N449" s="14"/>
      <c r="O449" s="14"/>
      <c r="P449" s="14"/>
    </row>
    <row r="450" spans="5:16" x14ac:dyDescent="0.25">
      <c r="E450" s="272"/>
      <c r="F450" s="13"/>
      <c r="G450" s="13"/>
      <c r="H450" s="13"/>
      <c r="I450" s="13"/>
      <c r="J450" s="13"/>
      <c r="L450" s="14"/>
      <c r="M450" s="14"/>
      <c r="N450" s="14"/>
      <c r="O450" s="14"/>
      <c r="P450" s="14"/>
    </row>
    <row r="451" spans="5:16" x14ac:dyDescent="0.25">
      <c r="E451" s="272"/>
      <c r="F451" s="13"/>
      <c r="G451" s="13"/>
      <c r="H451" s="13"/>
      <c r="I451" s="13"/>
      <c r="J451" s="13"/>
      <c r="L451" s="14"/>
      <c r="M451" s="14"/>
      <c r="N451" s="14"/>
      <c r="O451" s="14"/>
      <c r="P451" s="14"/>
    </row>
    <row r="452" spans="5:16" x14ac:dyDescent="0.25">
      <c r="E452" s="272"/>
      <c r="F452" s="13"/>
      <c r="G452" s="13"/>
      <c r="H452" s="13"/>
      <c r="I452" s="13"/>
      <c r="J452" s="13"/>
      <c r="L452" s="14"/>
      <c r="M452" s="14"/>
      <c r="N452" s="14"/>
      <c r="O452" s="14"/>
      <c r="P452" s="14"/>
    </row>
    <row r="453" spans="5:16" x14ac:dyDescent="0.25">
      <c r="E453" s="272"/>
      <c r="F453" s="13"/>
      <c r="G453" s="13"/>
      <c r="H453" s="13"/>
      <c r="I453" s="13"/>
      <c r="J453" s="13"/>
      <c r="L453" s="14"/>
      <c r="M453" s="14"/>
      <c r="N453" s="14"/>
      <c r="O453" s="14"/>
      <c r="P453" s="14"/>
    </row>
    <row r="454" spans="5:16" x14ac:dyDescent="0.25">
      <c r="E454" s="272"/>
      <c r="F454" s="13"/>
      <c r="G454" s="13"/>
      <c r="H454" s="13"/>
      <c r="I454" s="13"/>
      <c r="J454" s="13"/>
      <c r="L454" s="14"/>
      <c r="M454" s="14"/>
      <c r="N454" s="14"/>
      <c r="O454" s="14"/>
      <c r="P454" s="14"/>
    </row>
    <row r="455" spans="5:16" x14ac:dyDescent="0.25">
      <c r="E455" s="272"/>
      <c r="F455" s="13"/>
      <c r="G455" s="13"/>
      <c r="H455" s="13"/>
      <c r="I455" s="13"/>
      <c r="J455" s="13"/>
      <c r="L455" s="14"/>
      <c r="M455" s="14"/>
      <c r="N455" s="14"/>
      <c r="O455" s="14"/>
      <c r="P455" s="14"/>
    </row>
    <row r="456" spans="5:16" x14ac:dyDescent="0.25">
      <c r="E456" s="272"/>
      <c r="F456" s="13"/>
      <c r="G456" s="13"/>
      <c r="H456" s="13"/>
      <c r="I456" s="13"/>
      <c r="J456" s="13"/>
      <c r="L456" s="14"/>
      <c r="M456" s="14"/>
      <c r="N456" s="14"/>
      <c r="O456" s="14"/>
      <c r="P456" s="14"/>
    </row>
    <row r="457" spans="5:16" x14ac:dyDescent="0.25">
      <c r="E457" s="272"/>
      <c r="F457" s="13"/>
      <c r="G457" s="13"/>
      <c r="H457" s="13"/>
      <c r="I457" s="13"/>
      <c r="J457" s="13"/>
      <c r="L457" s="14"/>
      <c r="M457" s="14"/>
      <c r="N457" s="14"/>
      <c r="O457" s="14"/>
      <c r="P457" s="14"/>
    </row>
    <row r="458" spans="5:16" x14ac:dyDescent="0.25">
      <c r="E458" s="272"/>
      <c r="F458" s="13"/>
      <c r="G458" s="13"/>
      <c r="H458" s="13"/>
      <c r="I458" s="13"/>
      <c r="J458" s="13"/>
      <c r="L458" s="14"/>
      <c r="M458" s="14"/>
      <c r="N458" s="14"/>
      <c r="O458" s="14"/>
      <c r="P458" s="14"/>
    </row>
    <row r="459" spans="5:16" x14ac:dyDescent="0.25">
      <c r="E459" s="272"/>
      <c r="F459" s="13"/>
      <c r="G459" s="13"/>
      <c r="H459" s="13"/>
      <c r="I459" s="13"/>
      <c r="J459" s="13"/>
      <c r="L459" s="14"/>
      <c r="M459" s="14"/>
      <c r="N459" s="14"/>
      <c r="O459" s="14"/>
      <c r="P459" s="14"/>
    </row>
    <row r="460" spans="5:16" x14ac:dyDescent="0.25">
      <c r="E460" s="272"/>
      <c r="F460" s="13"/>
      <c r="G460" s="13"/>
      <c r="H460" s="13"/>
      <c r="I460" s="13"/>
      <c r="J460" s="13"/>
      <c r="L460" s="14"/>
      <c r="M460" s="14"/>
      <c r="N460" s="14"/>
      <c r="O460" s="14"/>
      <c r="P460" s="14"/>
    </row>
    <row r="461" spans="5:16" x14ac:dyDescent="0.25">
      <c r="E461" s="272"/>
      <c r="F461" s="13"/>
      <c r="G461" s="13"/>
      <c r="H461" s="13"/>
      <c r="I461" s="13"/>
      <c r="J461" s="13"/>
      <c r="L461" s="14"/>
      <c r="M461" s="14"/>
      <c r="N461" s="14"/>
      <c r="O461" s="14"/>
      <c r="P461" s="14"/>
    </row>
    <row r="462" spans="5:16" x14ac:dyDescent="0.25">
      <c r="F462" s="13"/>
      <c r="G462" s="13"/>
      <c r="H462" s="13"/>
      <c r="I462" s="13"/>
      <c r="J462" s="13"/>
      <c r="L462" s="14"/>
      <c r="M462" s="14"/>
      <c r="N462" s="14"/>
      <c r="O462" s="14"/>
      <c r="P462" s="14"/>
    </row>
    <row r="463" spans="5:16" x14ac:dyDescent="0.25">
      <c r="E463" s="272"/>
      <c r="F463" s="13"/>
      <c r="G463" s="13"/>
      <c r="H463" s="13"/>
      <c r="I463" s="13"/>
      <c r="J463" s="13"/>
      <c r="L463" s="14"/>
      <c r="M463" s="14"/>
      <c r="N463" s="14"/>
      <c r="O463" s="14"/>
      <c r="P463" s="14"/>
    </row>
    <row r="464" spans="5:16" x14ac:dyDescent="0.25">
      <c r="E464" s="272"/>
      <c r="F464" s="13"/>
      <c r="G464" s="13"/>
      <c r="H464" s="13"/>
      <c r="I464" s="13"/>
      <c r="J464" s="13"/>
      <c r="L464" s="14"/>
      <c r="M464" s="14"/>
      <c r="N464" s="14"/>
      <c r="O464" s="14"/>
      <c r="P464" s="14"/>
    </row>
    <row r="465" spans="5:16" x14ac:dyDescent="0.25">
      <c r="E465" s="272"/>
      <c r="F465" s="13"/>
      <c r="G465" s="13"/>
      <c r="H465" s="13"/>
      <c r="I465" s="13"/>
      <c r="J465" s="13"/>
      <c r="L465" s="14"/>
      <c r="M465" s="14"/>
      <c r="N465" s="14"/>
      <c r="O465" s="14"/>
      <c r="P465" s="14"/>
    </row>
    <row r="466" spans="5:16" x14ac:dyDescent="0.25">
      <c r="E466" s="272"/>
      <c r="F466" s="13"/>
      <c r="G466" s="13"/>
      <c r="H466" s="13"/>
      <c r="I466" s="13"/>
      <c r="J466" s="13"/>
      <c r="L466" s="14"/>
      <c r="M466" s="14"/>
      <c r="N466" s="14"/>
      <c r="O466" s="14"/>
      <c r="P466" s="14"/>
    </row>
    <row r="467" spans="5:16" x14ac:dyDescent="0.25">
      <c r="E467" s="272"/>
      <c r="F467" s="13"/>
      <c r="G467" s="13"/>
      <c r="H467" s="13"/>
      <c r="I467" s="13"/>
      <c r="J467" s="13"/>
      <c r="L467" s="14"/>
      <c r="M467" s="14"/>
      <c r="N467" s="14"/>
      <c r="O467" s="14"/>
      <c r="P467" s="14"/>
    </row>
    <row r="468" spans="5:16" x14ac:dyDescent="0.25">
      <c r="E468" s="272"/>
      <c r="F468" s="13"/>
      <c r="G468" s="13"/>
      <c r="H468" s="13"/>
      <c r="I468" s="13"/>
      <c r="J468" s="13"/>
      <c r="L468" s="14"/>
      <c r="M468" s="14"/>
      <c r="N468" s="14"/>
      <c r="O468" s="14"/>
      <c r="P468" s="14"/>
    </row>
    <row r="469" spans="5:16" x14ac:dyDescent="0.25">
      <c r="E469" s="272"/>
      <c r="F469" s="13"/>
      <c r="G469" s="13"/>
      <c r="H469" s="13"/>
      <c r="I469" s="13"/>
      <c r="J469" s="13"/>
      <c r="L469" s="14"/>
      <c r="M469" s="14"/>
      <c r="N469" s="14"/>
      <c r="O469" s="14"/>
      <c r="P469" s="14"/>
    </row>
    <row r="470" spans="5:16" x14ac:dyDescent="0.25">
      <c r="E470" s="272"/>
      <c r="F470" s="13"/>
      <c r="G470" s="13"/>
      <c r="H470" s="13"/>
      <c r="I470" s="13"/>
      <c r="J470" s="13"/>
      <c r="L470" s="14"/>
      <c r="M470" s="14"/>
      <c r="N470" s="14"/>
      <c r="O470" s="14"/>
      <c r="P470" s="14"/>
    </row>
    <row r="471" spans="5:16" x14ac:dyDescent="0.25">
      <c r="E471" s="272"/>
      <c r="F471" s="13"/>
      <c r="G471" s="13"/>
      <c r="H471" s="13"/>
      <c r="I471" s="13"/>
      <c r="J471" s="13"/>
      <c r="L471" s="14"/>
      <c r="M471" s="14"/>
      <c r="N471" s="14"/>
      <c r="O471" s="14"/>
      <c r="P471" s="14"/>
    </row>
    <row r="472" spans="5:16" x14ac:dyDescent="0.25">
      <c r="E472" s="272"/>
      <c r="F472" s="13"/>
      <c r="G472" s="13"/>
      <c r="H472" s="13"/>
      <c r="I472" s="13"/>
      <c r="J472" s="13"/>
      <c r="L472" s="14"/>
      <c r="M472" s="14"/>
      <c r="N472" s="14"/>
      <c r="O472" s="14"/>
      <c r="P472" s="14"/>
    </row>
    <row r="473" spans="5:16" x14ac:dyDescent="0.25">
      <c r="E473" s="272"/>
      <c r="F473" s="13"/>
      <c r="G473" s="13"/>
      <c r="H473" s="13"/>
      <c r="I473" s="13"/>
      <c r="J473" s="13"/>
      <c r="L473" s="14"/>
      <c r="M473" s="14"/>
      <c r="N473" s="14"/>
      <c r="O473" s="14"/>
      <c r="P473" s="14"/>
    </row>
    <row r="474" spans="5:16" x14ac:dyDescent="0.25">
      <c r="E474" s="272"/>
      <c r="F474" s="13"/>
      <c r="G474" s="13"/>
      <c r="H474" s="13"/>
      <c r="I474" s="13"/>
      <c r="J474" s="13"/>
      <c r="L474" s="14"/>
      <c r="M474" s="14"/>
      <c r="N474" s="14"/>
      <c r="O474" s="14"/>
      <c r="P474" s="14"/>
    </row>
    <row r="475" spans="5:16" x14ac:dyDescent="0.25">
      <c r="E475" s="272"/>
      <c r="F475" s="13"/>
      <c r="G475" s="13"/>
      <c r="H475" s="13"/>
      <c r="I475" s="13"/>
      <c r="J475" s="13"/>
      <c r="L475" s="14"/>
      <c r="M475" s="14"/>
      <c r="N475" s="14"/>
      <c r="O475" s="14"/>
      <c r="P475" s="14"/>
    </row>
    <row r="476" spans="5:16" x14ac:dyDescent="0.25">
      <c r="E476" s="272"/>
      <c r="F476" s="13"/>
      <c r="G476" s="13"/>
      <c r="H476" s="13"/>
      <c r="I476" s="13"/>
      <c r="J476" s="13"/>
      <c r="L476" s="14"/>
      <c r="M476" s="14"/>
      <c r="N476" s="14"/>
      <c r="O476" s="14"/>
      <c r="P476" s="14"/>
    </row>
    <row r="477" spans="5:16" x14ac:dyDescent="0.25">
      <c r="E477" s="272"/>
      <c r="F477" s="13"/>
      <c r="G477" s="13"/>
      <c r="H477" s="13"/>
      <c r="I477" s="13"/>
      <c r="J477" s="13"/>
      <c r="L477" s="14"/>
      <c r="M477" s="14"/>
      <c r="N477" s="14"/>
      <c r="O477" s="14"/>
      <c r="P477" s="14"/>
    </row>
    <row r="478" spans="5:16" x14ac:dyDescent="0.25">
      <c r="E478" s="272"/>
      <c r="F478" s="13"/>
      <c r="G478" s="13"/>
      <c r="H478" s="13"/>
      <c r="I478" s="13"/>
      <c r="J478" s="13"/>
      <c r="L478" s="14"/>
      <c r="M478" s="14"/>
      <c r="N478" s="14"/>
      <c r="O478" s="14"/>
      <c r="P478" s="14"/>
    </row>
    <row r="479" spans="5:16" x14ac:dyDescent="0.25">
      <c r="E479" s="272"/>
      <c r="F479" s="13"/>
      <c r="G479" s="13"/>
      <c r="H479" s="13"/>
      <c r="I479" s="13"/>
      <c r="J479" s="13"/>
      <c r="L479" s="14"/>
      <c r="M479" s="14"/>
      <c r="N479" s="14"/>
      <c r="O479" s="14"/>
      <c r="P479" s="14"/>
    </row>
    <row r="480" spans="5:16" x14ac:dyDescent="0.25">
      <c r="E480" s="272"/>
      <c r="F480" s="13"/>
      <c r="G480" s="13"/>
      <c r="H480" s="13"/>
      <c r="I480" s="13"/>
      <c r="J480" s="13"/>
      <c r="L480" s="14"/>
      <c r="M480" s="14"/>
      <c r="N480" s="14"/>
      <c r="O480" s="14"/>
      <c r="P480" s="14"/>
    </row>
    <row r="481" spans="5:16" x14ac:dyDescent="0.25">
      <c r="E481" s="272"/>
      <c r="F481" s="13"/>
      <c r="G481" s="13"/>
      <c r="H481" s="13"/>
      <c r="I481" s="13"/>
      <c r="J481" s="13"/>
      <c r="L481" s="14"/>
      <c r="M481" s="14"/>
      <c r="N481" s="14"/>
      <c r="O481" s="14"/>
      <c r="P481" s="14"/>
    </row>
    <row r="482" spans="5:16" x14ac:dyDescent="0.25">
      <c r="E482" s="272"/>
      <c r="F482" s="13"/>
      <c r="G482" s="13"/>
      <c r="H482" s="13"/>
      <c r="I482" s="13"/>
      <c r="J482" s="13"/>
      <c r="L482" s="14"/>
      <c r="M482" s="14"/>
      <c r="N482" s="14"/>
      <c r="O482" s="14"/>
      <c r="P482" s="14"/>
    </row>
    <row r="483" spans="5:16" x14ac:dyDescent="0.25">
      <c r="E483" s="272"/>
      <c r="F483" s="13"/>
      <c r="G483" s="13"/>
      <c r="H483" s="13"/>
      <c r="I483" s="13"/>
      <c r="J483" s="13"/>
      <c r="L483" s="14"/>
      <c r="M483" s="14"/>
      <c r="N483" s="14"/>
      <c r="O483" s="14"/>
      <c r="P483" s="14"/>
    </row>
    <row r="484" spans="5:16" x14ac:dyDescent="0.25">
      <c r="E484" s="272"/>
      <c r="F484" s="13"/>
      <c r="G484" s="13"/>
      <c r="H484" s="13"/>
      <c r="I484" s="13"/>
      <c r="J484" s="13"/>
      <c r="L484" s="14"/>
      <c r="M484" s="14"/>
      <c r="N484" s="14"/>
      <c r="O484" s="14"/>
      <c r="P484" s="14"/>
    </row>
    <row r="485" spans="5:16" x14ac:dyDescent="0.25">
      <c r="E485" s="272"/>
      <c r="F485" s="13"/>
      <c r="G485" s="13"/>
      <c r="H485" s="13"/>
      <c r="I485" s="13"/>
      <c r="J485" s="13"/>
      <c r="L485" s="14"/>
      <c r="M485" s="14"/>
      <c r="N485" s="14"/>
      <c r="O485" s="14"/>
      <c r="P485" s="14"/>
    </row>
    <row r="486" spans="5:16" x14ac:dyDescent="0.25">
      <c r="E486" s="272"/>
      <c r="F486" s="13"/>
      <c r="G486" s="13"/>
      <c r="H486" s="13"/>
      <c r="I486" s="13"/>
      <c r="J486" s="13"/>
      <c r="L486" s="14"/>
      <c r="M486" s="14"/>
      <c r="N486" s="14"/>
      <c r="O486" s="14"/>
      <c r="P486" s="14"/>
    </row>
    <row r="487" spans="5:16" x14ac:dyDescent="0.25">
      <c r="E487" s="272"/>
      <c r="F487" s="13"/>
      <c r="G487" s="13"/>
      <c r="H487" s="13"/>
      <c r="I487" s="13"/>
      <c r="J487" s="13"/>
      <c r="L487" s="14"/>
      <c r="M487" s="14"/>
      <c r="N487" s="14"/>
      <c r="O487" s="14"/>
      <c r="P487" s="14"/>
    </row>
    <row r="488" spans="5:16" x14ac:dyDescent="0.25">
      <c r="E488" s="272"/>
      <c r="F488" s="13"/>
      <c r="G488" s="13"/>
      <c r="H488" s="13"/>
      <c r="I488" s="13"/>
      <c r="J488" s="13"/>
      <c r="L488" s="14"/>
      <c r="M488" s="14"/>
      <c r="N488" s="14"/>
      <c r="O488" s="14"/>
      <c r="P488" s="14"/>
    </row>
    <row r="489" spans="5:16" x14ac:dyDescent="0.25">
      <c r="E489" s="272"/>
      <c r="F489" s="13"/>
      <c r="G489" s="13"/>
      <c r="H489" s="13"/>
      <c r="I489" s="13"/>
      <c r="J489" s="13"/>
      <c r="L489" s="14"/>
      <c r="M489" s="14"/>
      <c r="N489" s="14"/>
      <c r="O489" s="14"/>
      <c r="P489" s="14"/>
    </row>
    <row r="490" spans="5:16" x14ac:dyDescent="0.25">
      <c r="E490" s="272"/>
      <c r="F490" s="13"/>
      <c r="G490" s="13"/>
      <c r="H490" s="13"/>
      <c r="I490" s="13"/>
      <c r="J490" s="13"/>
      <c r="L490" s="14"/>
      <c r="M490" s="14"/>
      <c r="N490" s="14"/>
      <c r="O490" s="14"/>
      <c r="P490" s="14"/>
    </row>
    <row r="491" spans="5:16" x14ac:dyDescent="0.25">
      <c r="F491" s="13"/>
      <c r="G491" s="13"/>
      <c r="H491" s="13"/>
      <c r="I491" s="13"/>
      <c r="J491" s="13"/>
      <c r="L491" s="14"/>
      <c r="M491" s="14"/>
      <c r="N491" s="14"/>
      <c r="O491" s="14"/>
      <c r="P491" s="14"/>
    </row>
    <row r="492" spans="5:16" x14ac:dyDescent="0.25">
      <c r="E492" s="272"/>
      <c r="F492" s="13"/>
      <c r="G492" s="13"/>
      <c r="H492" s="13"/>
      <c r="I492" s="13"/>
      <c r="J492" s="13"/>
      <c r="L492" s="14"/>
      <c r="M492" s="14"/>
      <c r="N492" s="14"/>
      <c r="O492" s="14"/>
      <c r="P492" s="14"/>
    </row>
    <row r="493" spans="5:16" x14ac:dyDescent="0.25">
      <c r="E493" s="272"/>
      <c r="F493" s="13"/>
      <c r="G493" s="13"/>
      <c r="H493" s="13"/>
      <c r="I493" s="13"/>
      <c r="J493" s="13"/>
      <c r="L493" s="14"/>
      <c r="M493" s="14"/>
      <c r="N493" s="14"/>
      <c r="O493" s="14"/>
      <c r="P493" s="14"/>
    </row>
    <row r="494" spans="5:16" x14ac:dyDescent="0.25">
      <c r="E494" s="272"/>
      <c r="F494" s="13"/>
      <c r="G494" s="13"/>
      <c r="H494" s="13"/>
      <c r="I494" s="13"/>
      <c r="J494" s="13"/>
      <c r="L494" s="14"/>
      <c r="M494" s="14"/>
      <c r="N494" s="14"/>
      <c r="O494" s="14"/>
      <c r="P494" s="14"/>
    </row>
    <row r="495" spans="5:16" x14ac:dyDescent="0.25">
      <c r="E495" s="272"/>
      <c r="F495" s="13"/>
      <c r="G495" s="13"/>
      <c r="H495" s="13"/>
      <c r="I495" s="13"/>
      <c r="J495" s="13"/>
      <c r="L495" s="14"/>
      <c r="M495" s="14"/>
      <c r="N495" s="14"/>
      <c r="O495" s="14"/>
      <c r="P495" s="14"/>
    </row>
    <row r="496" spans="5:16" x14ac:dyDescent="0.25">
      <c r="E496" s="272"/>
      <c r="F496" s="13"/>
      <c r="G496" s="13"/>
      <c r="H496" s="13"/>
      <c r="I496" s="13"/>
      <c r="J496" s="13"/>
      <c r="L496" s="14"/>
      <c r="M496" s="14"/>
      <c r="N496" s="14"/>
      <c r="O496" s="14"/>
      <c r="P496" s="14"/>
    </row>
    <row r="497" spans="5:16" x14ac:dyDescent="0.25">
      <c r="E497" s="272"/>
      <c r="F497" s="13"/>
      <c r="G497" s="13"/>
      <c r="H497" s="13"/>
      <c r="I497" s="13"/>
      <c r="J497" s="13"/>
      <c r="L497" s="14"/>
      <c r="M497" s="14"/>
      <c r="N497" s="14"/>
      <c r="O497" s="14"/>
      <c r="P497" s="14"/>
    </row>
    <row r="498" spans="5:16" x14ac:dyDescent="0.25">
      <c r="E498" s="272"/>
      <c r="F498" s="13"/>
      <c r="G498" s="13"/>
      <c r="H498" s="13"/>
      <c r="I498" s="13"/>
      <c r="J498" s="13"/>
      <c r="L498" s="14"/>
      <c r="M498" s="14"/>
      <c r="N498" s="14"/>
      <c r="O498" s="14"/>
      <c r="P498" s="14"/>
    </row>
    <row r="499" spans="5:16" x14ac:dyDescent="0.25">
      <c r="E499" s="272"/>
      <c r="F499" s="13"/>
      <c r="G499" s="13"/>
      <c r="H499" s="13"/>
      <c r="I499" s="13"/>
      <c r="J499" s="13"/>
      <c r="L499" s="14"/>
      <c r="M499" s="14"/>
      <c r="N499" s="14"/>
      <c r="O499" s="14"/>
      <c r="P499" s="14"/>
    </row>
    <row r="500" spans="5:16" x14ac:dyDescent="0.25">
      <c r="E500" s="272"/>
      <c r="F500" s="13"/>
      <c r="G500" s="13"/>
      <c r="H500" s="13"/>
      <c r="I500" s="13"/>
      <c r="J500" s="13"/>
      <c r="L500" s="14"/>
      <c r="M500" s="14"/>
      <c r="N500" s="14"/>
      <c r="O500" s="14"/>
      <c r="P500" s="14"/>
    </row>
    <row r="501" spans="5:16" x14ac:dyDescent="0.25">
      <c r="E501" s="272"/>
      <c r="F501" s="13"/>
      <c r="G501" s="13"/>
      <c r="H501" s="13"/>
      <c r="I501" s="13"/>
      <c r="J501" s="13"/>
      <c r="L501" s="14"/>
      <c r="M501" s="14"/>
      <c r="N501" s="14"/>
      <c r="O501" s="14"/>
      <c r="P501" s="14"/>
    </row>
    <row r="502" spans="5:16" x14ac:dyDescent="0.25">
      <c r="E502" s="272"/>
      <c r="F502" s="13"/>
      <c r="G502" s="13"/>
      <c r="H502" s="13"/>
      <c r="I502" s="13"/>
      <c r="J502" s="13"/>
      <c r="L502" s="14"/>
      <c r="M502" s="14"/>
      <c r="N502" s="14"/>
      <c r="O502" s="14"/>
      <c r="P502" s="14"/>
    </row>
    <row r="503" spans="5:16" x14ac:dyDescent="0.25">
      <c r="E503" s="272"/>
      <c r="F503" s="13"/>
      <c r="G503" s="13"/>
      <c r="H503" s="13"/>
      <c r="I503" s="13"/>
      <c r="J503" s="13"/>
      <c r="L503" s="14"/>
      <c r="M503" s="14"/>
      <c r="N503" s="14"/>
      <c r="O503" s="14"/>
      <c r="P503" s="14"/>
    </row>
    <row r="504" spans="5:16" x14ac:dyDescent="0.25">
      <c r="E504" s="272"/>
      <c r="F504" s="13"/>
      <c r="G504" s="13"/>
      <c r="H504" s="13"/>
      <c r="I504" s="13"/>
      <c r="J504" s="13"/>
      <c r="L504" s="14"/>
      <c r="M504" s="14"/>
      <c r="N504" s="14"/>
      <c r="O504" s="14"/>
      <c r="P504" s="14"/>
    </row>
    <row r="505" spans="5:16" x14ac:dyDescent="0.25">
      <c r="E505" s="272"/>
      <c r="F505" s="13"/>
      <c r="G505" s="13"/>
      <c r="H505" s="13"/>
      <c r="I505" s="13"/>
      <c r="J505" s="13"/>
      <c r="L505" s="14"/>
      <c r="M505" s="14"/>
      <c r="N505" s="14"/>
      <c r="O505" s="14"/>
      <c r="P505" s="14"/>
    </row>
    <row r="506" spans="5:16" x14ac:dyDescent="0.25">
      <c r="E506" s="272"/>
      <c r="F506" s="13"/>
      <c r="G506" s="13"/>
      <c r="H506" s="13"/>
      <c r="I506" s="13"/>
      <c r="J506" s="13"/>
      <c r="L506" s="14"/>
      <c r="M506" s="14"/>
      <c r="N506" s="14"/>
      <c r="O506" s="14"/>
      <c r="P506" s="14"/>
    </row>
    <row r="507" spans="5:16" x14ac:dyDescent="0.25">
      <c r="E507" s="272"/>
      <c r="F507" s="13"/>
      <c r="G507" s="13"/>
      <c r="H507" s="13"/>
      <c r="I507" s="13"/>
      <c r="J507" s="13"/>
      <c r="L507" s="14"/>
      <c r="M507" s="14"/>
      <c r="N507" s="14"/>
      <c r="O507" s="14"/>
      <c r="P507" s="14"/>
    </row>
    <row r="508" spans="5:16" x14ac:dyDescent="0.25">
      <c r="E508" s="272"/>
      <c r="F508" s="13"/>
      <c r="G508" s="13"/>
      <c r="H508" s="13"/>
      <c r="I508" s="13"/>
      <c r="J508" s="13"/>
      <c r="L508" s="14"/>
      <c r="M508" s="14"/>
      <c r="N508" s="14"/>
      <c r="O508" s="14"/>
      <c r="P508" s="14"/>
    </row>
    <row r="509" spans="5:16" x14ac:dyDescent="0.25">
      <c r="E509" s="272"/>
      <c r="F509" s="13"/>
      <c r="G509" s="13"/>
      <c r="H509" s="13"/>
      <c r="I509" s="13"/>
      <c r="J509" s="13"/>
      <c r="L509" s="14"/>
      <c r="M509" s="14"/>
      <c r="N509" s="14"/>
      <c r="O509" s="14"/>
      <c r="P509" s="14"/>
    </row>
    <row r="510" spans="5:16" x14ac:dyDescent="0.25">
      <c r="E510" s="272"/>
      <c r="F510" s="13"/>
      <c r="G510" s="13"/>
      <c r="H510" s="13"/>
      <c r="I510" s="13"/>
      <c r="J510" s="13"/>
      <c r="L510" s="14"/>
      <c r="M510" s="14"/>
      <c r="N510" s="14"/>
      <c r="O510" s="14"/>
      <c r="P510" s="14"/>
    </row>
    <row r="511" spans="5:16" x14ac:dyDescent="0.25">
      <c r="E511" s="272"/>
      <c r="F511" s="13"/>
      <c r="G511" s="13"/>
      <c r="H511" s="13"/>
      <c r="I511" s="13"/>
      <c r="J511" s="13"/>
      <c r="L511" s="14"/>
      <c r="M511" s="14"/>
      <c r="N511" s="14"/>
      <c r="O511" s="14"/>
      <c r="P511" s="14"/>
    </row>
    <row r="512" spans="5:16" x14ac:dyDescent="0.25">
      <c r="E512" s="272"/>
      <c r="F512" s="13"/>
      <c r="G512" s="13"/>
      <c r="H512" s="13"/>
      <c r="I512" s="13"/>
      <c r="J512" s="13"/>
      <c r="L512" s="14"/>
      <c r="M512" s="14"/>
      <c r="N512" s="14"/>
      <c r="O512" s="14"/>
      <c r="P512" s="14"/>
    </row>
    <row r="513" spans="5:16" x14ac:dyDescent="0.25">
      <c r="E513" s="272"/>
      <c r="F513" s="13"/>
      <c r="G513" s="13"/>
      <c r="H513" s="13"/>
      <c r="I513" s="13"/>
      <c r="J513" s="13"/>
      <c r="L513" s="14"/>
      <c r="M513" s="14"/>
      <c r="N513" s="14"/>
      <c r="O513" s="14"/>
      <c r="P513" s="14"/>
    </row>
    <row r="514" spans="5:16" x14ac:dyDescent="0.25">
      <c r="E514" s="272"/>
      <c r="F514" s="13"/>
      <c r="G514" s="13"/>
      <c r="H514" s="13"/>
      <c r="I514" s="13"/>
      <c r="J514" s="13"/>
      <c r="L514" s="14"/>
      <c r="M514" s="14"/>
      <c r="N514" s="14"/>
      <c r="O514" s="14"/>
      <c r="P514" s="14"/>
    </row>
    <row r="515" spans="5:16" x14ac:dyDescent="0.25">
      <c r="E515" s="272"/>
      <c r="F515" s="13"/>
      <c r="G515" s="13"/>
      <c r="H515" s="13"/>
      <c r="I515" s="13"/>
      <c r="J515" s="13"/>
      <c r="L515" s="14"/>
      <c r="M515" s="14"/>
      <c r="N515" s="14"/>
      <c r="O515" s="14"/>
      <c r="P515" s="14"/>
    </row>
    <row r="516" spans="5:16" x14ac:dyDescent="0.25">
      <c r="E516" s="272"/>
      <c r="F516" s="13"/>
      <c r="G516" s="13"/>
      <c r="H516" s="13"/>
      <c r="I516" s="13"/>
      <c r="J516" s="13"/>
      <c r="L516" s="14"/>
      <c r="M516" s="14"/>
      <c r="N516" s="14"/>
      <c r="O516" s="14"/>
      <c r="P516" s="14"/>
    </row>
    <row r="517" spans="5:16" x14ac:dyDescent="0.25">
      <c r="E517" s="272"/>
      <c r="F517" s="13"/>
      <c r="G517" s="13"/>
      <c r="H517" s="13"/>
      <c r="I517" s="13"/>
      <c r="J517" s="13"/>
      <c r="L517" s="14"/>
      <c r="M517" s="14"/>
      <c r="N517" s="14"/>
      <c r="O517" s="14"/>
      <c r="P517" s="14"/>
    </row>
    <row r="518" spans="5:16" x14ac:dyDescent="0.25">
      <c r="F518" s="13"/>
      <c r="G518" s="13"/>
      <c r="H518" s="13"/>
      <c r="I518" s="13"/>
      <c r="J518" s="13"/>
      <c r="L518" s="14"/>
      <c r="M518" s="14"/>
      <c r="N518" s="14"/>
      <c r="O518" s="14"/>
      <c r="P518" s="14"/>
    </row>
    <row r="519" spans="5:16" x14ac:dyDescent="0.25">
      <c r="E519" s="272"/>
      <c r="F519" s="13"/>
      <c r="G519" s="13"/>
      <c r="H519" s="13"/>
      <c r="I519" s="13"/>
      <c r="J519" s="13"/>
      <c r="L519" s="14"/>
      <c r="M519" s="14"/>
      <c r="N519" s="14"/>
      <c r="O519" s="14"/>
      <c r="P519" s="14"/>
    </row>
    <row r="520" spans="5:16" x14ac:dyDescent="0.25">
      <c r="E520" s="272"/>
      <c r="F520" s="13"/>
      <c r="G520" s="13"/>
      <c r="H520" s="13"/>
      <c r="I520" s="13"/>
      <c r="J520" s="13"/>
      <c r="L520" s="14"/>
      <c r="M520" s="14"/>
      <c r="N520" s="14"/>
      <c r="O520" s="14"/>
      <c r="P520" s="14"/>
    </row>
    <row r="521" spans="5:16" x14ac:dyDescent="0.25">
      <c r="E521" s="272"/>
      <c r="F521" s="13"/>
      <c r="G521" s="13"/>
      <c r="H521" s="13"/>
      <c r="I521" s="13"/>
      <c r="J521" s="13"/>
      <c r="L521" s="14"/>
      <c r="M521" s="14"/>
      <c r="N521" s="14"/>
      <c r="O521" s="14"/>
      <c r="P521" s="14"/>
    </row>
    <row r="522" spans="5:16" x14ac:dyDescent="0.25">
      <c r="F522" s="13"/>
      <c r="G522" s="13"/>
      <c r="H522" s="13"/>
      <c r="I522" s="13"/>
      <c r="J522" s="13"/>
      <c r="L522" s="14"/>
      <c r="M522" s="14"/>
      <c r="N522" s="14"/>
      <c r="O522" s="14"/>
      <c r="P522" s="14"/>
    </row>
    <row r="523" spans="5:16" x14ac:dyDescent="0.25">
      <c r="E523" s="272"/>
      <c r="F523" s="13"/>
      <c r="G523" s="13"/>
      <c r="H523" s="13"/>
      <c r="I523" s="13"/>
      <c r="J523" s="13"/>
      <c r="L523" s="14"/>
      <c r="M523" s="14"/>
      <c r="N523" s="14"/>
      <c r="O523" s="14"/>
      <c r="P523" s="14"/>
    </row>
    <row r="524" spans="5:16" x14ac:dyDescent="0.25">
      <c r="E524" s="272"/>
      <c r="F524" s="13"/>
      <c r="G524" s="13"/>
      <c r="H524" s="13"/>
      <c r="I524" s="13"/>
      <c r="J524" s="13"/>
      <c r="L524" s="14"/>
      <c r="M524" s="14"/>
      <c r="N524" s="14"/>
      <c r="O524" s="14"/>
      <c r="P524" s="14"/>
    </row>
    <row r="525" spans="5:16" x14ac:dyDescent="0.25">
      <c r="E525" s="272"/>
      <c r="F525" s="13"/>
      <c r="G525" s="13"/>
      <c r="H525" s="13"/>
      <c r="I525" s="13"/>
      <c r="J525" s="13"/>
      <c r="L525" s="14"/>
      <c r="M525" s="14"/>
      <c r="N525" s="14"/>
      <c r="O525" s="14"/>
      <c r="P525" s="14"/>
    </row>
    <row r="526" spans="5:16" x14ac:dyDescent="0.25">
      <c r="E526" s="272"/>
      <c r="F526" s="13"/>
      <c r="G526" s="13"/>
      <c r="H526" s="13"/>
      <c r="I526" s="13"/>
      <c r="J526" s="13"/>
      <c r="L526" s="14"/>
      <c r="M526" s="14"/>
      <c r="N526" s="14"/>
      <c r="O526" s="14"/>
      <c r="P526" s="14"/>
    </row>
    <row r="527" spans="5:16" x14ac:dyDescent="0.25">
      <c r="E527" s="272"/>
      <c r="F527" s="13"/>
      <c r="G527" s="13"/>
      <c r="H527" s="13"/>
      <c r="I527" s="13"/>
      <c r="J527" s="13"/>
      <c r="L527" s="14"/>
      <c r="M527" s="14"/>
      <c r="N527" s="14"/>
      <c r="O527" s="14"/>
      <c r="P527" s="14"/>
    </row>
    <row r="528" spans="5:16" x14ac:dyDescent="0.25">
      <c r="E528" s="272"/>
      <c r="F528" s="13"/>
      <c r="G528" s="13"/>
      <c r="H528" s="13"/>
      <c r="I528" s="13"/>
      <c r="J528" s="13"/>
      <c r="L528" s="14"/>
      <c r="M528" s="14"/>
      <c r="N528" s="14"/>
      <c r="O528" s="14"/>
      <c r="P528" s="14"/>
    </row>
    <row r="529" spans="5:16" x14ac:dyDescent="0.25">
      <c r="E529" s="272"/>
      <c r="F529" s="13"/>
      <c r="G529" s="13"/>
      <c r="H529" s="13"/>
      <c r="I529" s="13"/>
      <c r="J529" s="13"/>
      <c r="L529" s="14"/>
      <c r="M529" s="14"/>
      <c r="N529" s="14"/>
      <c r="O529" s="14"/>
      <c r="P529" s="14"/>
    </row>
    <row r="530" spans="5:16" x14ac:dyDescent="0.25">
      <c r="E530" s="272"/>
      <c r="F530" s="13"/>
      <c r="G530" s="13"/>
      <c r="H530" s="13"/>
      <c r="I530" s="13"/>
      <c r="J530" s="13"/>
      <c r="L530" s="14"/>
      <c r="M530" s="14"/>
      <c r="N530" s="14"/>
      <c r="O530" s="14"/>
      <c r="P530" s="14"/>
    </row>
    <row r="531" spans="5:16" x14ac:dyDescent="0.25">
      <c r="E531" s="272"/>
      <c r="F531" s="13"/>
      <c r="G531" s="13"/>
      <c r="H531" s="13"/>
      <c r="I531" s="13"/>
      <c r="J531" s="13"/>
      <c r="L531" s="14"/>
      <c r="M531" s="14"/>
      <c r="N531" s="14"/>
      <c r="O531" s="14"/>
      <c r="P531" s="14"/>
    </row>
    <row r="532" spans="5:16" x14ac:dyDescent="0.25">
      <c r="E532" s="272"/>
      <c r="F532" s="13"/>
      <c r="G532" s="13"/>
      <c r="H532" s="13"/>
      <c r="I532" s="13"/>
      <c r="J532" s="13"/>
      <c r="L532" s="14"/>
      <c r="M532" s="14"/>
      <c r="N532" s="14"/>
      <c r="O532" s="14"/>
      <c r="P532" s="14"/>
    </row>
    <row r="533" spans="5:16" x14ac:dyDescent="0.25">
      <c r="E533" s="272"/>
      <c r="F533" s="13"/>
      <c r="G533" s="13"/>
      <c r="H533" s="13"/>
      <c r="I533" s="13"/>
      <c r="J533" s="13"/>
      <c r="L533" s="14"/>
      <c r="M533" s="14"/>
      <c r="N533" s="14"/>
      <c r="O533" s="14"/>
      <c r="P533" s="14"/>
    </row>
    <row r="534" spans="5:16" x14ac:dyDescent="0.25">
      <c r="E534" s="272"/>
      <c r="F534" s="13"/>
      <c r="G534" s="13"/>
      <c r="H534" s="13"/>
      <c r="I534" s="13"/>
      <c r="J534" s="13"/>
      <c r="L534" s="14"/>
      <c r="M534" s="14"/>
      <c r="N534" s="14"/>
      <c r="O534" s="14"/>
      <c r="P534" s="14"/>
    </row>
    <row r="535" spans="5:16" x14ac:dyDescent="0.25">
      <c r="E535" s="272"/>
      <c r="F535" s="13"/>
      <c r="G535" s="13"/>
      <c r="H535" s="13"/>
      <c r="I535" s="13"/>
      <c r="J535" s="13"/>
      <c r="L535" s="14"/>
      <c r="M535" s="14"/>
      <c r="N535" s="14"/>
      <c r="O535" s="14"/>
      <c r="P535" s="14"/>
    </row>
    <row r="536" spans="5:16" x14ac:dyDescent="0.25">
      <c r="E536" s="272"/>
      <c r="F536" s="13"/>
      <c r="G536" s="13"/>
      <c r="H536" s="13"/>
      <c r="I536" s="13"/>
      <c r="J536" s="13"/>
      <c r="L536" s="14"/>
      <c r="M536" s="14"/>
      <c r="N536" s="14"/>
      <c r="O536" s="14"/>
      <c r="P536" s="14"/>
    </row>
    <row r="537" spans="5:16" x14ac:dyDescent="0.25">
      <c r="E537" s="272"/>
      <c r="F537" s="13"/>
      <c r="G537" s="13"/>
      <c r="H537" s="13"/>
      <c r="I537" s="13"/>
      <c r="J537" s="13"/>
      <c r="L537" s="14"/>
      <c r="M537" s="14"/>
      <c r="N537" s="14"/>
      <c r="O537" s="14"/>
      <c r="P537" s="14"/>
    </row>
    <row r="538" spans="5:16" x14ac:dyDescent="0.25">
      <c r="E538" s="272"/>
      <c r="F538" s="13"/>
      <c r="G538" s="13"/>
      <c r="H538" s="13"/>
      <c r="I538" s="13"/>
      <c r="J538" s="13"/>
      <c r="L538" s="14"/>
      <c r="M538" s="14"/>
      <c r="N538" s="14"/>
      <c r="O538" s="14"/>
      <c r="P538" s="14"/>
    </row>
    <row r="539" spans="5:16" x14ac:dyDescent="0.25">
      <c r="E539" s="272"/>
      <c r="F539" s="13"/>
      <c r="G539" s="13"/>
      <c r="H539" s="13"/>
      <c r="I539" s="13"/>
      <c r="J539" s="13"/>
      <c r="L539" s="14"/>
      <c r="M539" s="14"/>
      <c r="N539" s="14"/>
      <c r="O539" s="14"/>
      <c r="P539" s="14"/>
    </row>
    <row r="540" spans="5:16" x14ac:dyDescent="0.25">
      <c r="E540" s="272"/>
      <c r="F540" s="13"/>
      <c r="G540" s="13"/>
      <c r="H540" s="13"/>
      <c r="I540" s="13"/>
      <c r="J540" s="13"/>
      <c r="L540" s="14"/>
      <c r="M540" s="14"/>
      <c r="N540" s="14"/>
      <c r="O540" s="14"/>
      <c r="P540" s="14"/>
    </row>
    <row r="541" spans="5:16" x14ac:dyDescent="0.25">
      <c r="E541" s="272"/>
      <c r="F541" s="13"/>
      <c r="G541" s="13"/>
      <c r="H541" s="13"/>
      <c r="I541" s="13"/>
      <c r="J541" s="13"/>
      <c r="L541" s="14"/>
      <c r="M541" s="14"/>
      <c r="N541" s="14"/>
      <c r="O541" s="14"/>
      <c r="P541" s="14"/>
    </row>
    <row r="542" spans="5:16" x14ac:dyDescent="0.25">
      <c r="E542" s="272"/>
      <c r="F542" s="13"/>
      <c r="G542" s="13"/>
      <c r="H542" s="13"/>
      <c r="I542" s="13"/>
      <c r="J542" s="13"/>
      <c r="L542" s="14"/>
      <c r="M542" s="14"/>
      <c r="N542" s="14"/>
      <c r="O542" s="14"/>
      <c r="P542" s="14"/>
    </row>
    <row r="543" spans="5:16" x14ac:dyDescent="0.25">
      <c r="E543" s="272"/>
      <c r="F543" s="13"/>
      <c r="G543" s="13"/>
      <c r="H543" s="13"/>
      <c r="I543" s="13"/>
      <c r="J543" s="13"/>
      <c r="L543" s="14"/>
      <c r="M543" s="14"/>
      <c r="N543" s="14"/>
      <c r="O543" s="14"/>
      <c r="P543" s="14"/>
    </row>
    <row r="544" spans="5:16" x14ac:dyDescent="0.25">
      <c r="E544" s="272"/>
      <c r="F544" s="13"/>
      <c r="G544" s="13"/>
      <c r="H544" s="13"/>
      <c r="I544" s="13"/>
      <c r="J544" s="13"/>
      <c r="L544" s="14"/>
      <c r="M544" s="14"/>
      <c r="N544" s="14"/>
      <c r="O544" s="14"/>
      <c r="P544" s="14"/>
    </row>
    <row r="545" spans="5:16" x14ac:dyDescent="0.25">
      <c r="E545" s="272"/>
      <c r="F545" s="13"/>
      <c r="G545" s="13"/>
      <c r="H545" s="13"/>
      <c r="I545" s="13"/>
      <c r="J545" s="13"/>
      <c r="L545" s="14"/>
      <c r="M545" s="14"/>
      <c r="N545" s="14"/>
      <c r="O545" s="14"/>
      <c r="P545" s="14"/>
    </row>
    <row r="546" spans="5:16" x14ac:dyDescent="0.25">
      <c r="F546" s="13"/>
      <c r="G546" s="13"/>
      <c r="H546" s="13"/>
      <c r="I546" s="13"/>
      <c r="J546" s="13"/>
      <c r="L546" s="14"/>
      <c r="M546" s="14"/>
      <c r="N546" s="14"/>
      <c r="O546" s="14"/>
      <c r="P546" s="14"/>
    </row>
    <row r="547" spans="5:16" x14ac:dyDescent="0.25">
      <c r="E547" s="272"/>
      <c r="F547" s="13"/>
      <c r="G547" s="13"/>
      <c r="H547" s="13"/>
      <c r="I547" s="13"/>
      <c r="J547" s="13"/>
      <c r="L547" s="14"/>
      <c r="M547" s="14"/>
      <c r="N547" s="14"/>
      <c r="O547" s="14"/>
      <c r="P547" s="14"/>
    </row>
    <row r="548" spans="5:16" x14ac:dyDescent="0.25">
      <c r="E548" s="272"/>
      <c r="F548" s="13"/>
      <c r="G548" s="13"/>
      <c r="H548" s="13"/>
      <c r="I548" s="13"/>
      <c r="J548" s="13"/>
      <c r="L548" s="14"/>
      <c r="M548" s="14"/>
      <c r="N548" s="14"/>
      <c r="O548" s="14"/>
      <c r="P548" s="14"/>
    </row>
    <row r="549" spans="5:16" x14ac:dyDescent="0.25">
      <c r="E549" s="272"/>
      <c r="F549" s="13"/>
      <c r="G549" s="13"/>
      <c r="H549" s="13"/>
      <c r="I549" s="13"/>
      <c r="J549" s="13"/>
      <c r="L549" s="14"/>
      <c r="M549" s="14"/>
      <c r="N549" s="14"/>
      <c r="O549" s="14"/>
      <c r="P549" s="14"/>
    </row>
    <row r="550" spans="5:16" x14ac:dyDescent="0.25">
      <c r="E550" s="272"/>
      <c r="F550" s="13"/>
      <c r="G550" s="13"/>
      <c r="H550" s="13"/>
      <c r="I550" s="13"/>
      <c r="J550" s="13"/>
      <c r="L550" s="14"/>
      <c r="M550" s="14"/>
      <c r="N550" s="14"/>
      <c r="O550" s="14"/>
      <c r="P550" s="14"/>
    </row>
    <row r="551" spans="5:16" x14ac:dyDescent="0.25">
      <c r="E551" s="272"/>
      <c r="F551" s="13"/>
      <c r="G551" s="13"/>
      <c r="H551" s="13"/>
      <c r="I551" s="13"/>
      <c r="J551" s="13"/>
      <c r="L551" s="14"/>
      <c r="M551" s="14"/>
      <c r="N551" s="14"/>
      <c r="O551" s="14"/>
      <c r="P551" s="14"/>
    </row>
    <row r="552" spans="5:16" x14ac:dyDescent="0.25">
      <c r="E552" s="272"/>
      <c r="F552" s="13"/>
      <c r="G552" s="13"/>
      <c r="H552" s="13"/>
      <c r="I552" s="13"/>
      <c r="J552" s="13"/>
      <c r="L552" s="14"/>
      <c r="M552" s="14"/>
      <c r="N552" s="14"/>
      <c r="O552" s="14"/>
      <c r="P552" s="14"/>
    </row>
    <row r="553" spans="5:16" x14ac:dyDescent="0.25">
      <c r="E553" s="272"/>
      <c r="F553" s="13"/>
      <c r="G553" s="13"/>
      <c r="H553" s="13"/>
      <c r="I553" s="13"/>
      <c r="J553" s="13"/>
      <c r="L553" s="14"/>
      <c r="M553" s="14"/>
      <c r="N553" s="14"/>
      <c r="O553" s="14"/>
      <c r="P553" s="14"/>
    </row>
    <row r="554" spans="5:16" x14ac:dyDescent="0.25">
      <c r="E554" s="272"/>
      <c r="F554" s="13"/>
      <c r="G554" s="13"/>
      <c r="H554" s="13"/>
      <c r="I554" s="13"/>
      <c r="J554" s="13"/>
      <c r="L554" s="14"/>
      <c r="M554" s="14"/>
      <c r="N554" s="14"/>
      <c r="O554" s="14"/>
      <c r="P554" s="14"/>
    </row>
    <row r="555" spans="5:16" x14ac:dyDescent="0.25">
      <c r="E555" s="272"/>
      <c r="F555" s="13"/>
      <c r="G555" s="13"/>
      <c r="H555" s="13"/>
      <c r="I555" s="13"/>
      <c r="J555" s="13"/>
      <c r="L555" s="14"/>
      <c r="M555" s="14"/>
      <c r="N555" s="14"/>
      <c r="O555" s="14"/>
      <c r="P555" s="14"/>
    </row>
    <row r="556" spans="5:16" x14ac:dyDescent="0.25">
      <c r="E556" s="272"/>
      <c r="F556" s="13"/>
      <c r="G556" s="13"/>
      <c r="H556" s="13"/>
      <c r="I556" s="13"/>
      <c r="J556" s="13"/>
      <c r="L556" s="14"/>
      <c r="M556" s="14"/>
      <c r="N556" s="14"/>
      <c r="O556" s="14"/>
      <c r="P556" s="14"/>
    </row>
    <row r="557" spans="5:16" x14ac:dyDescent="0.25">
      <c r="E557" s="272"/>
      <c r="F557" s="13"/>
      <c r="G557" s="13"/>
      <c r="H557" s="13"/>
      <c r="I557" s="13"/>
      <c r="J557" s="13"/>
      <c r="L557" s="14"/>
      <c r="M557" s="14"/>
      <c r="N557" s="14"/>
      <c r="O557" s="14"/>
      <c r="P557" s="14"/>
    </row>
    <row r="558" spans="5:16" x14ac:dyDescent="0.25">
      <c r="E558" s="272"/>
      <c r="F558" s="13"/>
      <c r="G558" s="13"/>
      <c r="H558" s="13"/>
      <c r="I558" s="13"/>
      <c r="J558" s="13"/>
      <c r="L558" s="14"/>
      <c r="M558" s="14"/>
      <c r="N558" s="14"/>
      <c r="O558" s="14"/>
      <c r="P558" s="14"/>
    </row>
    <row r="559" spans="5:16" x14ac:dyDescent="0.25">
      <c r="E559" s="272"/>
      <c r="F559" s="13"/>
      <c r="G559" s="13"/>
      <c r="H559" s="13"/>
      <c r="I559" s="13"/>
      <c r="J559" s="13"/>
      <c r="L559" s="14"/>
      <c r="M559" s="14"/>
      <c r="N559" s="14"/>
      <c r="O559" s="14"/>
      <c r="P559" s="14"/>
    </row>
    <row r="560" spans="5:16" x14ac:dyDescent="0.25">
      <c r="E560" s="272"/>
      <c r="F560" s="13"/>
      <c r="G560" s="13"/>
      <c r="H560" s="13"/>
      <c r="I560" s="13"/>
      <c r="J560" s="13"/>
      <c r="L560" s="14"/>
      <c r="M560" s="14"/>
      <c r="N560" s="14"/>
      <c r="O560" s="14"/>
      <c r="P560" s="14"/>
    </row>
    <row r="561" spans="5:16" x14ac:dyDescent="0.25">
      <c r="E561" s="272"/>
      <c r="F561" s="13"/>
      <c r="G561" s="13"/>
      <c r="H561" s="13"/>
      <c r="I561" s="13"/>
      <c r="J561" s="13"/>
      <c r="L561" s="14"/>
      <c r="M561" s="14"/>
      <c r="N561" s="14"/>
      <c r="O561" s="14"/>
      <c r="P561" s="14"/>
    </row>
    <row r="562" spans="5:16" x14ac:dyDescent="0.25">
      <c r="E562" s="272"/>
      <c r="F562" s="13"/>
      <c r="G562" s="13"/>
      <c r="H562" s="13"/>
      <c r="I562" s="13"/>
      <c r="J562" s="13"/>
      <c r="L562" s="14"/>
      <c r="M562" s="14"/>
      <c r="N562" s="14"/>
      <c r="O562" s="14"/>
      <c r="P562" s="14"/>
    </row>
    <row r="563" spans="5:16" x14ac:dyDescent="0.25">
      <c r="E563" s="272"/>
      <c r="F563" s="13"/>
      <c r="G563" s="13"/>
      <c r="H563" s="13"/>
      <c r="I563" s="13"/>
      <c r="J563" s="13"/>
      <c r="L563" s="14"/>
      <c r="M563" s="14"/>
      <c r="N563" s="14"/>
      <c r="O563" s="14"/>
      <c r="P563" s="14"/>
    </row>
    <row r="564" spans="5:16" x14ac:dyDescent="0.25">
      <c r="E564" s="272"/>
      <c r="F564" s="13"/>
      <c r="G564" s="13"/>
      <c r="H564" s="13"/>
      <c r="I564" s="13"/>
      <c r="J564" s="13"/>
      <c r="L564" s="14"/>
      <c r="M564" s="14"/>
      <c r="N564" s="14"/>
      <c r="O564" s="14"/>
      <c r="P564" s="14"/>
    </row>
    <row r="565" spans="5:16" x14ac:dyDescent="0.25">
      <c r="E565" s="272"/>
      <c r="F565" s="13"/>
      <c r="G565" s="13"/>
      <c r="H565" s="13"/>
      <c r="I565" s="13"/>
      <c r="J565" s="13"/>
      <c r="L565" s="14"/>
      <c r="M565" s="14"/>
      <c r="N565" s="14"/>
      <c r="O565" s="14"/>
      <c r="P565" s="14"/>
    </row>
    <row r="566" spans="5:16" x14ac:dyDescent="0.25">
      <c r="E566" s="272"/>
      <c r="F566" s="13"/>
      <c r="G566" s="13"/>
      <c r="H566" s="13"/>
      <c r="I566" s="13"/>
      <c r="J566" s="13"/>
      <c r="L566" s="14"/>
      <c r="M566" s="14"/>
      <c r="N566" s="14"/>
      <c r="O566" s="14"/>
      <c r="P566" s="14"/>
    </row>
    <row r="567" spans="5:16" x14ac:dyDescent="0.25">
      <c r="E567" s="272"/>
      <c r="F567" s="13"/>
      <c r="G567" s="13"/>
      <c r="H567" s="13"/>
      <c r="I567" s="13"/>
      <c r="J567" s="13"/>
      <c r="L567" s="14"/>
      <c r="M567" s="14"/>
      <c r="N567" s="14"/>
      <c r="O567" s="14"/>
      <c r="P567" s="14"/>
    </row>
    <row r="568" spans="5:16" x14ac:dyDescent="0.25">
      <c r="E568" s="272"/>
      <c r="F568" s="13"/>
      <c r="G568" s="13"/>
      <c r="H568" s="13"/>
      <c r="I568" s="13"/>
      <c r="J568" s="13"/>
      <c r="L568" s="14"/>
      <c r="M568" s="14"/>
      <c r="N568" s="14"/>
      <c r="O568" s="14"/>
      <c r="P568" s="14"/>
    </row>
    <row r="569" spans="5:16" x14ac:dyDescent="0.25">
      <c r="E569" s="272"/>
      <c r="F569" s="13"/>
      <c r="G569" s="13"/>
      <c r="H569" s="13"/>
      <c r="I569" s="13"/>
      <c r="J569" s="13"/>
      <c r="L569" s="14"/>
      <c r="M569" s="14"/>
      <c r="N569" s="14"/>
      <c r="O569" s="14"/>
      <c r="P569" s="14"/>
    </row>
    <row r="570" spans="5:16" x14ac:dyDescent="0.25">
      <c r="E570" s="272"/>
      <c r="F570" s="13"/>
      <c r="G570" s="13"/>
      <c r="H570" s="13"/>
      <c r="I570" s="13"/>
      <c r="J570" s="13"/>
      <c r="L570" s="14"/>
      <c r="M570" s="14"/>
      <c r="N570" s="14"/>
      <c r="O570" s="14"/>
      <c r="P570" s="14"/>
    </row>
    <row r="571" spans="5:16" x14ac:dyDescent="0.25">
      <c r="E571" s="272"/>
      <c r="F571" s="13"/>
      <c r="G571" s="13"/>
      <c r="H571" s="13"/>
      <c r="I571" s="13"/>
      <c r="J571" s="13"/>
      <c r="L571" s="14"/>
      <c r="M571" s="14"/>
      <c r="N571" s="14"/>
      <c r="O571" s="14"/>
      <c r="P571" s="14"/>
    </row>
    <row r="572" spans="5:16" x14ac:dyDescent="0.25">
      <c r="E572" s="272"/>
      <c r="F572" s="13"/>
      <c r="G572" s="13"/>
      <c r="H572" s="13"/>
      <c r="I572" s="13"/>
      <c r="J572" s="13"/>
      <c r="L572" s="14"/>
      <c r="M572" s="14"/>
      <c r="N572" s="14"/>
      <c r="O572" s="14"/>
      <c r="P572" s="14"/>
    </row>
    <row r="573" spans="5:16" x14ac:dyDescent="0.25">
      <c r="E573" s="272"/>
      <c r="F573" s="13"/>
      <c r="G573" s="13"/>
      <c r="H573" s="13"/>
      <c r="I573" s="13"/>
      <c r="J573" s="13"/>
      <c r="L573" s="14"/>
      <c r="M573" s="14"/>
      <c r="N573" s="14"/>
      <c r="O573" s="14"/>
      <c r="P573" s="14"/>
    </row>
    <row r="574" spans="5:16" x14ac:dyDescent="0.25">
      <c r="E574" s="272"/>
      <c r="F574" s="13"/>
      <c r="G574" s="13"/>
      <c r="H574" s="13"/>
      <c r="I574" s="13"/>
      <c r="J574" s="13"/>
      <c r="L574" s="14"/>
      <c r="M574" s="14"/>
      <c r="N574" s="14"/>
      <c r="O574" s="14"/>
      <c r="P574" s="14"/>
    </row>
    <row r="575" spans="5:16" x14ac:dyDescent="0.25">
      <c r="F575" s="13"/>
      <c r="G575" s="13"/>
      <c r="H575" s="13"/>
      <c r="I575" s="13"/>
      <c r="J575" s="13"/>
      <c r="L575" s="14"/>
      <c r="M575" s="14"/>
      <c r="N575" s="14"/>
      <c r="O575" s="14"/>
      <c r="P575" s="14"/>
    </row>
    <row r="576" spans="5:16" x14ac:dyDescent="0.25">
      <c r="E576" s="272"/>
      <c r="F576" s="13"/>
      <c r="G576" s="13"/>
      <c r="H576" s="13"/>
      <c r="I576" s="13"/>
      <c r="J576" s="13"/>
      <c r="L576" s="14"/>
      <c r="M576" s="14"/>
      <c r="N576" s="14"/>
      <c r="O576" s="14"/>
      <c r="P576" s="14"/>
    </row>
    <row r="577" spans="5:16" x14ac:dyDescent="0.25">
      <c r="E577" s="272"/>
      <c r="F577" s="13"/>
      <c r="G577" s="13"/>
      <c r="H577" s="13"/>
      <c r="I577" s="13"/>
      <c r="J577" s="13"/>
      <c r="L577" s="14"/>
      <c r="M577" s="14"/>
      <c r="N577" s="14"/>
      <c r="O577" s="14"/>
      <c r="P577" s="14"/>
    </row>
    <row r="578" spans="5:16" x14ac:dyDescent="0.25">
      <c r="E578" s="272"/>
      <c r="F578" s="13"/>
      <c r="G578" s="13"/>
      <c r="H578" s="13"/>
      <c r="I578" s="13"/>
      <c r="J578" s="13"/>
      <c r="L578" s="14"/>
      <c r="M578" s="14"/>
      <c r="N578" s="14"/>
      <c r="O578" s="14"/>
      <c r="P578" s="14"/>
    </row>
    <row r="579" spans="5:16" x14ac:dyDescent="0.25">
      <c r="E579" s="272"/>
      <c r="F579" s="13"/>
      <c r="G579" s="13"/>
      <c r="H579" s="13"/>
      <c r="I579" s="13"/>
      <c r="J579" s="13"/>
      <c r="L579" s="14"/>
      <c r="M579" s="14"/>
      <c r="N579" s="14"/>
      <c r="O579" s="14"/>
      <c r="P579" s="14"/>
    </row>
    <row r="580" spans="5:16" x14ac:dyDescent="0.25">
      <c r="E580" s="272"/>
      <c r="F580" s="13"/>
      <c r="G580" s="13"/>
      <c r="H580" s="13"/>
      <c r="I580" s="13"/>
      <c r="J580" s="13"/>
      <c r="L580" s="14"/>
      <c r="M580" s="14"/>
      <c r="N580" s="14"/>
      <c r="O580" s="14"/>
      <c r="P580" s="14"/>
    </row>
    <row r="581" spans="5:16" x14ac:dyDescent="0.25">
      <c r="E581" s="272"/>
      <c r="F581" s="13"/>
      <c r="G581" s="13"/>
      <c r="H581" s="13"/>
      <c r="I581" s="13"/>
      <c r="J581" s="13"/>
      <c r="L581" s="14"/>
      <c r="M581" s="14"/>
      <c r="N581" s="14"/>
      <c r="O581" s="14"/>
      <c r="P581" s="14"/>
    </row>
    <row r="582" spans="5:16" x14ac:dyDescent="0.25">
      <c r="E582" s="272"/>
      <c r="F582" s="13"/>
      <c r="G582" s="13"/>
      <c r="H582" s="13"/>
      <c r="I582" s="13"/>
      <c r="J582" s="13"/>
      <c r="L582" s="14"/>
      <c r="M582" s="14"/>
      <c r="N582" s="14"/>
      <c r="O582" s="14"/>
      <c r="P582" s="14"/>
    </row>
    <row r="583" spans="5:16" x14ac:dyDescent="0.25">
      <c r="E583" s="272"/>
      <c r="F583" s="13"/>
      <c r="G583" s="13"/>
      <c r="H583" s="13"/>
      <c r="I583" s="13"/>
      <c r="J583" s="13"/>
      <c r="L583" s="14"/>
      <c r="M583" s="14"/>
      <c r="N583" s="14"/>
      <c r="O583" s="14"/>
      <c r="P583" s="14"/>
    </row>
    <row r="584" spans="5:16" x14ac:dyDescent="0.25">
      <c r="E584" s="272"/>
      <c r="F584" s="13"/>
      <c r="G584" s="13"/>
      <c r="H584" s="13"/>
      <c r="I584" s="13"/>
      <c r="J584" s="13"/>
      <c r="L584" s="14"/>
      <c r="M584" s="14"/>
      <c r="N584" s="14"/>
      <c r="O584" s="14"/>
      <c r="P584" s="14"/>
    </row>
    <row r="585" spans="5:16" x14ac:dyDescent="0.25">
      <c r="E585" s="272"/>
      <c r="F585" s="13"/>
      <c r="G585" s="13"/>
      <c r="H585" s="13"/>
      <c r="I585" s="13"/>
      <c r="J585" s="13"/>
      <c r="L585" s="14"/>
      <c r="M585" s="14"/>
      <c r="N585" s="14"/>
      <c r="O585" s="14"/>
      <c r="P585" s="14"/>
    </row>
    <row r="586" spans="5:16" x14ac:dyDescent="0.25">
      <c r="E586" s="272"/>
      <c r="F586" s="13"/>
      <c r="G586" s="13"/>
      <c r="H586" s="13"/>
      <c r="I586" s="13"/>
      <c r="J586" s="13"/>
      <c r="L586" s="14"/>
      <c r="M586" s="14"/>
      <c r="N586" s="14"/>
      <c r="O586" s="14"/>
      <c r="P586" s="14"/>
    </row>
    <row r="587" spans="5:16" x14ac:dyDescent="0.25">
      <c r="E587" s="272"/>
      <c r="F587" s="13"/>
      <c r="G587" s="13"/>
      <c r="H587" s="13"/>
      <c r="I587" s="13"/>
      <c r="J587" s="13"/>
      <c r="L587" s="14"/>
      <c r="M587" s="14"/>
      <c r="N587" s="14"/>
      <c r="O587" s="14"/>
      <c r="P587" s="14"/>
    </row>
    <row r="588" spans="5:16" x14ac:dyDescent="0.25">
      <c r="E588" s="272"/>
      <c r="F588" s="13"/>
      <c r="G588" s="13"/>
      <c r="H588" s="13"/>
      <c r="I588" s="13"/>
      <c r="J588" s="13"/>
      <c r="L588" s="14"/>
      <c r="M588" s="14"/>
      <c r="N588" s="14"/>
      <c r="O588" s="14"/>
      <c r="P588" s="14"/>
    </row>
    <row r="589" spans="5:16" x14ac:dyDescent="0.25">
      <c r="E589" s="272"/>
      <c r="F589" s="13"/>
      <c r="G589" s="13"/>
      <c r="H589" s="13"/>
      <c r="I589" s="13"/>
      <c r="J589" s="13"/>
      <c r="L589" s="14"/>
      <c r="M589" s="14"/>
      <c r="N589" s="14"/>
      <c r="O589" s="14"/>
      <c r="P589" s="14"/>
    </row>
    <row r="590" spans="5:16" x14ac:dyDescent="0.25">
      <c r="E590" s="272"/>
      <c r="F590" s="13"/>
      <c r="G590" s="13"/>
      <c r="H590" s="13"/>
      <c r="I590" s="13"/>
      <c r="J590" s="13"/>
      <c r="L590" s="14"/>
      <c r="M590" s="14"/>
      <c r="N590" s="14"/>
      <c r="O590" s="14"/>
      <c r="P590" s="14"/>
    </row>
    <row r="591" spans="5:16" x14ac:dyDescent="0.25">
      <c r="E591" s="272"/>
      <c r="F591" s="13"/>
      <c r="G591" s="13"/>
      <c r="H591" s="13"/>
      <c r="I591" s="13"/>
      <c r="J591" s="13"/>
      <c r="L591" s="14"/>
      <c r="M591" s="14"/>
      <c r="N591" s="14"/>
      <c r="O591" s="14"/>
      <c r="P591" s="14"/>
    </row>
    <row r="592" spans="5:16" x14ac:dyDescent="0.25">
      <c r="E592" s="272"/>
      <c r="F592" s="13"/>
      <c r="G592" s="13"/>
      <c r="H592" s="13"/>
      <c r="I592" s="13"/>
      <c r="J592" s="13"/>
      <c r="L592" s="14"/>
      <c r="M592" s="14"/>
      <c r="N592" s="14"/>
      <c r="O592" s="14"/>
      <c r="P592" s="14"/>
    </row>
    <row r="593" spans="5:16" x14ac:dyDescent="0.25">
      <c r="E593" s="272"/>
      <c r="F593" s="13"/>
      <c r="G593" s="13"/>
      <c r="H593" s="13"/>
      <c r="I593" s="13"/>
      <c r="J593" s="13"/>
      <c r="L593" s="14"/>
      <c r="M593" s="14"/>
      <c r="N593" s="14"/>
      <c r="O593" s="14"/>
      <c r="P593" s="14"/>
    </row>
    <row r="594" spans="5:16" x14ac:dyDescent="0.25">
      <c r="E594" s="272"/>
      <c r="F594" s="13"/>
      <c r="G594" s="13"/>
      <c r="H594" s="13"/>
      <c r="I594" s="13"/>
      <c r="J594" s="13"/>
      <c r="L594" s="14"/>
      <c r="M594" s="14"/>
      <c r="N594" s="14"/>
      <c r="O594" s="14"/>
      <c r="P594" s="14"/>
    </row>
    <row r="595" spans="5:16" x14ac:dyDescent="0.25">
      <c r="E595" s="272"/>
      <c r="F595" s="13"/>
      <c r="G595" s="13"/>
      <c r="H595" s="13"/>
      <c r="I595" s="13"/>
      <c r="J595" s="13"/>
      <c r="L595" s="14"/>
      <c r="M595" s="14"/>
      <c r="N595" s="14"/>
      <c r="O595" s="14"/>
      <c r="P595" s="14"/>
    </row>
    <row r="596" spans="5:16" x14ac:dyDescent="0.25">
      <c r="E596" s="272"/>
      <c r="F596" s="13"/>
      <c r="G596" s="13"/>
      <c r="H596" s="13"/>
      <c r="I596" s="13"/>
      <c r="J596" s="13"/>
      <c r="L596" s="14"/>
      <c r="M596" s="14"/>
      <c r="N596" s="14"/>
      <c r="O596" s="14"/>
      <c r="P596" s="14"/>
    </row>
    <row r="597" spans="5:16" x14ac:dyDescent="0.25">
      <c r="E597" s="272"/>
      <c r="F597" s="13"/>
      <c r="G597" s="13"/>
      <c r="H597" s="13"/>
      <c r="I597" s="13"/>
      <c r="J597" s="13"/>
      <c r="L597" s="14"/>
      <c r="M597" s="14"/>
      <c r="N597" s="14"/>
      <c r="O597" s="14"/>
      <c r="P597" s="14"/>
    </row>
    <row r="598" spans="5:16" x14ac:dyDescent="0.25">
      <c r="E598" s="272"/>
      <c r="F598" s="13"/>
      <c r="G598" s="13"/>
      <c r="H598" s="13"/>
      <c r="I598" s="13"/>
      <c r="J598" s="13"/>
      <c r="L598" s="14"/>
      <c r="M598" s="14"/>
      <c r="N598" s="14"/>
      <c r="O598" s="14"/>
      <c r="P598" s="14"/>
    </row>
    <row r="599" spans="5:16" x14ac:dyDescent="0.25">
      <c r="E599" s="272"/>
      <c r="F599" s="13"/>
      <c r="G599" s="13"/>
      <c r="H599" s="13"/>
      <c r="I599" s="13"/>
      <c r="J599" s="13"/>
      <c r="L599" s="14"/>
      <c r="M599" s="14"/>
      <c r="N599" s="14"/>
      <c r="O599" s="14"/>
      <c r="P599" s="14"/>
    </row>
    <row r="600" spans="5:16" x14ac:dyDescent="0.25">
      <c r="E600" s="272"/>
      <c r="F600" s="13"/>
      <c r="G600" s="13"/>
      <c r="H600" s="13"/>
      <c r="I600" s="13"/>
      <c r="J600" s="13"/>
      <c r="L600" s="14"/>
      <c r="M600" s="14"/>
      <c r="N600" s="14"/>
      <c r="O600" s="14"/>
      <c r="P600" s="14"/>
    </row>
    <row r="601" spans="5:16" x14ac:dyDescent="0.25">
      <c r="E601" s="272"/>
      <c r="F601" s="13"/>
      <c r="G601" s="13"/>
      <c r="H601" s="13"/>
      <c r="I601" s="13"/>
      <c r="J601" s="13"/>
      <c r="L601" s="14"/>
      <c r="M601" s="14"/>
      <c r="N601" s="14"/>
      <c r="O601" s="14"/>
      <c r="P601" s="14"/>
    </row>
    <row r="602" spans="5:16" x14ac:dyDescent="0.25">
      <c r="F602" s="13"/>
      <c r="G602" s="13"/>
      <c r="H602" s="13"/>
      <c r="I602" s="13"/>
      <c r="J602" s="13"/>
      <c r="L602" s="14"/>
      <c r="M602" s="14"/>
      <c r="N602" s="14"/>
      <c r="O602" s="14"/>
      <c r="P602" s="14"/>
    </row>
    <row r="603" spans="5:16" x14ac:dyDescent="0.25">
      <c r="E603" s="272"/>
      <c r="F603" s="13"/>
      <c r="G603" s="13"/>
      <c r="H603" s="13"/>
      <c r="I603" s="13"/>
      <c r="J603" s="13"/>
      <c r="L603" s="14"/>
      <c r="M603" s="14"/>
      <c r="N603" s="14"/>
      <c r="O603" s="14"/>
      <c r="P603" s="14"/>
    </row>
    <row r="604" spans="5:16" x14ac:dyDescent="0.25">
      <c r="E604" s="272"/>
      <c r="F604" s="13"/>
      <c r="G604" s="13"/>
      <c r="H604" s="13"/>
      <c r="I604" s="13"/>
      <c r="J604" s="13"/>
      <c r="L604" s="14"/>
      <c r="M604" s="14"/>
      <c r="N604" s="14"/>
      <c r="O604" s="14"/>
      <c r="P604" s="14"/>
    </row>
    <row r="605" spans="5:16" x14ac:dyDescent="0.25">
      <c r="E605" s="272"/>
      <c r="F605" s="13"/>
      <c r="G605" s="13"/>
      <c r="H605" s="13"/>
      <c r="I605" s="13"/>
      <c r="J605" s="13"/>
      <c r="L605" s="14"/>
      <c r="M605" s="14"/>
      <c r="N605" s="14"/>
      <c r="O605" s="14"/>
      <c r="P605" s="14"/>
    </row>
    <row r="606" spans="5:16" x14ac:dyDescent="0.25">
      <c r="F606" s="13"/>
      <c r="G606" s="13"/>
      <c r="H606" s="13"/>
      <c r="I606" s="13"/>
      <c r="J606" s="13"/>
      <c r="L606" s="14"/>
      <c r="M606" s="14"/>
      <c r="N606" s="14"/>
      <c r="O606" s="14"/>
      <c r="P606" s="14"/>
    </row>
    <row r="607" spans="5:16" x14ac:dyDescent="0.25">
      <c r="E607" s="272"/>
      <c r="F607" s="13"/>
      <c r="G607" s="13"/>
      <c r="H607" s="13"/>
      <c r="I607" s="13"/>
      <c r="J607" s="13"/>
      <c r="L607" s="14"/>
      <c r="M607" s="14"/>
      <c r="N607" s="14"/>
      <c r="O607" s="14"/>
      <c r="P607" s="14"/>
    </row>
    <row r="608" spans="5:16" x14ac:dyDescent="0.25">
      <c r="E608" s="272"/>
      <c r="F608" s="13"/>
      <c r="G608" s="13"/>
      <c r="H608" s="13"/>
      <c r="I608" s="13"/>
      <c r="J608" s="13"/>
      <c r="L608" s="14"/>
      <c r="M608" s="14"/>
      <c r="N608" s="14"/>
      <c r="O608" s="14"/>
      <c r="P608" s="14"/>
    </row>
    <row r="609" spans="5:16" x14ac:dyDescent="0.25">
      <c r="E609" s="272"/>
      <c r="F609" s="13"/>
      <c r="G609" s="13"/>
      <c r="H609" s="13"/>
      <c r="I609" s="13"/>
      <c r="J609" s="13"/>
      <c r="L609" s="14"/>
      <c r="M609" s="14"/>
      <c r="N609" s="14"/>
      <c r="O609" s="14"/>
      <c r="P609" s="14"/>
    </row>
    <row r="610" spans="5:16" x14ac:dyDescent="0.25">
      <c r="E610" s="272"/>
      <c r="F610" s="13"/>
      <c r="G610" s="13"/>
      <c r="H610" s="13"/>
      <c r="I610" s="13"/>
      <c r="J610" s="13"/>
      <c r="L610" s="14"/>
      <c r="M610" s="14"/>
      <c r="N610" s="14"/>
      <c r="O610" s="14"/>
      <c r="P610" s="14"/>
    </row>
    <row r="611" spans="5:16" x14ac:dyDescent="0.25">
      <c r="E611" s="272"/>
      <c r="F611" s="13"/>
      <c r="G611" s="13"/>
      <c r="H611" s="13"/>
      <c r="I611" s="13"/>
      <c r="J611" s="13"/>
      <c r="L611" s="14"/>
      <c r="M611" s="14"/>
      <c r="N611" s="14"/>
      <c r="O611" s="14"/>
      <c r="P611" s="14"/>
    </row>
    <row r="612" spans="5:16" x14ac:dyDescent="0.25">
      <c r="E612" s="272"/>
      <c r="F612" s="13"/>
      <c r="G612" s="13"/>
      <c r="H612" s="13"/>
      <c r="I612" s="13"/>
      <c r="J612" s="13"/>
      <c r="L612" s="14"/>
      <c r="M612" s="14"/>
      <c r="N612" s="14"/>
      <c r="O612" s="14"/>
      <c r="P612" s="14"/>
    </row>
    <row r="613" spans="5:16" x14ac:dyDescent="0.25">
      <c r="E613" s="272"/>
      <c r="F613" s="13"/>
      <c r="G613" s="13"/>
      <c r="H613" s="13"/>
      <c r="I613" s="13"/>
      <c r="J613" s="13"/>
      <c r="L613" s="14"/>
      <c r="M613" s="14"/>
      <c r="N613" s="14"/>
      <c r="O613" s="14"/>
      <c r="P613" s="14"/>
    </row>
    <row r="614" spans="5:16" x14ac:dyDescent="0.25">
      <c r="E614" s="272"/>
      <c r="F614" s="13"/>
      <c r="G614" s="13"/>
      <c r="H614" s="13"/>
      <c r="I614" s="13"/>
      <c r="J614" s="13"/>
      <c r="L614" s="14"/>
      <c r="M614" s="14"/>
      <c r="N614" s="14"/>
      <c r="O614" s="14"/>
      <c r="P614" s="14"/>
    </row>
    <row r="615" spans="5:16" x14ac:dyDescent="0.25">
      <c r="E615" s="272"/>
      <c r="F615" s="13"/>
      <c r="G615" s="13"/>
      <c r="H615" s="13"/>
      <c r="I615" s="13"/>
      <c r="J615" s="13"/>
      <c r="L615" s="14"/>
      <c r="M615" s="14"/>
      <c r="N615" s="14"/>
      <c r="O615" s="14"/>
      <c r="P615" s="14"/>
    </row>
    <row r="616" spans="5:16" x14ac:dyDescent="0.25">
      <c r="E616" s="272"/>
      <c r="F616" s="13"/>
      <c r="G616" s="13"/>
      <c r="H616" s="13"/>
      <c r="I616" s="13"/>
      <c r="J616" s="13"/>
      <c r="L616" s="14"/>
      <c r="M616" s="14"/>
      <c r="N616" s="14"/>
      <c r="O616" s="14"/>
      <c r="P616" s="14"/>
    </row>
    <row r="617" spans="5:16" x14ac:dyDescent="0.25">
      <c r="E617" s="272"/>
      <c r="F617" s="13"/>
      <c r="G617" s="13"/>
      <c r="H617" s="13"/>
      <c r="I617" s="13"/>
      <c r="J617" s="13"/>
      <c r="L617" s="14"/>
      <c r="M617" s="14"/>
      <c r="N617" s="14"/>
      <c r="O617" s="14"/>
      <c r="P617" s="14"/>
    </row>
    <row r="618" spans="5:16" x14ac:dyDescent="0.25">
      <c r="E618" s="272"/>
      <c r="F618" s="13"/>
      <c r="G618" s="13"/>
      <c r="H618" s="13"/>
      <c r="I618" s="13"/>
      <c r="J618" s="13"/>
      <c r="L618" s="14"/>
      <c r="M618" s="14"/>
      <c r="N618" s="14"/>
      <c r="O618" s="14"/>
      <c r="P618" s="14"/>
    </row>
    <row r="619" spans="5:16" x14ac:dyDescent="0.25">
      <c r="E619" s="272"/>
      <c r="F619" s="13"/>
      <c r="G619" s="13"/>
      <c r="H619" s="13"/>
      <c r="I619" s="13"/>
      <c r="J619" s="13"/>
      <c r="L619" s="14"/>
      <c r="M619" s="14"/>
      <c r="N619" s="14"/>
      <c r="O619" s="14"/>
      <c r="P619" s="14"/>
    </row>
    <row r="620" spans="5:16" x14ac:dyDescent="0.25">
      <c r="E620" s="272"/>
      <c r="F620" s="13"/>
      <c r="G620" s="13"/>
      <c r="H620" s="13"/>
      <c r="I620" s="13"/>
      <c r="J620" s="13"/>
      <c r="L620" s="14"/>
      <c r="M620" s="14"/>
      <c r="N620" s="14"/>
      <c r="O620" s="14"/>
      <c r="P620" s="14"/>
    </row>
    <row r="621" spans="5:16" x14ac:dyDescent="0.25">
      <c r="E621" s="272"/>
      <c r="F621" s="13"/>
      <c r="G621" s="13"/>
      <c r="H621" s="13"/>
      <c r="I621" s="13"/>
      <c r="J621" s="13"/>
      <c r="L621" s="14"/>
      <c r="M621" s="14"/>
      <c r="N621" s="14"/>
      <c r="O621" s="14"/>
      <c r="P621" s="14"/>
    </row>
    <row r="622" spans="5:16" x14ac:dyDescent="0.25">
      <c r="E622" s="272"/>
      <c r="F622" s="13"/>
      <c r="G622" s="13"/>
      <c r="H622" s="13"/>
      <c r="I622" s="13"/>
      <c r="J622" s="13"/>
      <c r="L622" s="14"/>
      <c r="M622" s="14"/>
      <c r="N622" s="14"/>
      <c r="O622" s="14"/>
      <c r="P622" s="14"/>
    </row>
    <row r="623" spans="5:16" x14ac:dyDescent="0.25">
      <c r="E623" s="272"/>
      <c r="F623" s="13"/>
      <c r="G623" s="13"/>
      <c r="H623" s="13"/>
      <c r="I623" s="13"/>
      <c r="J623" s="13"/>
      <c r="L623" s="14"/>
      <c r="M623" s="14"/>
      <c r="N623" s="14"/>
      <c r="O623" s="14"/>
      <c r="P623" s="14"/>
    </row>
    <row r="624" spans="5:16" x14ac:dyDescent="0.25">
      <c r="E624" s="272"/>
      <c r="F624" s="13"/>
      <c r="G624" s="13"/>
      <c r="H624" s="13"/>
      <c r="I624" s="13"/>
      <c r="J624" s="13"/>
      <c r="L624" s="14"/>
      <c r="M624" s="14"/>
      <c r="N624" s="14"/>
      <c r="O624" s="14"/>
      <c r="P624" s="14"/>
    </row>
    <row r="625" spans="5:16" x14ac:dyDescent="0.25">
      <c r="E625" s="272"/>
      <c r="F625" s="13"/>
      <c r="G625" s="13"/>
      <c r="H625" s="13"/>
      <c r="I625" s="13"/>
      <c r="J625" s="13"/>
      <c r="L625" s="14"/>
      <c r="M625" s="14"/>
      <c r="N625" s="14"/>
      <c r="O625" s="14"/>
      <c r="P625" s="14"/>
    </row>
    <row r="626" spans="5:16" x14ac:dyDescent="0.25">
      <c r="E626" s="272"/>
      <c r="F626" s="13"/>
      <c r="G626" s="13"/>
      <c r="H626" s="13"/>
      <c r="I626" s="13"/>
      <c r="J626" s="13"/>
      <c r="L626" s="14"/>
      <c r="M626" s="14"/>
      <c r="N626" s="14"/>
      <c r="O626" s="14"/>
      <c r="P626" s="14"/>
    </row>
    <row r="627" spans="5:16" x14ac:dyDescent="0.25">
      <c r="E627" s="272"/>
      <c r="F627" s="13"/>
      <c r="G627" s="13"/>
      <c r="H627" s="13"/>
      <c r="I627" s="13"/>
      <c r="J627" s="13"/>
      <c r="L627" s="14"/>
      <c r="M627" s="14"/>
      <c r="N627" s="14"/>
      <c r="O627" s="14"/>
      <c r="P627" s="14"/>
    </row>
    <row r="628" spans="5:16" x14ac:dyDescent="0.25">
      <c r="E628" s="272"/>
      <c r="F628" s="13"/>
      <c r="G628" s="13"/>
      <c r="H628" s="13"/>
      <c r="I628" s="13"/>
      <c r="J628" s="13"/>
      <c r="L628" s="14"/>
      <c r="M628" s="14"/>
      <c r="N628" s="14"/>
      <c r="O628" s="14"/>
      <c r="P628" s="14"/>
    </row>
    <row r="629" spans="5:16" x14ac:dyDescent="0.25">
      <c r="E629" s="272"/>
      <c r="F629" s="13"/>
      <c r="G629" s="13"/>
      <c r="H629" s="13"/>
      <c r="I629" s="13"/>
      <c r="J629" s="13"/>
      <c r="L629" s="14"/>
      <c r="M629" s="14"/>
      <c r="N629" s="14"/>
      <c r="O629" s="14"/>
      <c r="P629" s="14"/>
    </row>
    <row r="630" spans="5:16" x14ac:dyDescent="0.25">
      <c r="F630" s="13"/>
      <c r="G630" s="13"/>
      <c r="H630" s="13"/>
      <c r="I630" s="13"/>
      <c r="J630" s="13"/>
      <c r="L630" s="14"/>
      <c r="M630" s="14"/>
      <c r="N630" s="14"/>
      <c r="O630" s="14"/>
      <c r="P630" s="14"/>
    </row>
    <row r="631" spans="5:16" x14ac:dyDescent="0.25">
      <c r="E631" s="272"/>
      <c r="F631" s="13"/>
      <c r="G631" s="13"/>
      <c r="H631" s="13"/>
      <c r="I631" s="13"/>
      <c r="J631" s="13"/>
      <c r="L631" s="14"/>
      <c r="M631" s="14"/>
      <c r="N631" s="14"/>
      <c r="O631" s="14"/>
      <c r="P631" s="14"/>
    </row>
    <row r="632" spans="5:16" x14ac:dyDescent="0.25">
      <c r="E632" s="272"/>
      <c r="F632" s="13"/>
      <c r="G632" s="13"/>
      <c r="H632" s="13"/>
      <c r="I632" s="13"/>
      <c r="J632" s="13"/>
      <c r="L632" s="14"/>
      <c r="M632" s="14"/>
      <c r="N632" s="14"/>
      <c r="O632" s="14"/>
      <c r="P632" s="14"/>
    </row>
    <row r="633" spans="5:16" x14ac:dyDescent="0.25">
      <c r="E633" s="272"/>
      <c r="F633" s="13"/>
      <c r="G633" s="13"/>
      <c r="H633" s="13"/>
      <c r="I633" s="13"/>
      <c r="J633" s="13"/>
      <c r="L633" s="14"/>
      <c r="M633" s="14"/>
      <c r="N633" s="14"/>
      <c r="O633" s="14"/>
      <c r="P633" s="14"/>
    </row>
    <row r="634" spans="5:16" x14ac:dyDescent="0.25">
      <c r="E634" s="272"/>
      <c r="F634" s="13"/>
      <c r="G634" s="13"/>
      <c r="H634" s="13"/>
      <c r="I634" s="13"/>
      <c r="J634" s="13"/>
      <c r="L634" s="14"/>
      <c r="M634" s="14"/>
      <c r="N634" s="14"/>
      <c r="O634" s="14"/>
      <c r="P634" s="14"/>
    </row>
    <row r="635" spans="5:16" x14ac:dyDescent="0.25">
      <c r="E635" s="272"/>
      <c r="F635" s="13"/>
      <c r="G635" s="13"/>
      <c r="H635" s="13"/>
      <c r="I635" s="13"/>
      <c r="J635" s="13"/>
      <c r="L635" s="14"/>
      <c r="M635" s="14"/>
      <c r="N635" s="14"/>
      <c r="O635" s="14"/>
      <c r="P635" s="14"/>
    </row>
    <row r="636" spans="5:16" x14ac:dyDescent="0.25">
      <c r="E636" s="272"/>
      <c r="F636" s="13"/>
      <c r="G636" s="13"/>
      <c r="H636" s="13"/>
      <c r="I636" s="13"/>
      <c r="J636" s="13"/>
      <c r="L636" s="14"/>
      <c r="M636" s="14"/>
      <c r="N636" s="14"/>
      <c r="O636" s="14"/>
      <c r="P636" s="14"/>
    </row>
    <row r="637" spans="5:16" x14ac:dyDescent="0.25">
      <c r="E637" s="272"/>
      <c r="F637" s="13"/>
      <c r="G637" s="13"/>
      <c r="H637" s="13"/>
      <c r="I637" s="13"/>
      <c r="J637" s="13"/>
      <c r="L637" s="14"/>
      <c r="M637" s="14"/>
      <c r="N637" s="14"/>
      <c r="O637" s="14"/>
      <c r="P637" s="14"/>
    </row>
    <row r="638" spans="5:16" x14ac:dyDescent="0.25">
      <c r="E638" s="272"/>
      <c r="F638" s="13"/>
      <c r="G638" s="13"/>
      <c r="H638" s="13"/>
      <c r="I638" s="13"/>
      <c r="J638" s="13"/>
      <c r="L638" s="14"/>
      <c r="M638" s="14"/>
      <c r="N638" s="14"/>
      <c r="O638" s="14"/>
      <c r="P638" s="14"/>
    </row>
    <row r="639" spans="5:16" x14ac:dyDescent="0.25">
      <c r="E639" s="272"/>
      <c r="F639" s="13"/>
      <c r="G639" s="13"/>
      <c r="H639" s="13"/>
      <c r="I639" s="13"/>
      <c r="J639" s="13"/>
      <c r="L639" s="14"/>
      <c r="M639" s="14"/>
      <c r="N639" s="14"/>
      <c r="O639" s="14"/>
      <c r="P639" s="14"/>
    </row>
    <row r="640" spans="5:16" x14ac:dyDescent="0.25">
      <c r="E640" s="272"/>
      <c r="F640" s="13"/>
      <c r="G640" s="13"/>
      <c r="H640" s="13"/>
      <c r="I640" s="13"/>
      <c r="J640" s="13"/>
      <c r="L640" s="14"/>
      <c r="M640" s="14"/>
      <c r="N640" s="14"/>
      <c r="O640" s="14"/>
      <c r="P640" s="14"/>
    </row>
    <row r="641" spans="5:16" x14ac:dyDescent="0.25">
      <c r="E641" s="272"/>
      <c r="F641" s="13"/>
      <c r="G641" s="13"/>
      <c r="H641" s="13"/>
      <c r="I641" s="13"/>
      <c r="J641" s="13"/>
      <c r="L641" s="14"/>
      <c r="M641" s="14"/>
      <c r="N641" s="14"/>
      <c r="O641" s="14"/>
      <c r="P641" s="14"/>
    </row>
    <row r="642" spans="5:16" x14ac:dyDescent="0.25">
      <c r="E642" s="272"/>
      <c r="F642" s="13"/>
      <c r="G642" s="13"/>
      <c r="H642" s="13"/>
      <c r="I642" s="13"/>
      <c r="J642" s="13"/>
      <c r="L642" s="14"/>
      <c r="M642" s="14"/>
      <c r="N642" s="14"/>
      <c r="O642" s="14"/>
      <c r="P642" s="14"/>
    </row>
    <row r="643" spans="5:16" x14ac:dyDescent="0.25">
      <c r="E643" s="272"/>
      <c r="F643" s="13"/>
      <c r="G643" s="13"/>
      <c r="H643" s="13"/>
      <c r="I643" s="13"/>
      <c r="J643" s="13"/>
      <c r="L643" s="14"/>
      <c r="M643" s="14"/>
      <c r="N643" s="14"/>
      <c r="O643" s="14"/>
      <c r="P643" s="14"/>
    </row>
    <row r="644" spans="5:16" x14ac:dyDescent="0.25">
      <c r="E644" s="272"/>
      <c r="F644" s="13"/>
      <c r="G644" s="13"/>
      <c r="H644" s="13"/>
      <c r="I644" s="13"/>
      <c r="J644" s="13"/>
      <c r="L644" s="14"/>
      <c r="M644" s="14"/>
      <c r="N644" s="14"/>
      <c r="O644" s="14"/>
      <c r="P644" s="14"/>
    </row>
    <row r="645" spans="5:16" x14ac:dyDescent="0.25">
      <c r="E645" s="272"/>
      <c r="F645" s="13"/>
      <c r="G645" s="13"/>
      <c r="H645" s="13"/>
      <c r="I645" s="13"/>
      <c r="J645" s="13"/>
      <c r="L645" s="14"/>
      <c r="M645" s="14"/>
      <c r="N645" s="14"/>
      <c r="O645" s="14"/>
      <c r="P645" s="14"/>
    </row>
    <row r="646" spans="5:16" x14ac:dyDescent="0.25">
      <c r="E646" s="272"/>
      <c r="F646" s="13"/>
      <c r="G646" s="13"/>
      <c r="H646" s="13"/>
      <c r="I646" s="13"/>
      <c r="J646" s="13"/>
      <c r="L646" s="14"/>
      <c r="M646" s="14"/>
      <c r="N646" s="14"/>
      <c r="O646" s="14"/>
      <c r="P646" s="14"/>
    </row>
    <row r="647" spans="5:16" x14ac:dyDescent="0.25">
      <c r="E647" s="272"/>
      <c r="F647" s="13"/>
      <c r="G647" s="13"/>
      <c r="H647" s="13"/>
      <c r="I647" s="13"/>
      <c r="J647" s="13"/>
      <c r="L647" s="14"/>
      <c r="M647" s="14"/>
      <c r="N647" s="14"/>
      <c r="O647" s="14"/>
      <c r="P647" s="14"/>
    </row>
    <row r="648" spans="5:16" x14ac:dyDescent="0.25">
      <c r="E648" s="272"/>
      <c r="F648" s="13"/>
      <c r="G648" s="13"/>
      <c r="H648" s="13"/>
      <c r="I648" s="13"/>
      <c r="J648" s="13"/>
      <c r="L648" s="14"/>
      <c r="M648" s="14"/>
      <c r="N648" s="14"/>
      <c r="O648" s="14"/>
      <c r="P648" s="14"/>
    </row>
    <row r="649" spans="5:16" x14ac:dyDescent="0.25">
      <c r="E649" s="272"/>
      <c r="F649" s="13"/>
      <c r="G649" s="13"/>
      <c r="H649" s="13"/>
      <c r="I649" s="13"/>
      <c r="J649" s="13"/>
      <c r="L649" s="14"/>
      <c r="M649" s="14"/>
      <c r="N649" s="14"/>
      <c r="O649" s="14"/>
      <c r="P649" s="14"/>
    </row>
    <row r="650" spans="5:16" x14ac:dyDescent="0.25">
      <c r="E650" s="272"/>
      <c r="F650" s="13"/>
      <c r="G650" s="13"/>
      <c r="H650" s="13"/>
      <c r="I650" s="13"/>
      <c r="J650" s="13"/>
      <c r="L650" s="14"/>
      <c r="M650" s="14"/>
      <c r="N650" s="14"/>
      <c r="O650" s="14"/>
      <c r="P650" s="14"/>
    </row>
    <row r="651" spans="5:16" x14ac:dyDescent="0.25">
      <c r="E651" s="272"/>
      <c r="F651" s="13"/>
      <c r="G651" s="13"/>
      <c r="H651" s="13"/>
      <c r="I651" s="13"/>
      <c r="J651" s="13"/>
      <c r="L651" s="14"/>
      <c r="M651" s="14"/>
      <c r="N651" s="14"/>
      <c r="O651" s="14"/>
      <c r="P651" s="14"/>
    </row>
    <row r="652" spans="5:16" x14ac:dyDescent="0.25">
      <c r="E652" s="272"/>
      <c r="F652" s="13"/>
      <c r="G652" s="13"/>
      <c r="H652" s="13"/>
      <c r="I652" s="13"/>
      <c r="J652" s="13"/>
      <c r="L652" s="14"/>
      <c r="M652" s="14"/>
      <c r="N652" s="14"/>
      <c r="O652" s="14"/>
      <c r="P652" s="14"/>
    </row>
    <row r="653" spans="5:16" x14ac:dyDescent="0.25">
      <c r="E653" s="272"/>
      <c r="F653" s="13"/>
      <c r="G653" s="13"/>
      <c r="H653" s="13"/>
      <c r="I653" s="13"/>
      <c r="J653" s="13"/>
      <c r="L653" s="14"/>
      <c r="M653" s="14"/>
      <c r="N653" s="14"/>
      <c r="O653" s="14"/>
      <c r="P653" s="14"/>
    </row>
    <row r="654" spans="5:16" x14ac:dyDescent="0.25">
      <c r="E654" s="272"/>
      <c r="F654" s="13"/>
      <c r="G654" s="13"/>
      <c r="H654" s="13"/>
      <c r="I654" s="13"/>
      <c r="J654" s="13"/>
      <c r="L654" s="14"/>
      <c r="M654" s="14"/>
      <c r="N654" s="14"/>
      <c r="O654" s="14"/>
      <c r="P654" s="14"/>
    </row>
    <row r="655" spans="5:16" x14ac:dyDescent="0.25">
      <c r="E655" s="272"/>
      <c r="F655" s="13"/>
      <c r="G655" s="13"/>
      <c r="H655" s="13"/>
      <c r="I655" s="13"/>
      <c r="J655" s="13"/>
      <c r="L655" s="14"/>
      <c r="M655" s="14"/>
      <c r="N655" s="14"/>
      <c r="O655" s="14"/>
      <c r="P655" s="14"/>
    </row>
    <row r="656" spans="5:16" x14ac:dyDescent="0.25">
      <c r="E656" s="272"/>
      <c r="F656" s="13"/>
      <c r="G656" s="13"/>
      <c r="H656" s="13"/>
      <c r="I656" s="13"/>
      <c r="J656" s="13"/>
      <c r="L656" s="14"/>
      <c r="M656" s="14"/>
      <c r="N656" s="14"/>
      <c r="O656" s="14"/>
      <c r="P656" s="14"/>
    </row>
    <row r="657" spans="5:16" x14ac:dyDescent="0.25">
      <c r="E657" s="272"/>
      <c r="F657" s="13"/>
      <c r="G657" s="13"/>
      <c r="H657" s="13"/>
      <c r="I657" s="13"/>
      <c r="J657" s="13"/>
      <c r="L657" s="14"/>
      <c r="M657" s="14"/>
      <c r="N657" s="14"/>
      <c r="O657" s="14"/>
      <c r="P657" s="14"/>
    </row>
    <row r="658" spans="5:16" x14ac:dyDescent="0.25">
      <c r="E658" s="272"/>
      <c r="F658" s="13"/>
      <c r="G658" s="13"/>
      <c r="H658" s="13"/>
      <c r="I658" s="13"/>
      <c r="J658" s="13"/>
      <c r="L658" s="14"/>
      <c r="M658" s="14"/>
      <c r="N658" s="14"/>
      <c r="O658" s="14"/>
      <c r="P658" s="14"/>
    </row>
    <row r="659" spans="5:16" x14ac:dyDescent="0.25">
      <c r="F659" s="13"/>
      <c r="G659" s="13"/>
      <c r="H659" s="13"/>
      <c r="I659" s="13"/>
      <c r="J659" s="13"/>
      <c r="L659" s="14"/>
      <c r="M659" s="14"/>
      <c r="N659" s="14"/>
      <c r="O659" s="14"/>
      <c r="P659" s="14"/>
    </row>
    <row r="660" spans="5:16" x14ac:dyDescent="0.25">
      <c r="E660" s="272"/>
      <c r="F660" s="13"/>
      <c r="G660" s="13"/>
      <c r="H660" s="13"/>
      <c r="I660" s="13"/>
      <c r="J660" s="13"/>
      <c r="L660" s="14"/>
      <c r="M660" s="14"/>
      <c r="N660" s="14"/>
      <c r="O660" s="14"/>
      <c r="P660" s="14"/>
    </row>
    <row r="661" spans="5:16" x14ac:dyDescent="0.25">
      <c r="E661" s="272"/>
      <c r="F661" s="13"/>
      <c r="G661" s="13"/>
      <c r="H661" s="13"/>
      <c r="I661" s="13"/>
      <c r="J661" s="13"/>
      <c r="L661" s="14"/>
      <c r="M661" s="14"/>
      <c r="N661" s="14"/>
      <c r="O661" s="14"/>
      <c r="P661" s="14"/>
    </row>
    <row r="662" spans="5:16" x14ac:dyDescent="0.25">
      <c r="E662" s="272"/>
      <c r="F662" s="13"/>
      <c r="G662" s="13"/>
      <c r="H662" s="13"/>
      <c r="I662" s="13"/>
      <c r="J662" s="13"/>
      <c r="L662" s="14"/>
      <c r="M662" s="14"/>
      <c r="N662" s="14"/>
      <c r="O662" s="14"/>
      <c r="P662" s="14"/>
    </row>
    <row r="663" spans="5:16" x14ac:dyDescent="0.25">
      <c r="E663" s="272"/>
      <c r="F663" s="13"/>
      <c r="G663" s="13"/>
      <c r="H663" s="13"/>
      <c r="I663" s="13"/>
      <c r="J663" s="13"/>
      <c r="L663" s="14"/>
      <c r="M663" s="14"/>
      <c r="N663" s="14"/>
      <c r="O663" s="14"/>
      <c r="P663" s="14"/>
    </row>
    <row r="664" spans="5:16" x14ac:dyDescent="0.25">
      <c r="E664" s="272"/>
      <c r="F664" s="13"/>
      <c r="G664" s="13"/>
      <c r="H664" s="13"/>
      <c r="I664" s="13"/>
      <c r="J664" s="13"/>
      <c r="L664" s="14"/>
      <c r="M664" s="14"/>
      <c r="N664" s="14"/>
      <c r="O664" s="14"/>
      <c r="P664" s="14"/>
    </row>
    <row r="665" spans="5:16" x14ac:dyDescent="0.25">
      <c r="E665" s="272"/>
      <c r="F665" s="13"/>
      <c r="G665" s="13"/>
      <c r="H665" s="13"/>
      <c r="I665" s="13"/>
      <c r="J665" s="13"/>
      <c r="L665" s="14"/>
      <c r="M665" s="14"/>
      <c r="N665" s="14"/>
      <c r="O665" s="14"/>
      <c r="P665" s="14"/>
    </row>
    <row r="666" spans="5:16" x14ac:dyDescent="0.25">
      <c r="E666" s="272"/>
      <c r="F666" s="13"/>
      <c r="G666" s="13"/>
      <c r="H666" s="13"/>
      <c r="I666" s="13"/>
      <c r="J666" s="13"/>
      <c r="L666" s="14"/>
      <c r="M666" s="14"/>
      <c r="N666" s="14"/>
      <c r="O666" s="14"/>
      <c r="P666" s="14"/>
    </row>
    <row r="667" spans="5:16" x14ac:dyDescent="0.25">
      <c r="E667" s="272"/>
      <c r="F667" s="13"/>
      <c r="G667" s="13"/>
      <c r="H667" s="13"/>
      <c r="I667" s="13"/>
      <c r="J667" s="13"/>
      <c r="L667" s="14"/>
      <c r="M667" s="14"/>
      <c r="N667" s="14"/>
      <c r="O667" s="14"/>
      <c r="P667" s="14"/>
    </row>
    <row r="668" spans="5:16" x14ac:dyDescent="0.25">
      <c r="E668" s="272"/>
      <c r="F668" s="13"/>
      <c r="G668" s="13"/>
      <c r="H668" s="13"/>
      <c r="I668" s="13"/>
      <c r="J668" s="13"/>
      <c r="L668" s="14"/>
      <c r="M668" s="14"/>
      <c r="N668" s="14"/>
      <c r="O668" s="14"/>
      <c r="P668" s="14"/>
    </row>
    <row r="669" spans="5:16" x14ac:dyDescent="0.25">
      <c r="E669" s="272"/>
      <c r="F669" s="13"/>
      <c r="G669" s="13"/>
      <c r="H669" s="13"/>
      <c r="I669" s="13"/>
      <c r="J669" s="13"/>
      <c r="L669" s="14"/>
      <c r="M669" s="14"/>
      <c r="N669" s="14"/>
      <c r="O669" s="14"/>
      <c r="P669" s="14"/>
    </row>
    <row r="670" spans="5:16" x14ac:dyDescent="0.25">
      <c r="E670" s="272"/>
      <c r="F670" s="13"/>
      <c r="G670" s="13"/>
      <c r="H670" s="13"/>
      <c r="I670" s="13"/>
      <c r="J670" s="13"/>
      <c r="L670" s="14"/>
      <c r="M670" s="14"/>
      <c r="N670" s="14"/>
      <c r="O670" s="14"/>
      <c r="P670" s="14"/>
    </row>
    <row r="671" spans="5:16" x14ac:dyDescent="0.25">
      <c r="E671" s="272"/>
      <c r="F671" s="13"/>
      <c r="G671" s="13"/>
      <c r="H671" s="13"/>
      <c r="I671" s="13"/>
      <c r="J671" s="13"/>
      <c r="L671" s="14"/>
      <c r="M671" s="14"/>
      <c r="N671" s="14"/>
      <c r="O671" s="14"/>
      <c r="P671" s="14"/>
    </row>
    <row r="672" spans="5:16" x14ac:dyDescent="0.25">
      <c r="E672" s="272"/>
      <c r="F672" s="13"/>
      <c r="G672" s="13"/>
      <c r="H672" s="13"/>
      <c r="I672" s="13"/>
      <c r="J672" s="13"/>
      <c r="L672" s="14"/>
      <c r="M672" s="14"/>
      <c r="N672" s="14"/>
      <c r="O672" s="14"/>
      <c r="P672" s="14"/>
    </row>
    <row r="673" spans="5:16" x14ac:dyDescent="0.25">
      <c r="E673" s="272"/>
      <c r="F673" s="13"/>
      <c r="G673" s="13"/>
      <c r="H673" s="13"/>
      <c r="I673" s="13"/>
      <c r="J673" s="13"/>
      <c r="L673" s="14"/>
      <c r="M673" s="14"/>
      <c r="N673" s="14"/>
      <c r="O673" s="14"/>
      <c r="P673" s="14"/>
    </row>
    <row r="674" spans="5:16" x14ac:dyDescent="0.25">
      <c r="E674" s="272"/>
      <c r="F674" s="13"/>
      <c r="G674" s="13"/>
      <c r="H674" s="13"/>
      <c r="I674" s="13"/>
      <c r="J674" s="13"/>
      <c r="L674" s="14"/>
      <c r="M674" s="14"/>
      <c r="N674" s="14"/>
      <c r="O674" s="14"/>
      <c r="P674" s="14"/>
    </row>
    <row r="675" spans="5:16" x14ac:dyDescent="0.25">
      <c r="E675" s="272"/>
      <c r="F675" s="13"/>
      <c r="G675" s="13"/>
      <c r="H675" s="13"/>
      <c r="I675" s="13"/>
      <c r="J675" s="13"/>
      <c r="L675" s="14"/>
      <c r="M675" s="14"/>
      <c r="N675" s="14"/>
      <c r="O675" s="14"/>
      <c r="P675" s="14"/>
    </row>
    <row r="676" spans="5:16" x14ac:dyDescent="0.25">
      <c r="E676" s="272"/>
      <c r="F676" s="13"/>
      <c r="G676" s="13"/>
      <c r="H676" s="13"/>
      <c r="I676" s="13"/>
      <c r="J676" s="13"/>
      <c r="L676" s="14"/>
      <c r="M676" s="14"/>
      <c r="N676" s="14"/>
      <c r="O676" s="14"/>
      <c r="P676" s="14"/>
    </row>
    <row r="677" spans="5:16" x14ac:dyDescent="0.25">
      <c r="E677" s="272"/>
      <c r="F677" s="13"/>
      <c r="G677" s="13"/>
      <c r="H677" s="13"/>
      <c r="I677" s="13"/>
      <c r="J677" s="13"/>
      <c r="L677" s="14"/>
      <c r="M677" s="14"/>
      <c r="N677" s="14"/>
      <c r="O677" s="14"/>
      <c r="P677" s="14"/>
    </row>
    <row r="678" spans="5:16" x14ac:dyDescent="0.25">
      <c r="E678" s="272"/>
      <c r="F678" s="13"/>
      <c r="G678" s="13"/>
      <c r="H678" s="13"/>
      <c r="I678" s="13"/>
      <c r="J678" s="13"/>
      <c r="L678" s="14"/>
      <c r="M678" s="14"/>
      <c r="N678" s="14"/>
      <c r="O678" s="14"/>
      <c r="P678" s="14"/>
    </row>
    <row r="679" spans="5:16" x14ac:dyDescent="0.25">
      <c r="E679" s="272"/>
      <c r="F679" s="13"/>
      <c r="G679" s="13"/>
      <c r="H679" s="13"/>
      <c r="I679" s="13"/>
      <c r="J679" s="13"/>
      <c r="L679" s="14"/>
      <c r="M679" s="14"/>
      <c r="N679" s="14"/>
      <c r="O679" s="14"/>
      <c r="P679" s="14"/>
    </row>
    <row r="680" spans="5:16" x14ac:dyDescent="0.25">
      <c r="E680" s="272"/>
      <c r="F680" s="13"/>
      <c r="G680" s="13"/>
      <c r="H680" s="13"/>
      <c r="I680" s="13"/>
      <c r="J680" s="13"/>
      <c r="L680" s="14"/>
      <c r="M680" s="14"/>
      <c r="N680" s="14"/>
      <c r="O680" s="14"/>
      <c r="P680" s="14"/>
    </row>
    <row r="681" spans="5:16" x14ac:dyDescent="0.25">
      <c r="E681" s="272"/>
      <c r="F681" s="13"/>
      <c r="G681" s="13"/>
      <c r="H681" s="13"/>
      <c r="I681" s="13"/>
      <c r="J681" s="13"/>
      <c r="L681" s="14"/>
      <c r="M681" s="14"/>
      <c r="N681" s="14"/>
      <c r="O681" s="14"/>
      <c r="P681" s="14"/>
    </row>
    <row r="682" spans="5:16" x14ac:dyDescent="0.25">
      <c r="E682" s="272"/>
      <c r="F682" s="13"/>
      <c r="G682" s="13"/>
      <c r="H682" s="13"/>
      <c r="I682" s="13"/>
      <c r="J682" s="13"/>
      <c r="L682" s="14"/>
      <c r="M682" s="14"/>
      <c r="N682" s="14"/>
      <c r="O682" s="14"/>
      <c r="P682" s="14"/>
    </row>
    <row r="683" spans="5:16" x14ac:dyDescent="0.25">
      <c r="E683" s="272"/>
      <c r="F683" s="13"/>
      <c r="G683" s="13"/>
      <c r="H683" s="13"/>
      <c r="I683" s="13"/>
      <c r="J683" s="13"/>
      <c r="L683" s="14"/>
      <c r="M683" s="14"/>
      <c r="N683" s="14"/>
      <c r="O683" s="14"/>
      <c r="P683" s="14"/>
    </row>
    <row r="684" spans="5:16" x14ac:dyDescent="0.25">
      <c r="E684" s="272"/>
      <c r="F684" s="13"/>
      <c r="G684" s="13"/>
      <c r="H684" s="13"/>
      <c r="I684" s="13"/>
      <c r="J684" s="13"/>
      <c r="L684" s="14"/>
      <c r="M684" s="14"/>
      <c r="N684" s="14"/>
      <c r="O684" s="14"/>
      <c r="P684" s="14"/>
    </row>
    <row r="685" spans="5:16" x14ac:dyDescent="0.25">
      <c r="E685" s="272"/>
      <c r="F685" s="13"/>
      <c r="G685" s="13"/>
      <c r="H685" s="13"/>
      <c r="I685" s="13"/>
      <c r="J685" s="13"/>
      <c r="L685" s="14"/>
      <c r="M685" s="14"/>
      <c r="N685" s="14"/>
      <c r="O685" s="14"/>
      <c r="P685" s="14"/>
    </row>
    <row r="686" spans="5:16" x14ac:dyDescent="0.25">
      <c r="F686" s="13"/>
      <c r="G686" s="13"/>
      <c r="H686" s="13"/>
      <c r="I686" s="13"/>
      <c r="J686" s="13"/>
      <c r="L686" s="14"/>
      <c r="M686" s="14"/>
      <c r="N686" s="14"/>
      <c r="O686" s="14"/>
      <c r="P686" s="14"/>
    </row>
    <row r="687" spans="5:16" x14ac:dyDescent="0.25">
      <c r="E687" s="272"/>
      <c r="F687" s="13"/>
      <c r="G687" s="13"/>
      <c r="H687" s="13"/>
      <c r="I687" s="13"/>
      <c r="J687" s="13"/>
      <c r="L687" s="14"/>
      <c r="M687" s="14"/>
      <c r="N687" s="14"/>
      <c r="O687" s="14"/>
      <c r="P687" s="14"/>
    </row>
    <row r="688" spans="5:16" x14ac:dyDescent="0.25">
      <c r="E688" s="272"/>
      <c r="F688" s="13"/>
      <c r="G688" s="13"/>
      <c r="H688" s="13"/>
      <c r="I688" s="13"/>
      <c r="J688" s="13"/>
      <c r="L688" s="14"/>
      <c r="M688" s="14"/>
      <c r="N688" s="14"/>
      <c r="O688" s="14"/>
      <c r="P688" s="14"/>
    </row>
    <row r="689" spans="5:16" x14ac:dyDescent="0.25">
      <c r="E689" s="272"/>
      <c r="F689" s="13"/>
      <c r="G689" s="13"/>
      <c r="H689" s="13"/>
      <c r="I689" s="13"/>
      <c r="J689" s="13"/>
      <c r="L689" s="14"/>
      <c r="M689" s="14"/>
      <c r="N689" s="14"/>
      <c r="O689" s="14"/>
      <c r="P689" s="14"/>
    </row>
    <row r="690" spans="5:16" x14ac:dyDescent="0.25">
      <c r="F690" s="13"/>
      <c r="G690" s="13"/>
      <c r="H690" s="13"/>
      <c r="I690" s="13"/>
      <c r="J690" s="13"/>
      <c r="L690" s="14"/>
      <c r="M690" s="14"/>
      <c r="N690" s="14"/>
      <c r="O690" s="14"/>
      <c r="P690" s="14"/>
    </row>
    <row r="691" spans="5:16" x14ac:dyDescent="0.25">
      <c r="E691" s="272"/>
      <c r="F691" s="13"/>
      <c r="G691" s="13"/>
      <c r="H691" s="13"/>
      <c r="I691" s="13"/>
      <c r="J691" s="13"/>
      <c r="L691" s="14"/>
      <c r="M691" s="14"/>
      <c r="N691" s="14"/>
      <c r="O691" s="14"/>
      <c r="P691" s="14"/>
    </row>
    <row r="692" spans="5:16" x14ac:dyDescent="0.25">
      <c r="E692" s="272"/>
      <c r="F692" s="13"/>
      <c r="G692" s="13"/>
      <c r="H692" s="13"/>
      <c r="I692" s="13"/>
      <c r="J692" s="13"/>
      <c r="L692" s="14"/>
      <c r="M692" s="14"/>
      <c r="N692" s="14"/>
      <c r="O692" s="14"/>
      <c r="P692" s="14"/>
    </row>
    <row r="693" spans="5:16" x14ac:dyDescent="0.25">
      <c r="E693" s="272"/>
      <c r="F693" s="13"/>
      <c r="G693" s="13"/>
      <c r="H693" s="13"/>
      <c r="I693" s="13"/>
      <c r="J693" s="13"/>
      <c r="L693" s="14"/>
      <c r="M693" s="14"/>
      <c r="N693" s="14"/>
      <c r="O693" s="14"/>
      <c r="P693" s="14"/>
    </row>
    <row r="694" spans="5:16" x14ac:dyDescent="0.25">
      <c r="E694" s="272"/>
      <c r="F694" s="13"/>
      <c r="G694" s="13"/>
      <c r="H694" s="13"/>
      <c r="I694" s="13"/>
      <c r="J694" s="13"/>
      <c r="L694" s="14"/>
      <c r="M694" s="14"/>
      <c r="N694" s="14"/>
      <c r="O694" s="14"/>
      <c r="P694" s="14"/>
    </row>
    <row r="695" spans="5:16" x14ac:dyDescent="0.25">
      <c r="E695" s="272"/>
      <c r="F695" s="13"/>
      <c r="G695" s="13"/>
      <c r="H695" s="13"/>
      <c r="I695" s="13"/>
      <c r="J695" s="13"/>
      <c r="L695" s="14"/>
      <c r="M695" s="14"/>
      <c r="N695" s="14"/>
      <c r="O695" s="14"/>
      <c r="P695" s="14"/>
    </row>
    <row r="696" spans="5:16" x14ac:dyDescent="0.25">
      <c r="E696" s="272"/>
      <c r="F696" s="13"/>
      <c r="G696" s="13"/>
      <c r="H696" s="13"/>
      <c r="I696" s="13"/>
      <c r="J696" s="13"/>
      <c r="L696" s="14"/>
      <c r="M696" s="14"/>
      <c r="N696" s="14"/>
      <c r="O696" s="14"/>
      <c r="P696" s="14"/>
    </row>
    <row r="697" spans="5:16" x14ac:dyDescent="0.25">
      <c r="E697" s="272"/>
      <c r="F697" s="13"/>
      <c r="G697" s="13"/>
      <c r="H697" s="13"/>
      <c r="I697" s="13"/>
      <c r="J697" s="13"/>
      <c r="L697" s="14"/>
      <c r="M697" s="14"/>
      <c r="N697" s="14"/>
      <c r="O697" s="14"/>
      <c r="P697" s="14"/>
    </row>
    <row r="698" spans="5:16" x14ac:dyDescent="0.25">
      <c r="E698" s="272"/>
      <c r="F698" s="13"/>
      <c r="G698" s="13"/>
      <c r="H698" s="13"/>
      <c r="I698" s="13"/>
      <c r="J698" s="13"/>
      <c r="L698" s="14"/>
      <c r="M698" s="14"/>
      <c r="N698" s="14"/>
      <c r="O698" s="14"/>
      <c r="P698" s="14"/>
    </row>
    <row r="699" spans="5:16" x14ac:dyDescent="0.25">
      <c r="E699" s="272"/>
      <c r="F699" s="13"/>
      <c r="G699" s="13"/>
      <c r="H699" s="13"/>
      <c r="I699" s="13"/>
      <c r="J699" s="13"/>
      <c r="L699" s="14"/>
      <c r="M699" s="14"/>
      <c r="N699" s="14"/>
      <c r="O699" s="14"/>
      <c r="P699" s="14"/>
    </row>
    <row r="700" spans="5:16" x14ac:dyDescent="0.25">
      <c r="E700" s="272"/>
      <c r="F700" s="13"/>
      <c r="G700" s="13"/>
      <c r="H700" s="13"/>
      <c r="I700" s="13"/>
      <c r="J700" s="13"/>
      <c r="L700" s="14"/>
      <c r="M700" s="14"/>
      <c r="N700" s="14"/>
      <c r="O700" s="14"/>
      <c r="P700" s="14"/>
    </row>
    <row r="701" spans="5:16" x14ac:dyDescent="0.25">
      <c r="E701" s="272"/>
      <c r="F701" s="13"/>
      <c r="G701" s="13"/>
      <c r="H701" s="13"/>
      <c r="I701" s="13"/>
      <c r="J701" s="13"/>
      <c r="L701" s="14"/>
      <c r="M701" s="14"/>
      <c r="N701" s="14"/>
      <c r="O701" s="14"/>
      <c r="P701" s="14"/>
    </row>
    <row r="702" spans="5:16" x14ac:dyDescent="0.25">
      <c r="E702" s="272"/>
      <c r="F702" s="13"/>
      <c r="G702" s="13"/>
      <c r="H702" s="13"/>
      <c r="I702" s="13"/>
      <c r="J702" s="13"/>
      <c r="L702" s="14"/>
      <c r="M702" s="14"/>
      <c r="N702" s="14"/>
      <c r="O702" s="14"/>
      <c r="P702" s="14"/>
    </row>
    <row r="703" spans="5:16" x14ac:dyDescent="0.25">
      <c r="E703" s="272"/>
      <c r="F703" s="13"/>
      <c r="G703" s="13"/>
      <c r="H703" s="13"/>
      <c r="I703" s="13"/>
      <c r="J703" s="13"/>
      <c r="L703" s="14"/>
      <c r="M703" s="14"/>
      <c r="N703" s="14"/>
      <c r="O703" s="14"/>
      <c r="P703" s="14"/>
    </row>
    <row r="704" spans="5:16" x14ac:dyDescent="0.25">
      <c r="E704" s="272"/>
      <c r="F704" s="13"/>
      <c r="G704" s="13"/>
      <c r="H704" s="13"/>
      <c r="I704" s="13"/>
      <c r="J704" s="13"/>
      <c r="L704" s="14"/>
      <c r="M704" s="14"/>
      <c r="N704" s="14"/>
      <c r="O704" s="14"/>
      <c r="P704" s="14"/>
    </row>
    <row r="705" spans="5:16" x14ac:dyDescent="0.25">
      <c r="E705" s="272"/>
      <c r="F705" s="13"/>
      <c r="G705" s="13"/>
      <c r="H705" s="13"/>
      <c r="I705" s="13"/>
      <c r="J705" s="13"/>
      <c r="L705" s="14"/>
      <c r="M705" s="14"/>
      <c r="N705" s="14"/>
      <c r="O705" s="14"/>
      <c r="P705" s="14"/>
    </row>
    <row r="706" spans="5:16" x14ac:dyDescent="0.25">
      <c r="E706" s="272"/>
      <c r="F706" s="13"/>
      <c r="G706" s="13"/>
      <c r="H706" s="13"/>
      <c r="I706" s="13"/>
      <c r="J706" s="13"/>
      <c r="L706" s="14"/>
      <c r="M706" s="14"/>
      <c r="N706" s="14"/>
      <c r="O706" s="14"/>
      <c r="P706" s="14"/>
    </row>
    <row r="707" spans="5:16" x14ac:dyDescent="0.25">
      <c r="E707" s="272"/>
      <c r="F707" s="13"/>
      <c r="G707" s="13"/>
      <c r="H707" s="13"/>
      <c r="I707" s="13"/>
      <c r="J707" s="13"/>
      <c r="L707" s="14"/>
      <c r="M707" s="14"/>
      <c r="N707" s="14"/>
      <c r="O707" s="14"/>
      <c r="P707" s="14"/>
    </row>
    <row r="708" spans="5:16" x14ac:dyDescent="0.25">
      <c r="E708" s="272"/>
      <c r="F708" s="13"/>
      <c r="G708" s="13"/>
      <c r="H708" s="13"/>
      <c r="I708" s="13"/>
      <c r="J708" s="13"/>
      <c r="L708" s="14"/>
      <c r="M708" s="14"/>
      <c r="N708" s="14"/>
      <c r="O708" s="14"/>
      <c r="P708" s="14"/>
    </row>
    <row r="709" spans="5:16" x14ac:dyDescent="0.25">
      <c r="E709" s="272"/>
      <c r="F709" s="13"/>
      <c r="G709" s="13"/>
      <c r="H709" s="13"/>
      <c r="I709" s="13"/>
      <c r="J709" s="13"/>
      <c r="L709" s="14"/>
      <c r="M709" s="14"/>
      <c r="N709" s="14"/>
      <c r="O709" s="14"/>
      <c r="P709" s="14"/>
    </row>
    <row r="710" spans="5:16" x14ac:dyDescent="0.25">
      <c r="E710" s="272"/>
      <c r="F710" s="13"/>
      <c r="G710" s="13"/>
      <c r="H710" s="13"/>
      <c r="I710" s="13"/>
      <c r="J710" s="13"/>
      <c r="L710" s="14"/>
      <c r="M710" s="14"/>
      <c r="N710" s="14"/>
      <c r="O710" s="14"/>
      <c r="P710" s="14"/>
    </row>
    <row r="711" spans="5:16" x14ac:dyDescent="0.25">
      <c r="E711" s="272"/>
      <c r="F711" s="13"/>
      <c r="G711" s="13"/>
      <c r="H711" s="13"/>
      <c r="I711" s="13"/>
      <c r="J711" s="13"/>
      <c r="L711" s="14"/>
      <c r="M711" s="14"/>
      <c r="N711" s="14"/>
      <c r="O711" s="14"/>
      <c r="P711" s="14"/>
    </row>
    <row r="712" spans="5:16" x14ac:dyDescent="0.25">
      <c r="E712" s="272"/>
      <c r="F712" s="13"/>
      <c r="G712" s="13"/>
      <c r="H712" s="13"/>
      <c r="I712" s="13"/>
      <c r="J712" s="13"/>
      <c r="L712" s="14"/>
      <c r="M712" s="14"/>
      <c r="N712" s="14"/>
      <c r="O712" s="14"/>
      <c r="P712" s="14"/>
    </row>
    <row r="713" spans="5:16" x14ac:dyDescent="0.25">
      <c r="E713" s="272"/>
      <c r="F713" s="13"/>
      <c r="G713" s="13"/>
      <c r="H713" s="13"/>
      <c r="I713" s="13"/>
      <c r="J713" s="13"/>
      <c r="L713" s="14"/>
      <c r="M713" s="14"/>
      <c r="N713" s="14"/>
      <c r="O713" s="14"/>
      <c r="P713" s="14"/>
    </row>
    <row r="714" spans="5:16" x14ac:dyDescent="0.25">
      <c r="F714" s="13"/>
      <c r="G714" s="13"/>
      <c r="H714" s="13"/>
      <c r="I714" s="13"/>
      <c r="J714" s="13"/>
      <c r="L714" s="14"/>
      <c r="M714" s="14"/>
      <c r="N714" s="14"/>
      <c r="O714" s="14"/>
      <c r="P714" s="14"/>
    </row>
    <row r="715" spans="5:16" x14ac:dyDescent="0.25">
      <c r="E715" s="272"/>
      <c r="F715" s="13"/>
      <c r="G715" s="13"/>
      <c r="H715" s="13"/>
      <c r="I715" s="13"/>
      <c r="J715" s="13"/>
      <c r="L715" s="14"/>
      <c r="M715" s="14"/>
      <c r="N715" s="14"/>
      <c r="O715" s="14"/>
      <c r="P715" s="14"/>
    </row>
    <row r="716" spans="5:16" x14ac:dyDescent="0.25">
      <c r="E716" s="272"/>
      <c r="F716" s="13"/>
      <c r="G716" s="13"/>
      <c r="H716" s="13"/>
      <c r="I716" s="13"/>
      <c r="J716" s="13"/>
      <c r="L716" s="14"/>
      <c r="M716" s="14"/>
      <c r="N716" s="14"/>
      <c r="O716" s="14"/>
      <c r="P716" s="14"/>
    </row>
    <row r="717" spans="5:16" x14ac:dyDescent="0.25">
      <c r="E717" s="272"/>
      <c r="F717" s="13"/>
      <c r="G717" s="13"/>
      <c r="H717" s="13"/>
      <c r="I717" s="13"/>
      <c r="J717" s="13"/>
      <c r="L717" s="14"/>
      <c r="M717" s="14"/>
      <c r="N717" s="14"/>
      <c r="O717" s="14"/>
      <c r="P717" s="14"/>
    </row>
    <row r="718" spans="5:16" x14ac:dyDescent="0.25">
      <c r="E718" s="272"/>
      <c r="F718" s="13"/>
      <c r="G718" s="13"/>
      <c r="H718" s="13"/>
      <c r="I718" s="13"/>
      <c r="J718" s="13"/>
      <c r="L718" s="14"/>
      <c r="M718" s="14"/>
      <c r="N718" s="14"/>
      <c r="O718" s="14"/>
      <c r="P718" s="14"/>
    </row>
    <row r="719" spans="5:16" x14ac:dyDescent="0.25">
      <c r="E719" s="272"/>
      <c r="F719" s="13"/>
      <c r="G719" s="13"/>
      <c r="H719" s="13"/>
      <c r="I719" s="13"/>
      <c r="J719" s="13"/>
      <c r="L719" s="14"/>
      <c r="M719" s="14"/>
      <c r="N719" s="14"/>
      <c r="O719" s="14"/>
      <c r="P719" s="14"/>
    </row>
    <row r="720" spans="5:16" x14ac:dyDescent="0.25">
      <c r="E720" s="272"/>
      <c r="F720" s="13"/>
      <c r="G720" s="13"/>
      <c r="H720" s="13"/>
      <c r="I720" s="13"/>
      <c r="J720" s="13"/>
      <c r="L720" s="14"/>
      <c r="M720" s="14"/>
      <c r="N720" s="14"/>
      <c r="O720" s="14"/>
      <c r="P720" s="14"/>
    </row>
    <row r="721" spans="5:16" x14ac:dyDescent="0.25">
      <c r="E721" s="272"/>
      <c r="F721" s="13"/>
      <c r="G721" s="13"/>
      <c r="H721" s="13"/>
      <c r="I721" s="13"/>
      <c r="J721" s="13"/>
      <c r="L721" s="14"/>
      <c r="M721" s="14"/>
      <c r="N721" s="14"/>
      <c r="O721" s="14"/>
      <c r="P721" s="14"/>
    </row>
    <row r="722" spans="5:16" x14ac:dyDescent="0.25">
      <c r="E722" s="272"/>
      <c r="F722" s="13"/>
      <c r="G722" s="13"/>
      <c r="H722" s="13"/>
      <c r="I722" s="13"/>
      <c r="J722" s="13"/>
      <c r="L722" s="14"/>
      <c r="M722" s="14"/>
      <c r="N722" s="14"/>
      <c r="O722" s="14"/>
      <c r="P722" s="14"/>
    </row>
    <row r="723" spans="5:16" x14ac:dyDescent="0.25">
      <c r="E723" s="272"/>
      <c r="F723" s="13"/>
      <c r="G723" s="13"/>
      <c r="H723" s="13"/>
      <c r="I723" s="13"/>
      <c r="J723" s="13"/>
      <c r="L723" s="14"/>
      <c r="M723" s="14"/>
      <c r="N723" s="14"/>
      <c r="O723" s="14"/>
      <c r="P723" s="14"/>
    </row>
    <row r="724" spans="5:16" x14ac:dyDescent="0.25">
      <c r="E724" s="272"/>
      <c r="F724" s="13"/>
      <c r="G724" s="13"/>
      <c r="H724" s="13"/>
      <c r="I724" s="13"/>
      <c r="J724" s="13"/>
      <c r="L724" s="14"/>
      <c r="M724" s="14"/>
      <c r="N724" s="14"/>
      <c r="O724" s="14"/>
      <c r="P724" s="14"/>
    </row>
    <row r="725" spans="5:16" x14ac:dyDescent="0.25">
      <c r="E725" s="272"/>
      <c r="F725" s="13"/>
      <c r="G725" s="13"/>
      <c r="H725" s="13"/>
      <c r="I725" s="13"/>
      <c r="J725" s="13"/>
      <c r="L725" s="14"/>
      <c r="M725" s="14"/>
      <c r="N725" s="14"/>
      <c r="O725" s="14"/>
      <c r="P725" s="14"/>
    </row>
    <row r="726" spans="5:16" x14ac:dyDescent="0.25">
      <c r="E726" s="272"/>
      <c r="F726" s="13"/>
      <c r="G726" s="13"/>
      <c r="H726" s="13"/>
      <c r="I726" s="13"/>
      <c r="J726" s="13"/>
      <c r="L726" s="14"/>
      <c r="M726" s="14"/>
      <c r="N726" s="14"/>
      <c r="O726" s="14"/>
      <c r="P726" s="14"/>
    </row>
    <row r="727" spans="5:16" x14ac:dyDescent="0.25">
      <c r="E727" s="272"/>
      <c r="F727" s="13"/>
      <c r="G727" s="13"/>
      <c r="H727" s="13"/>
      <c r="I727" s="13"/>
      <c r="J727" s="13"/>
      <c r="L727" s="14"/>
      <c r="M727" s="14"/>
      <c r="N727" s="14"/>
      <c r="O727" s="14"/>
      <c r="P727" s="14"/>
    </row>
    <row r="728" spans="5:16" x14ac:dyDescent="0.25">
      <c r="E728" s="272"/>
      <c r="F728" s="13"/>
      <c r="G728" s="13"/>
      <c r="H728" s="13"/>
      <c r="I728" s="13"/>
      <c r="J728" s="13"/>
      <c r="L728" s="14"/>
      <c r="M728" s="14"/>
      <c r="N728" s="14"/>
      <c r="O728" s="14"/>
      <c r="P728" s="14"/>
    </row>
    <row r="729" spans="5:16" x14ac:dyDescent="0.25">
      <c r="E729" s="272"/>
      <c r="F729" s="13"/>
      <c r="G729" s="13"/>
      <c r="H729" s="13"/>
      <c r="I729" s="13"/>
      <c r="J729" s="13"/>
      <c r="L729" s="14"/>
      <c r="M729" s="14"/>
      <c r="N729" s="14"/>
      <c r="O729" s="14"/>
      <c r="P729" s="14"/>
    </row>
    <row r="730" spans="5:16" x14ac:dyDescent="0.25">
      <c r="E730" s="272"/>
      <c r="F730" s="13"/>
      <c r="G730" s="13"/>
      <c r="H730" s="13"/>
      <c r="I730" s="13"/>
      <c r="J730" s="13"/>
      <c r="L730" s="14"/>
      <c r="M730" s="14"/>
      <c r="N730" s="14"/>
      <c r="O730" s="14"/>
      <c r="P730" s="14"/>
    </row>
    <row r="731" spans="5:16" x14ac:dyDescent="0.25">
      <c r="E731" s="272"/>
      <c r="F731" s="13"/>
      <c r="G731" s="13"/>
      <c r="H731" s="13"/>
      <c r="I731" s="13"/>
      <c r="J731" s="13"/>
      <c r="L731" s="14"/>
      <c r="M731" s="14"/>
      <c r="N731" s="14"/>
      <c r="O731" s="14"/>
      <c r="P731" s="14"/>
    </row>
    <row r="732" spans="5:16" x14ac:dyDescent="0.25">
      <c r="E732" s="272"/>
      <c r="F732" s="13"/>
      <c r="G732" s="13"/>
      <c r="H732" s="13"/>
      <c r="I732" s="13"/>
      <c r="J732" s="13"/>
      <c r="L732" s="14"/>
      <c r="M732" s="14"/>
      <c r="N732" s="14"/>
      <c r="O732" s="14"/>
      <c r="P732" s="14"/>
    </row>
    <row r="733" spans="5:16" x14ac:dyDescent="0.25">
      <c r="E733" s="272"/>
      <c r="F733" s="13"/>
      <c r="G733" s="13"/>
      <c r="H733" s="13"/>
      <c r="I733" s="13"/>
      <c r="J733" s="13"/>
      <c r="L733" s="14"/>
      <c r="M733" s="14"/>
      <c r="N733" s="14"/>
      <c r="O733" s="14"/>
      <c r="P733" s="14"/>
    </row>
    <row r="734" spans="5:16" x14ac:dyDescent="0.25">
      <c r="E734" s="272"/>
      <c r="F734" s="13"/>
      <c r="G734" s="13"/>
      <c r="H734" s="13"/>
      <c r="I734" s="13"/>
      <c r="J734" s="13"/>
      <c r="L734" s="14"/>
      <c r="M734" s="14"/>
      <c r="N734" s="14"/>
      <c r="O734" s="14"/>
      <c r="P734" s="14"/>
    </row>
    <row r="735" spans="5:16" x14ac:dyDescent="0.25">
      <c r="E735" s="272"/>
      <c r="F735" s="13"/>
      <c r="G735" s="13"/>
      <c r="H735" s="13"/>
      <c r="I735" s="13"/>
      <c r="J735" s="13"/>
      <c r="L735" s="14"/>
      <c r="M735" s="14"/>
      <c r="N735" s="14"/>
      <c r="O735" s="14"/>
      <c r="P735" s="14"/>
    </row>
    <row r="736" spans="5:16" x14ac:dyDescent="0.25">
      <c r="E736" s="272"/>
      <c r="F736" s="13"/>
      <c r="G736" s="13"/>
      <c r="H736" s="13"/>
      <c r="I736" s="13"/>
      <c r="J736" s="13"/>
      <c r="L736" s="14"/>
      <c r="M736" s="14"/>
      <c r="N736" s="14"/>
      <c r="O736" s="14"/>
      <c r="P736" s="14"/>
    </row>
    <row r="737" spans="5:16" x14ac:dyDescent="0.25">
      <c r="E737" s="272"/>
      <c r="F737" s="13"/>
      <c r="G737" s="13"/>
      <c r="H737" s="13"/>
      <c r="I737" s="13"/>
      <c r="J737" s="13"/>
      <c r="L737" s="14"/>
      <c r="M737" s="14"/>
      <c r="N737" s="14"/>
      <c r="O737" s="14"/>
      <c r="P737" s="14"/>
    </row>
    <row r="738" spans="5:16" x14ac:dyDescent="0.25">
      <c r="E738" s="272"/>
      <c r="F738" s="13"/>
      <c r="G738" s="13"/>
      <c r="H738" s="13"/>
      <c r="I738" s="13"/>
      <c r="J738" s="13"/>
      <c r="L738" s="14"/>
      <c r="M738" s="14"/>
      <c r="N738" s="14"/>
      <c r="O738" s="14"/>
      <c r="P738" s="14"/>
    </row>
    <row r="739" spans="5:16" x14ac:dyDescent="0.25">
      <c r="E739" s="272"/>
      <c r="F739" s="13"/>
      <c r="G739" s="13"/>
      <c r="H739" s="13"/>
      <c r="I739" s="13"/>
      <c r="J739" s="13"/>
      <c r="L739" s="14"/>
      <c r="M739" s="14"/>
      <c r="N739" s="14"/>
      <c r="O739" s="14"/>
      <c r="P739" s="14"/>
    </row>
    <row r="740" spans="5:16" x14ac:dyDescent="0.25">
      <c r="E740" s="272"/>
      <c r="F740" s="13"/>
      <c r="G740" s="13"/>
      <c r="H740" s="13"/>
      <c r="I740" s="13"/>
      <c r="J740" s="13"/>
      <c r="L740" s="14"/>
      <c r="M740" s="14"/>
      <c r="N740" s="14"/>
      <c r="O740" s="14"/>
      <c r="P740" s="14"/>
    </row>
    <row r="741" spans="5:16" x14ac:dyDescent="0.25">
      <c r="E741" s="272"/>
      <c r="F741" s="13"/>
      <c r="G741" s="13"/>
      <c r="H741" s="13"/>
      <c r="I741" s="13"/>
      <c r="J741" s="13"/>
      <c r="L741" s="14"/>
      <c r="M741" s="14"/>
      <c r="N741" s="14"/>
      <c r="O741" s="14"/>
      <c r="P741" s="14"/>
    </row>
    <row r="742" spans="5:16" x14ac:dyDescent="0.25">
      <c r="E742" s="272"/>
      <c r="F742" s="13"/>
      <c r="G742" s="13"/>
      <c r="H742" s="13"/>
      <c r="I742" s="13"/>
      <c r="J742" s="13"/>
      <c r="L742" s="14"/>
      <c r="M742" s="14"/>
      <c r="N742" s="14"/>
      <c r="O742" s="14"/>
      <c r="P742" s="14"/>
    </row>
    <row r="743" spans="5:16" x14ac:dyDescent="0.25">
      <c r="F743" s="13"/>
      <c r="G743" s="13"/>
      <c r="H743" s="13"/>
      <c r="I743" s="13"/>
      <c r="J743" s="13"/>
      <c r="L743" s="14"/>
      <c r="M743" s="14"/>
      <c r="N743" s="14"/>
      <c r="O743" s="14"/>
      <c r="P743" s="14"/>
    </row>
    <row r="744" spans="5:16" x14ac:dyDescent="0.25">
      <c r="E744" s="272"/>
      <c r="F744" s="13"/>
      <c r="G744" s="13"/>
      <c r="H744" s="13"/>
      <c r="I744" s="13"/>
      <c r="J744" s="13"/>
      <c r="L744" s="14"/>
      <c r="M744" s="14"/>
      <c r="N744" s="14"/>
      <c r="O744" s="14"/>
      <c r="P744" s="14"/>
    </row>
    <row r="745" spans="5:16" x14ac:dyDescent="0.25">
      <c r="E745" s="272"/>
      <c r="F745" s="13"/>
      <c r="G745" s="13"/>
      <c r="H745" s="13"/>
      <c r="I745" s="13"/>
      <c r="J745" s="13"/>
      <c r="L745" s="14"/>
      <c r="M745" s="14"/>
      <c r="N745" s="14"/>
      <c r="O745" s="14"/>
      <c r="P745" s="14"/>
    </row>
    <row r="746" spans="5:16" x14ac:dyDescent="0.25">
      <c r="E746" s="272"/>
      <c r="F746" s="13"/>
      <c r="G746" s="13"/>
      <c r="H746" s="13"/>
      <c r="I746" s="13"/>
      <c r="J746" s="13"/>
      <c r="L746" s="14"/>
      <c r="M746" s="14"/>
      <c r="N746" s="14"/>
      <c r="O746" s="14"/>
      <c r="P746" s="14"/>
    </row>
    <row r="747" spans="5:16" x14ac:dyDescent="0.25">
      <c r="E747" s="272"/>
      <c r="F747" s="13"/>
      <c r="G747" s="13"/>
      <c r="H747" s="13"/>
      <c r="I747" s="13"/>
      <c r="J747" s="13"/>
      <c r="L747" s="14"/>
      <c r="M747" s="14"/>
      <c r="N747" s="14"/>
      <c r="O747" s="14"/>
      <c r="P747" s="14"/>
    </row>
    <row r="748" spans="5:16" x14ac:dyDescent="0.25">
      <c r="E748" s="272"/>
      <c r="F748" s="13"/>
      <c r="G748" s="13"/>
      <c r="H748" s="13"/>
      <c r="I748" s="13"/>
      <c r="J748" s="13"/>
      <c r="L748" s="14"/>
      <c r="M748" s="14"/>
      <c r="N748" s="14"/>
      <c r="O748" s="14"/>
      <c r="P748" s="14"/>
    </row>
    <row r="749" spans="5:16" x14ac:dyDescent="0.25">
      <c r="E749" s="272"/>
      <c r="F749" s="13"/>
      <c r="G749" s="13"/>
      <c r="H749" s="13"/>
      <c r="I749" s="13"/>
      <c r="J749" s="13"/>
      <c r="L749" s="14"/>
      <c r="M749" s="14"/>
      <c r="N749" s="14"/>
      <c r="O749" s="14"/>
      <c r="P749" s="14"/>
    </row>
    <row r="750" spans="5:16" x14ac:dyDescent="0.25">
      <c r="E750" s="272"/>
      <c r="F750" s="13"/>
      <c r="G750" s="13"/>
      <c r="H750" s="13"/>
      <c r="I750" s="13"/>
      <c r="J750" s="13"/>
      <c r="L750" s="14"/>
      <c r="M750" s="14"/>
      <c r="N750" s="14"/>
      <c r="O750" s="14"/>
      <c r="P750" s="14"/>
    </row>
    <row r="751" spans="5:16" x14ac:dyDescent="0.25">
      <c r="E751" s="272"/>
      <c r="F751" s="13"/>
      <c r="G751" s="13"/>
      <c r="H751" s="13"/>
      <c r="I751" s="13"/>
      <c r="J751" s="13"/>
      <c r="L751" s="14"/>
      <c r="M751" s="14"/>
      <c r="N751" s="14"/>
      <c r="O751" s="14"/>
      <c r="P751" s="14"/>
    </row>
    <row r="752" spans="5:16" x14ac:dyDescent="0.25">
      <c r="E752" s="272"/>
      <c r="F752" s="13"/>
      <c r="G752" s="13"/>
      <c r="H752" s="13"/>
      <c r="I752" s="13"/>
      <c r="J752" s="13"/>
      <c r="L752" s="14"/>
      <c r="M752" s="14"/>
      <c r="N752" s="14"/>
      <c r="O752" s="14"/>
      <c r="P752" s="14"/>
    </row>
    <row r="753" spans="5:16" x14ac:dyDescent="0.25">
      <c r="E753" s="272"/>
      <c r="F753" s="13"/>
      <c r="G753" s="13"/>
      <c r="H753" s="13"/>
      <c r="I753" s="13"/>
      <c r="J753" s="13"/>
      <c r="L753" s="14"/>
      <c r="M753" s="14"/>
      <c r="N753" s="14"/>
      <c r="O753" s="14"/>
      <c r="P753" s="14"/>
    </row>
    <row r="754" spans="5:16" x14ac:dyDescent="0.25">
      <c r="E754" s="272"/>
      <c r="F754" s="13"/>
      <c r="G754" s="13"/>
      <c r="H754" s="13"/>
      <c r="I754" s="13"/>
      <c r="J754" s="13"/>
      <c r="L754" s="14"/>
      <c r="M754" s="14"/>
      <c r="N754" s="14"/>
      <c r="O754" s="14"/>
      <c r="P754" s="14"/>
    </row>
    <row r="755" spans="5:16" x14ac:dyDescent="0.25">
      <c r="E755" s="272"/>
      <c r="F755" s="13"/>
      <c r="G755" s="13"/>
      <c r="H755" s="13"/>
      <c r="I755" s="13"/>
      <c r="J755" s="13"/>
      <c r="L755" s="14"/>
      <c r="M755" s="14"/>
      <c r="N755" s="14"/>
      <c r="O755" s="14"/>
      <c r="P755" s="14"/>
    </row>
    <row r="756" spans="5:16" x14ac:dyDescent="0.25">
      <c r="E756" s="272"/>
      <c r="F756" s="13"/>
      <c r="G756" s="13"/>
      <c r="H756" s="13"/>
      <c r="I756" s="13"/>
      <c r="J756" s="13"/>
      <c r="L756" s="14"/>
      <c r="M756" s="14"/>
      <c r="N756" s="14"/>
      <c r="O756" s="14"/>
      <c r="P756" s="14"/>
    </row>
    <row r="757" spans="5:16" x14ac:dyDescent="0.25">
      <c r="E757" s="272"/>
      <c r="F757" s="13"/>
      <c r="G757" s="13"/>
      <c r="H757" s="13"/>
      <c r="I757" s="13"/>
      <c r="J757" s="13"/>
      <c r="L757" s="14"/>
      <c r="M757" s="14"/>
      <c r="N757" s="14"/>
      <c r="O757" s="14"/>
      <c r="P757" s="14"/>
    </row>
    <row r="758" spans="5:16" x14ac:dyDescent="0.25">
      <c r="E758" s="272"/>
      <c r="F758" s="13"/>
      <c r="G758" s="13"/>
      <c r="H758" s="13"/>
      <c r="I758" s="13"/>
      <c r="J758" s="13"/>
      <c r="L758" s="14"/>
      <c r="M758" s="14"/>
      <c r="N758" s="14"/>
      <c r="O758" s="14"/>
      <c r="P758" s="14"/>
    </row>
    <row r="759" spans="5:16" x14ac:dyDescent="0.25">
      <c r="E759" s="272"/>
      <c r="F759" s="13"/>
      <c r="G759" s="13"/>
      <c r="H759" s="13"/>
      <c r="I759" s="13"/>
      <c r="J759" s="13"/>
      <c r="L759" s="14"/>
      <c r="M759" s="14"/>
      <c r="N759" s="14"/>
      <c r="O759" s="14"/>
      <c r="P759" s="14"/>
    </row>
    <row r="760" spans="5:16" x14ac:dyDescent="0.25">
      <c r="E760" s="272"/>
      <c r="F760" s="13"/>
      <c r="G760" s="13"/>
      <c r="H760" s="13"/>
      <c r="I760" s="13"/>
      <c r="J760" s="13"/>
      <c r="L760" s="14"/>
      <c r="M760" s="14"/>
      <c r="N760" s="14"/>
      <c r="O760" s="14"/>
      <c r="P760" s="14"/>
    </row>
    <row r="761" spans="5:16" x14ac:dyDescent="0.25">
      <c r="E761" s="272"/>
      <c r="F761" s="13"/>
      <c r="G761" s="13"/>
      <c r="H761" s="13"/>
      <c r="I761" s="13"/>
      <c r="J761" s="13"/>
      <c r="L761" s="14"/>
      <c r="M761" s="14"/>
      <c r="N761" s="14"/>
      <c r="O761" s="14"/>
      <c r="P761" s="14"/>
    </row>
    <row r="762" spans="5:16" x14ac:dyDescent="0.25">
      <c r="E762" s="272"/>
      <c r="F762" s="13"/>
      <c r="G762" s="13"/>
      <c r="H762" s="13"/>
      <c r="I762" s="13"/>
      <c r="J762" s="13"/>
      <c r="L762" s="14"/>
      <c r="M762" s="14"/>
      <c r="N762" s="14"/>
      <c r="O762" s="14"/>
      <c r="P762" s="14"/>
    </row>
    <row r="763" spans="5:16" x14ac:dyDescent="0.25">
      <c r="E763" s="272"/>
      <c r="F763" s="13"/>
      <c r="G763" s="13"/>
      <c r="H763" s="13"/>
      <c r="I763" s="13"/>
      <c r="J763" s="13"/>
      <c r="L763" s="14"/>
      <c r="M763" s="14"/>
      <c r="N763" s="14"/>
      <c r="O763" s="14"/>
      <c r="P763" s="14"/>
    </row>
    <row r="764" spans="5:16" x14ac:dyDescent="0.25">
      <c r="E764" s="272"/>
      <c r="F764" s="13"/>
      <c r="G764" s="13"/>
      <c r="H764" s="13"/>
      <c r="I764" s="13"/>
      <c r="J764" s="13"/>
      <c r="L764" s="14"/>
      <c r="M764" s="14"/>
      <c r="N764" s="14"/>
      <c r="O764" s="14"/>
      <c r="P764" s="14"/>
    </row>
    <row r="765" spans="5:16" x14ac:dyDescent="0.25">
      <c r="E765" s="272"/>
      <c r="F765" s="13"/>
      <c r="G765" s="13"/>
      <c r="H765" s="13"/>
      <c r="I765" s="13"/>
      <c r="J765" s="13"/>
      <c r="L765" s="14"/>
      <c r="M765" s="14"/>
      <c r="N765" s="14"/>
      <c r="O765" s="14"/>
      <c r="P765" s="14"/>
    </row>
    <row r="766" spans="5:16" x14ac:dyDescent="0.25">
      <c r="E766" s="272"/>
      <c r="F766" s="13"/>
      <c r="G766" s="13"/>
      <c r="H766" s="13"/>
      <c r="I766" s="13"/>
      <c r="J766" s="13"/>
      <c r="L766" s="14"/>
      <c r="M766" s="14"/>
      <c r="N766" s="14"/>
      <c r="O766" s="14"/>
      <c r="P766" s="14"/>
    </row>
    <row r="767" spans="5:16" x14ac:dyDescent="0.25">
      <c r="E767" s="272"/>
      <c r="F767" s="13"/>
      <c r="G767" s="13"/>
      <c r="H767" s="13"/>
      <c r="I767" s="13"/>
      <c r="J767" s="13"/>
      <c r="L767" s="14"/>
      <c r="M767" s="14"/>
      <c r="N767" s="14"/>
      <c r="O767" s="14"/>
      <c r="P767" s="14"/>
    </row>
    <row r="768" spans="5:16" x14ac:dyDescent="0.25">
      <c r="E768" s="272"/>
      <c r="F768" s="13"/>
      <c r="G768" s="13"/>
      <c r="H768" s="13"/>
      <c r="I768" s="13"/>
      <c r="J768" s="13"/>
      <c r="L768" s="14"/>
      <c r="M768" s="14"/>
      <c r="N768" s="14"/>
      <c r="O768" s="14"/>
      <c r="P768" s="14"/>
    </row>
    <row r="769" spans="5:16" x14ac:dyDescent="0.25">
      <c r="E769" s="272"/>
      <c r="F769" s="13"/>
      <c r="G769" s="13"/>
      <c r="H769" s="13"/>
      <c r="I769" s="13"/>
      <c r="J769" s="13"/>
      <c r="L769" s="14"/>
      <c r="M769" s="14"/>
      <c r="N769" s="14"/>
      <c r="O769" s="14"/>
      <c r="P769" s="14"/>
    </row>
    <row r="770" spans="5:16" x14ac:dyDescent="0.25">
      <c r="F770" s="13"/>
      <c r="G770" s="13"/>
      <c r="H770" s="13"/>
      <c r="I770" s="13"/>
      <c r="J770" s="13"/>
      <c r="L770" s="14"/>
      <c r="M770" s="14"/>
      <c r="N770" s="14"/>
      <c r="O770" s="14"/>
      <c r="P770" s="14"/>
    </row>
    <row r="771" spans="5:16" x14ac:dyDescent="0.25">
      <c r="E771" s="272"/>
      <c r="F771" s="13"/>
      <c r="G771" s="13"/>
      <c r="H771" s="13"/>
      <c r="I771" s="13"/>
      <c r="J771" s="13"/>
      <c r="L771" s="14"/>
      <c r="M771" s="14"/>
      <c r="N771" s="14"/>
      <c r="O771" s="14"/>
      <c r="P771" s="14"/>
    </row>
    <row r="772" spans="5:16" x14ac:dyDescent="0.25">
      <c r="E772" s="272"/>
      <c r="F772" s="13"/>
      <c r="G772" s="13"/>
      <c r="H772" s="13"/>
      <c r="I772" s="13"/>
      <c r="J772" s="13"/>
      <c r="L772" s="14"/>
      <c r="M772" s="14"/>
      <c r="N772" s="14"/>
      <c r="O772" s="14"/>
      <c r="P772" s="14"/>
    </row>
    <row r="773" spans="5:16" x14ac:dyDescent="0.25">
      <c r="E773" s="272"/>
      <c r="F773" s="13"/>
      <c r="G773" s="13"/>
      <c r="H773" s="13"/>
      <c r="I773" s="13"/>
      <c r="J773" s="13"/>
      <c r="L773" s="14"/>
      <c r="M773" s="14"/>
      <c r="N773" s="14"/>
      <c r="O773" s="14"/>
      <c r="P773" s="14"/>
    </row>
    <row r="774" spans="5:16" x14ac:dyDescent="0.25">
      <c r="F774" s="13"/>
      <c r="G774" s="13"/>
      <c r="H774" s="13"/>
      <c r="I774" s="13"/>
      <c r="J774" s="13"/>
      <c r="L774" s="14"/>
      <c r="M774" s="14"/>
      <c r="N774" s="14"/>
      <c r="O774" s="14"/>
      <c r="P774" s="14"/>
    </row>
    <row r="775" spans="5:16" x14ac:dyDescent="0.25">
      <c r="E775" s="272"/>
      <c r="F775" s="13"/>
      <c r="G775" s="13"/>
      <c r="H775" s="13"/>
      <c r="I775" s="13"/>
      <c r="J775" s="13"/>
      <c r="L775" s="14"/>
      <c r="M775" s="14"/>
      <c r="N775" s="14"/>
      <c r="O775" s="14"/>
      <c r="P775" s="14"/>
    </row>
    <row r="776" spans="5:16" x14ac:dyDescent="0.25">
      <c r="E776" s="272"/>
      <c r="F776" s="13"/>
      <c r="G776" s="13"/>
      <c r="H776" s="13"/>
      <c r="I776" s="13"/>
      <c r="J776" s="13"/>
      <c r="L776" s="14"/>
      <c r="M776" s="14"/>
      <c r="N776" s="14"/>
      <c r="O776" s="14"/>
      <c r="P776" s="14"/>
    </row>
    <row r="777" spans="5:16" x14ac:dyDescent="0.25">
      <c r="E777" s="272"/>
      <c r="F777" s="13"/>
      <c r="G777" s="13"/>
      <c r="H777" s="13"/>
      <c r="I777" s="13"/>
      <c r="J777" s="13"/>
      <c r="L777" s="14"/>
      <c r="M777" s="14"/>
      <c r="N777" s="14"/>
      <c r="O777" s="14"/>
      <c r="P777" s="14"/>
    </row>
    <row r="778" spans="5:16" x14ac:dyDescent="0.25">
      <c r="E778" s="272"/>
      <c r="F778" s="13"/>
      <c r="G778" s="13"/>
      <c r="H778" s="13"/>
      <c r="I778" s="13"/>
      <c r="J778" s="13"/>
      <c r="L778" s="14"/>
      <c r="M778" s="14"/>
      <c r="N778" s="14"/>
      <c r="O778" s="14"/>
      <c r="P778" s="14"/>
    </row>
    <row r="779" spans="5:16" x14ac:dyDescent="0.25">
      <c r="E779" s="272"/>
      <c r="F779" s="13"/>
      <c r="G779" s="13"/>
      <c r="H779" s="13"/>
      <c r="I779" s="13"/>
      <c r="J779" s="13"/>
      <c r="L779" s="14"/>
      <c r="M779" s="14"/>
      <c r="N779" s="14"/>
      <c r="O779" s="14"/>
      <c r="P779" s="14"/>
    </row>
    <row r="780" spans="5:16" x14ac:dyDescent="0.25">
      <c r="E780" s="272"/>
      <c r="F780" s="13"/>
      <c r="G780" s="13"/>
      <c r="H780" s="13"/>
      <c r="I780" s="13"/>
      <c r="J780" s="13"/>
      <c r="L780" s="14"/>
      <c r="M780" s="14"/>
      <c r="N780" s="14"/>
      <c r="O780" s="14"/>
      <c r="P780" s="14"/>
    </row>
    <row r="781" spans="5:16" x14ac:dyDescent="0.25">
      <c r="E781" s="272"/>
      <c r="F781" s="13"/>
      <c r="G781" s="13"/>
      <c r="H781" s="13"/>
      <c r="I781" s="13"/>
      <c r="J781" s="13"/>
      <c r="L781" s="14"/>
      <c r="M781" s="14"/>
      <c r="N781" s="14"/>
      <c r="O781" s="14"/>
      <c r="P781" s="14"/>
    </row>
    <row r="782" spans="5:16" x14ac:dyDescent="0.25">
      <c r="E782" s="272"/>
      <c r="F782" s="13"/>
      <c r="G782" s="13"/>
      <c r="H782" s="13"/>
      <c r="I782" s="13"/>
      <c r="J782" s="13"/>
      <c r="L782" s="14"/>
      <c r="M782" s="14"/>
      <c r="N782" s="14"/>
      <c r="O782" s="14"/>
      <c r="P782" s="14"/>
    </row>
    <row r="783" spans="5:16" x14ac:dyDescent="0.25">
      <c r="E783" s="272"/>
      <c r="F783" s="13"/>
      <c r="G783" s="13"/>
      <c r="H783" s="13"/>
      <c r="I783" s="13"/>
      <c r="J783" s="13"/>
      <c r="L783" s="14"/>
      <c r="M783" s="14"/>
      <c r="N783" s="14"/>
      <c r="O783" s="14"/>
      <c r="P783" s="14"/>
    </row>
    <row r="784" spans="5:16" x14ac:dyDescent="0.25">
      <c r="E784" s="272"/>
      <c r="F784" s="13"/>
      <c r="G784" s="13"/>
      <c r="H784" s="13"/>
      <c r="I784" s="13"/>
      <c r="J784" s="13"/>
      <c r="L784" s="14"/>
      <c r="M784" s="14"/>
      <c r="N784" s="14"/>
      <c r="O784" s="14"/>
      <c r="P784" s="14"/>
    </row>
    <row r="785" spans="5:16" x14ac:dyDescent="0.25">
      <c r="E785" s="272"/>
      <c r="F785" s="13"/>
      <c r="G785" s="13"/>
      <c r="H785" s="13"/>
      <c r="I785" s="13"/>
      <c r="J785" s="13"/>
      <c r="L785" s="14"/>
      <c r="M785" s="14"/>
      <c r="N785" s="14"/>
      <c r="O785" s="14"/>
      <c r="P785" s="14"/>
    </row>
    <row r="786" spans="5:16" x14ac:dyDescent="0.25">
      <c r="E786" s="272"/>
      <c r="F786" s="13"/>
      <c r="G786" s="13"/>
      <c r="H786" s="13"/>
      <c r="I786" s="13"/>
      <c r="J786" s="13"/>
      <c r="L786" s="14"/>
      <c r="M786" s="14"/>
      <c r="N786" s="14"/>
      <c r="O786" s="14"/>
      <c r="P786" s="14"/>
    </row>
    <row r="787" spans="5:16" x14ac:dyDescent="0.25">
      <c r="E787" s="272"/>
      <c r="F787" s="13"/>
      <c r="G787" s="13"/>
      <c r="H787" s="13"/>
      <c r="I787" s="13"/>
      <c r="J787" s="13"/>
      <c r="L787" s="14"/>
      <c r="M787" s="14"/>
      <c r="N787" s="14"/>
      <c r="O787" s="14"/>
      <c r="P787" s="14"/>
    </row>
    <row r="788" spans="5:16" x14ac:dyDescent="0.25">
      <c r="E788" s="272"/>
      <c r="F788" s="13"/>
      <c r="G788" s="13"/>
      <c r="H788" s="13"/>
      <c r="I788" s="13"/>
      <c r="J788" s="13"/>
      <c r="L788" s="14"/>
      <c r="M788" s="14"/>
      <c r="N788" s="14"/>
      <c r="O788" s="14"/>
      <c r="P788" s="14"/>
    </row>
    <row r="789" spans="5:16" x14ac:dyDescent="0.25">
      <c r="E789" s="272"/>
      <c r="F789" s="13"/>
      <c r="G789" s="13"/>
      <c r="H789" s="13"/>
      <c r="I789" s="13"/>
      <c r="J789" s="13"/>
      <c r="L789" s="14"/>
      <c r="M789" s="14"/>
      <c r="N789" s="14"/>
      <c r="O789" s="14"/>
      <c r="P789" s="14"/>
    </row>
    <row r="790" spans="5:16" x14ac:dyDescent="0.25">
      <c r="E790" s="272"/>
      <c r="F790" s="13"/>
      <c r="G790" s="13"/>
      <c r="H790" s="13"/>
      <c r="I790" s="13"/>
      <c r="J790" s="13"/>
      <c r="L790" s="14"/>
      <c r="M790" s="14"/>
      <c r="N790" s="14"/>
      <c r="O790" s="14"/>
      <c r="P790" s="14"/>
    </row>
    <row r="791" spans="5:16" x14ac:dyDescent="0.25">
      <c r="E791" s="272"/>
      <c r="F791" s="13"/>
      <c r="G791" s="13"/>
      <c r="H791" s="13"/>
      <c r="I791" s="13"/>
      <c r="J791" s="13"/>
      <c r="L791" s="14"/>
      <c r="M791" s="14"/>
      <c r="N791" s="14"/>
      <c r="O791" s="14"/>
      <c r="P791" s="14"/>
    </row>
    <row r="792" spans="5:16" x14ac:dyDescent="0.25">
      <c r="E792" s="272"/>
      <c r="F792" s="13"/>
      <c r="G792" s="13"/>
      <c r="H792" s="13"/>
      <c r="I792" s="13"/>
      <c r="J792" s="13"/>
      <c r="L792" s="14"/>
      <c r="M792" s="14"/>
      <c r="N792" s="14"/>
      <c r="O792" s="14"/>
      <c r="P792" s="14"/>
    </row>
    <row r="793" spans="5:16" x14ac:dyDescent="0.25">
      <c r="E793" s="272"/>
      <c r="F793" s="13"/>
      <c r="G793" s="13"/>
      <c r="H793" s="13"/>
      <c r="I793" s="13"/>
      <c r="J793" s="13"/>
      <c r="L793" s="14"/>
      <c r="M793" s="14"/>
      <c r="N793" s="14"/>
      <c r="O793" s="14"/>
      <c r="P793" s="14"/>
    </row>
    <row r="794" spans="5:16" x14ac:dyDescent="0.25">
      <c r="E794" s="272"/>
      <c r="F794" s="13"/>
      <c r="G794" s="13"/>
      <c r="H794" s="13"/>
      <c r="I794" s="13"/>
      <c r="J794" s="13"/>
      <c r="L794" s="14"/>
      <c r="M794" s="14"/>
      <c r="N794" s="14"/>
      <c r="O794" s="14"/>
      <c r="P794" s="14"/>
    </row>
    <row r="795" spans="5:16" x14ac:dyDescent="0.25">
      <c r="E795" s="272"/>
      <c r="F795" s="13"/>
      <c r="G795" s="13"/>
      <c r="H795" s="13"/>
      <c r="I795" s="13"/>
      <c r="J795" s="13"/>
      <c r="L795" s="14"/>
      <c r="M795" s="14"/>
      <c r="N795" s="14"/>
      <c r="O795" s="14"/>
      <c r="P795" s="14"/>
    </row>
    <row r="796" spans="5:16" x14ac:dyDescent="0.25">
      <c r="E796" s="272"/>
      <c r="F796" s="13"/>
      <c r="G796" s="13"/>
      <c r="H796" s="13"/>
      <c r="I796" s="13"/>
      <c r="J796" s="13"/>
      <c r="L796" s="14"/>
      <c r="M796" s="14"/>
      <c r="N796" s="14"/>
      <c r="O796" s="14"/>
      <c r="P796" s="14"/>
    </row>
    <row r="797" spans="5:16" x14ac:dyDescent="0.25">
      <c r="E797" s="272"/>
      <c r="F797" s="13"/>
      <c r="G797" s="13"/>
      <c r="H797" s="13"/>
      <c r="I797" s="13"/>
      <c r="J797" s="13"/>
      <c r="L797" s="14"/>
      <c r="M797" s="14"/>
      <c r="N797" s="14"/>
      <c r="O797" s="14"/>
      <c r="P797" s="14"/>
    </row>
    <row r="798" spans="5:16" x14ac:dyDescent="0.25">
      <c r="F798" s="13"/>
      <c r="G798" s="13"/>
      <c r="H798" s="13"/>
      <c r="I798" s="13"/>
      <c r="J798" s="13"/>
      <c r="L798" s="14"/>
      <c r="M798" s="14"/>
      <c r="N798" s="14"/>
      <c r="O798" s="14"/>
      <c r="P798" s="14"/>
    </row>
    <row r="799" spans="5:16" x14ac:dyDescent="0.25">
      <c r="E799" s="272"/>
      <c r="F799" s="13"/>
      <c r="G799" s="13"/>
      <c r="H799" s="13"/>
      <c r="I799" s="13"/>
      <c r="J799" s="13"/>
      <c r="L799" s="14"/>
      <c r="M799" s="14"/>
      <c r="N799" s="14"/>
      <c r="O799" s="14"/>
      <c r="P799" s="14"/>
    </row>
    <row r="800" spans="5:16" x14ac:dyDescent="0.25">
      <c r="E800" s="272"/>
      <c r="F800" s="13"/>
      <c r="G800" s="13"/>
      <c r="H800" s="13"/>
      <c r="I800" s="13"/>
      <c r="J800" s="13"/>
      <c r="L800" s="14"/>
      <c r="M800" s="14"/>
      <c r="N800" s="14"/>
      <c r="O800" s="14"/>
      <c r="P800" s="14"/>
    </row>
    <row r="801" spans="5:16" x14ac:dyDescent="0.25">
      <c r="E801" s="272"/>
      <c r="F801" s="13"/>
      <c r="G801" s="13"/>
      <c r="H801" s="13"/>
      <c r="I801" s="13"/>
      <c r="J801" s="13"/>
      <c r="L801" s="14"/>
      <c r="M801" s="14"/>
      <c r="N801" s="14"/>
      <c r="O801" s="14"/>
      <c r="P801" s="14"/>
    </row>
    <row r="802" spans="5:16" x14ac:dyDescent="0.25">
      <c r="E802" s="272"/>
      <c r="F802" s="13"/>
      <c r="G802" s="13"/>
      <c r="H802" s="13"/>
      <c r="I802" s="13"/>
      <c r="J802" s="13"/>
      <c r="L802" s="14"/>
      <c r="M802" s="14"/>
      <c r="N802" s="14"/>
      <c r="O802" s="14"/>
      <c r="P802" s="14"/>
    </row>
    <row r="803" spans="5:16" x14ac:dyDescent="0.25">
      <c r="E803" s="272"/>
      <c r="F803" s="13"/>
      <c r="G803" s="13"/>
      <c r="H803" s="13"/>
      <c r="I803" s="13"/>
      <c r="J803" s="13"/>
      <c r="L803" s="14"/>
      <c r="M803" s="14"/>
      <c r="N803" s="14"/>
      <c r="O803" s="14"/>
      <c r="P803" s="14"/>
    </row>
    <row r="804" spans="5:16" x14ac:dyDescent="0.25">
      <c r="E804" s="272"/>
      <c r="F804" s="13"/>
      <c r="G804" s="13"/>
      <c r="H804" s="13"/>
      <c r="I804" s="13"/>
      <c r="J804" s="13"/>
      <c r="L804" s="14"/>
      <c r="M804" s="14"/>
      <c r="N804" s="14"/>
      <c r="O804" s="14"/>
      <c r="P804" s="14"/>
    </row>
    <row r="805" spans="5:16" x14ac:dyDescent="0.25">
      <c r="E805" s="272"/>
      <c r="F805" s="13"/>
      <c r="G805" s="13"/>
      <c r="H805" s="13"/>
      <c r="I805" s="13"/>
      <c r="J805" s="13"/>
      <c r="L805" s="14"/>
      <c r="M805" s="14"/>
      <c r="N805" s="14"/>
      <c r="O805" s="14"/>
      <c r="P805" s="14"/>
    </row>
    <row r="806" spans="5:16" x14ac:dyDescent="0.25">
      <c r="E806" s="272"/>
      <c r="F806" s="13"/>
      <c r="G806" s="13"/>
      <c r="H806" s="13"/>
      <c r="I806" s="13"/>
      <c r="J806" s="13"/>
      <c r="L806" s="14"/>
      <c r="M806" s="14"/>
      <c r="N806" s="14"/>
      <c r="O806" s="14"/>
      <c r="P806" s="14"/>
    </row>
    <row r="807" spans="5:16" x14ac:dyDescent="0.25">
      <c r="E807" s="272"/>
      <c r="F807" s="13"/>
      <c r="G807" s="13"/>
      <c r="H807" s="13"/>
      <c r="I807" s="13"/>
      <c r="J807" s="13"/>
      <c r="L807" s="14"/>
      <c r="M807" s="14"/>
      <c r="N807" s="14"/>
      <c r="O807" s="14"/>
      <c r="P807" s="14"/>
    </row>
    <row r="808" spans="5:16" x14ac:dyDescent="0.25">
      <c r="E808" s="272"/>
      <c r="F808" s="13"/>
      <c r="G808" s="13"/>
      <c r="H808" s="13"/>
      <c r="I808" s="13"/>
      <c r="J808" s="13"/>
      <c r="L808" s="14"/>
      <c r="M808" s="14"/>
      <c r="N808" s="14"/>
      <c r="O808" s="14"/>
      <c r="P808" s="14"/>
    </row>
    <row r="809" spans="5:16" x14ac:dyDescent="0.25">
      <c r="E809" s="272"/>
      <c r="F809" s="13"/>
      <c r="G809" s="13"/>
      <c r="H809" s="13"/>
      <c r="I809" s="13"/>
      <c r="J809" s="13"/>
      <c r="L809" s="14"/>
      <c r="M809" s="14"/>
      <c r="N809" s="14"/>
      <c r="O809" s="14"/>
      <c r="P809" s="14"/>
    </row>
    <row r="810" spans="5:16" x14ac:dyDescent="0.25">
      <c r="E810" s="272"/>
      <c r="F810" s="13"/>
      <c r="G810" s="13"/>
      <c r="H810" s="13"/>
      <c r="I810" s="13"/>
      <c r="J810" s="13"/>
      <c r="L810" s="14"/>
      <c r="M810" s="14"/>
      <c r="N810" s="14"/>
      <c r="O810" s="14"/>
      <c r="P810" s="14"/>
    </row>
    <row r="811" spans="5:16" x14ac:dyDescent="0.25">
      <c r="E811" s="272"/>
      <c r="F811" s="13"/>
      <c r="G811" s="13"/>
      <c r="H811" s="13"/>
      <c r="I811" s="13"/>
      <c r="J811" s="13"/>
      <c r="L811" s="14"/>
      <c r="M811" s="14"/>
      <c r="N811" s="14"/>
      <c r="O811" s="14"/>
      <c r="P811" s="14"/>
    </row>
    <row r="812" spans="5:16" x14ac:dyDescent="0.25">
      <c r="E812" s="272"/>
      <c r="F812" s="13"/>
      <c r="G812" s="13"/>
      <c r="H812" s="13"/>
      <c r="I812" s="13"/>
      <c r="J812" s="13"/>
      <c r="L812" s="14"/>
      <c r="M812" s="14"/>
      <c r="N812" s="14"/>
      <c r="O812" s="14"/>
      <c r="P812" s="14"/>
    </row>
    <row r="813" spans="5:16" x14ac:dyDescent="0.25">
      <c r="E813" s="272"/>
      <c r="F813" s="13"/>
      <c r="G813" s="13"/>
      <c r="H813" s="13"/>
      <c r="I813" s="13"/>
      <c r="J813" s="13"/>
      <c r="L813" s="14"/>
      <c r="M813" s="14"/>
      <c r="N813" s="14"/>
      <c r="O813" s="14"/>
      <c r="P813" s="14"/>
    </row>
    <row r="814" spans="5:16" x14ac:dyDescent="0.25">
      <c r="E814" s="272"/>
      <c r="F814" s="13"/>
      <c r="G814" s="13"/>
      <c r="H814" s="13"/>
      <c r="I814" s="13"/>
      <c r="J814" s="13"/>
      <c r="L814" s="14"/>
      <c r="M814" s="14"/>
      <c r="N814" s="14"/>
      <c r="O814" s="14"/>
      <c r="P814" s="14"/>
    </row>
    <row r="815" spans="5:16" x14ac:dyDescent="0.25">
      <c r="E815" s="272"/>
      <c r="F815" s="13"/>
      <c r="G815" s="13"/>
      <c r="H815" s="13"/>
      <c r="I815" s="13"/>
      <c r="J815" s="13"/>
      <c r="L815" s="14"/>
      <c r="M815" s="14"/>
      <c r="N815" s="14"/>
      <c r="O815" s="14"/>
      <c r="P815" s="14"/>
    </row>
    <row r="816" spans="5:16" x14ac:dyDescent="0.25">
      <c r="E816" s="272"/>
      <c r="F816" s="13"/>
      <c r="G816" s="13"/>
      <c r="H816" s="13"/>
      <c r="I816" s="13"/>
      <c r="J816" s="13"/>
      <c r="L816" s="14"/>
      <c r="M816" s="14"/>
      <c r="N816" s="14"/>
      <c r="O816" s="14"/>
      <c r="P816" s="14"/>
    </row>
    <row r="817" spans="5:16" x14ac:dyDescent="0.25">
      <c r="E817" s="272"/>
      <c r="F817" s="13"/>
      <c r="G817" s="13"/>
      <c r="H817" s="13"/>
      <c r="I817" s="13"/>
      <c r="J817" s="13"/>
      <c r="L817" s="14"/>
      <c r="M817" s="14"/>
      <c r="N817" s="14"/>
      <c r="O817" s="14"/>
      <c r="P817" s="14"/>
    </row>
    <row r="818" spans="5:16" x14ac:dyDescent="0.25">
      <c r="E818" s="272"/>
      <c r="F818" s="13"/>
      <c r="G818" s="13"/>
      <c r="H818" s="13"/>
      <c r="I818" s="13"/>
      <c r="J818" s="13"/>
      <c r="L818" s="14"/>
      <c r="M818" s="14"/>
      <c r="N818" s="14"/>
      <c r="O818" s="14"/>
      <c r="P818" s="14"/>
    </row>
    <row r="819" spans="5:16" x14ac:dyDescent="0.25">
      <c r="E819" s="272"/>
      <c r="F819" s="13"/>
      <c r="G819" s="13"/>
      <c r="H819" s="13"/>
      <c r="I819" s="13"/>
      <c r="J819" s="13"/>
      <c r="L819" s="14"/>
      <c r="M819" s="14"/>
      <c r="N819" s="14"/>
      <c r="O819" s="14"/>
      <c r="P819" s="14"/>
    </row>
    <row r="820" spans="5:16" x14ac:dyDescent="0.25">
      <c r="E820" s="272"/>
      <c r="F820" s="13"/>
      <c r="G820" s="13"/>
      <c r="H820" s="13"/>
      <c r="I820" s="13"/>
      <c r="J820" s="13"/>
      <c r="L820" s="14"/>
      <c r="M820" s="14"/>
      <c r="N820" s="14"/>
      <c r="O820" s="14"/>
      <c r="P820" s="14"/>
    </row>
    <row r="821" spans="5:16" x14ac:dyDescent="0.25">
      <c r="E821" s="272"/>
      <c r="F821" s="13"/>
      <c r="G821" s="13"/>
      <c r="H821" s="13"/>
      <c r="I821" s="13"/>
      <c r="J821" s="13"/>
      <c r="L821" s="14"/>
      <c r="M821" s="14"/>
      <c r="N821" s="14"/>
      <c r="O821" s="14"/>
      <c r="P821" s="14"/>
    </row>
    <row r="822" spans="5:16" x14ac:dyDescent="0.25">
      <c r="E822" s="272"/>
      <c r="F822" s="13"/>
      <c r="G822" s="13"/>
      <c r="H822" s="13"/>
      <c r="I822" s="13"/>
      <c r="J822" s="13"/>
      <c r="L822" s="14"/>
      <c r="M822" s="14"/>
      <c r="N822" s="14"/>
      <c r="O822" s="14"/>
      <c r="P822" s="14"/>
    </row>
    <row r="823" spans="5:16" x14ac:dyDescent="0.25">
      <c r="E823" s="272"/>
      <c r="F823" s="13"/>
      <c r="G823" s="13"/>
      <c r="H823" s="13"/>
      <c r="I823" s="13"/>
      <c r="J823" s="13"/>
      <c r="L823" s="14"/>
      <c r="M823" s="14"/>
      <c r="N823" s="14"/>
      <c r="O823" s="14"/>
      <c r="P823" s="14"/>
    </row>
    <row r="824" spans="5:16" x14ac:dyDescent="0.25">
      <c r="E824" s="272"/>
      <c r="F824" s="13"/>
      <c r="G824" s="13"/>
      <c r="H824" s="13"/>
      <c r="I824" s="13"/>
      <c r="J824" s="13"/>
      <c r="L824" s="14"/>
      <c r="M824" s="14"/>
      <c r="N824" s="14"/>
      <c r="O824" s="14"/>
      <c r="P824" s="14"/>
    </row>
    <row r="825" spans="5:16" x14ac:dyDescent="0.25">
      <c r="E825" s="272"/>
      <c r="F825" s="13"/>
      <c r="G825" s="13"/>
      <c r="H825" s="13"/>
      <c r="I825" s="13"/>
      <c r="J825" s="13"/>
      <c r="L825" s="14"/>
      <c r="M825" s="14"/>
      <c r="N825" s="14"/>
      <c r="O825" s="14"/>
      <c r="P825" s="14"/>
    </row>
    <row r="826" spans="5:16" x14ac:dyDescent="0.25">
      <c r="E826" s="272"/>
      <c r="F826" s="13"/>
      <c r="G826" s="13"/>
      <c r="H826" s="13"/>
      <c r="I826" s="13"/>
      <c r="J826" s="13"/>
      <c r="L826" s="14"/>
      <c r="M826" s="14"/>
      <c r="N826" s="14"/>
      <c r="O826" s="14"/>
      <c r="P826" s="14"/>
    </row>
    <row r="827" spans="5:16" x14ac:dyDescent="0.25">
      <c r="F827" s="13"/>
      <c r="G827" s="13"/>
      <c r="H827" s="13"/>
      <c r="I827" s="13"/>
      <c r="J827" s="13"/>
      <c r="L827" s="14"/>
      <c r="M827" s="14"/>
      <c r="N827" s="14"/>
      <c r="O827" s="14"/>
      <c r="P827" s="14"/>
    </row>
    <row r="828" spans="5:16" x14ac:dyDescent="0.25">
      <c r="E828" s="272"/>
      <c r="F828" s="13"/>
      <c r="G828" s="13"/>
      <c r="H828" s="13"/>
      <c r="I828" s="13"/>
      <c r="J828" s="13"/>
      <c r="L828" s="14"/>
      <c r="M828" s="14"/>
      <c r="N828" s="14"/>
      <c r="O828" s="14"/>
      <c r="P828" s="14"/>
    </row>
    <row r="829" spans="5:16" x14ac:dyDescent="0.25">
      <c r="E829" s="272"/>
      <c r="F829" s="13"/>
      <c r="G829" s="13"/>
      <c r="H829" s="13"/>
      <c r="I829" s="13"/>
      <c r="J829" s="13"/>
      <c r="L829" s="14"/>
      <c r="M829" s="14"/>
      <c r="N829" s="14"/>
      <c r="O829" s="14"/>
      <c r="P829" s="14"/>
    </row>
    <row r="830" spans="5:16" x14ac:dyDescent="0.25">
      <c r="E830" s="272"/>
      <c r="F830" s="13"/>
      <c r="G830" s="13"/>
      <c r="H830" s="13"/>
      <c r="I830" s="13"/>
      <c r="J830" s="13"/>
      <c r="L830" s="14"/>
      <c r="M830" s="14"/>
      <c r="N830" s="14"/>
      <c r="O830" s="14"/>
      <c r="P830" s="14"/>
    </row>
    <row r="831" spans="5:16" x14ac:dyDescent="0.25">
      <c r="E831" s="272"/>
      <c r="F831" s="13"/>
      <c r="G831" s="13"/>
      <c r="H831" s="13"/>
      <c r="I831" s="13"/>
      <c r="J831" s="13"/>
      <c r="L831" s="14"/>
      <c r="M831" s="14"/>
      <c r="N831" s="14"/>
      <c r="O831" s="14"/>
      <c r="P831" s="14"/>
    </row>
    <row r="832" spans="5:16" x14ac:dyDescent="0.25">
      <c r="E832" s="272"/>
      <c r="F832" s="13"/>
      <c r="G832" s="13"/>
      <c r="H832" s="13"/>
      <c r="I832" s="13"/>
      <c r="J832" s="13"/>
      <c r="L832" s="14"/>
      <c r="M832" s="14"/>
      <c r="N832" s="14"/>
      <c r="O832" s="14"/>
      <c r="P832" s="14"/>
    </row>
    <row r="833" spans="5:16" x14ac:dyDescent="0.25">
      <c r="E833" s="272"/>
      <c r="F833" s="13"/>
      <c r="G833" s="13"/>
      <c r="H833" s="13"/>
      <c r="I833" s="13"/>
      <c r="J833" s="13"/>
      <c r="L833" s="14"/>
      <c r="M833" s="14"/>
      <c r="N833" s="14"/>
      <c r="O833" s="14"/>
      <c r="P833" s="14"/>
    </row>
    <row r="834" spans="5:16" x14ac:dyDescent="0.25">
      <c r="E834" s="272"/>
      <c r="F834" s="13"/>
      <c r="G834" s="13"/>
      <c r="H834" s="13"/>
      <c r="I834" s="13"/>
      <c r="J834" s="13"/>
      <c r="L834" s="14"/>
      <c r="M834" s="14"/>
      <c r="N834" s="14"/>
      <c r="O834" s="14"/>
      <c r="P834" s="14"/>
    </row>
    <row r="835" spans="5:16" x14ac:dyDescent="0.25">
      <c r="E835" s="272"/>
      <c r="F835" s="13"/>
      <c r="G835" s="13"/>
      <c r="H835" s="13"/>
      <c r="I835" s="13"/>
      <c r="J835" s="13"/>
      <c r="L835" s="14"/>
      <c r="M835" s="14"/>
      <c r="N835" s="14"/>
      <c r="O835" s="14"/>
      <c r="P835" s="14"/>
    </row>
    <row r="836" spans="5:16" x14ac:dyDescent="0.25">
      <c r="E836" s="272"/>
      <c r="F836" s="13"/>
      <c r="G836" s="13"/>
      <c r="H836" s="13"/>
      <c r="I836" s="13"/>
      <c r="J836" s="13"/>
      <c r="L836" s="14"/>
      <c r="M836" s="14"/>
      <c r="N836" s="14"/>
      <c r="O836" s="14"/>
      <c r="P836" s="14"/>
    </row>
    <row r="837" spans="5:16" x14ac:dyDescent="0.25">
      <c r="E837" s="272"/>
      <c r="F837" s="13"/>
      <c r="G837" s="13"/>
      <c r="H837" s="13"/>
      <c r="I837" s="13"/>
      <c r="J837" s="13"/>
      <c r="L837" s="14"/>
      <c r="M837" s="14"/>
      <c r="N837" s="14"/>
      <c r="O837" s="14"/>
      <c r="P837" s="14"/>
    </row>
    <row r="838" spans="5:16" x14ac:dyDescent="0.25">
      <c r="E838" s="272"/>
      <c r="F838" s="13"/>
      <c r="G838" s="13"/>
      <c r="H838" s="13"/>
      <c r="I838" s="13"/>
      <c r="J838" s="13"/>
      <c r="L838" s="14"/>
      <c r="M838" s="14"/>
      <c r="N838" s="14"/>
      <c r="O838" s="14"/>
      <c r="P838" s="14"/>
    </row>
    <row r="839" spans="5:16" x14ac:dyDescent="0.25">
      <c r="E839" s="272"/>
      <c r="F839" s="13"/>
      <c r="G839" s="13"/>
      <c r="H839" s="13"/>
      <c r="I839" s="13"/>
      <c r="J839" s="13"/>
      <c r="L839" s="14"/>
      <c r="M839" s="14"/>
      <c r="N839" s="14"/>
      <c r="O839" s="14"/>
      <c r="P839" s="14"/>
    </row>
    <row r="840" spans="5:16" x14ac:dyDescent="0.25">
      <c r="E840" s="272"/>
      <c r="F840" s="13"/>
      <c r="G840" s="13"/>
      <c r="H840" s="13"/>
      <c r="I840" s="13"/>
      <c r="J840" s="13"/>
      <c r="L840" s="14"/>
      <c r="M840" s="14"/>
      <c r="N840" s="14"/>
      <c r="O840" s="14"/>
      <c r="P840" s="14"/>
    </row>
    <row r="841" spans="5:16" x14ac:dyDescent="0.25">
      <c r="E841" s="272"/>
      <c r="F841" s="13"/>
      <c r="G841" s="13"/>
      <c r="H841" s="13"/>
      <c r="I841" s="13"/>
      <c r="J841" s="13"/>
      <c r="L841" s="14"/>
      <c r="M841" s="14"/>
      <c r="N841" s="14"/>
      <c r="O841" s="14"/>
      <c r="P841" s="14"/>
    </row>
    <row r="842" spans="5:16" x14ac:dyDescent="0.25">
      <c r="E842" s="272"/>
      <c r="F842" s="13"/>
      <c r="G842" s="13"/>
      <c r="H842" s="13"/>
      <c r="I842" s="13"/>
      <c r="J842" s="13"/>
      <c r="L842" s="14"/>
      <c r="M842" s="14"/>
      <c r="N842" s="14"/>
      <c r="O842" s="14"/>
      <c r="P842" s="14"/>
    </row>
    <row r="843" spans="5:16" x14ac:dyDescent="0.25">
      <c r="E843" s="272"/>
      <c r="F843" s="13"/>
      <c r="G843" s="13"/>
      <c r="H843" s="13"/>
      <c r="I843" s="13"/>
      <c r="J843" s="13"/>
      <c r="L843" s="14"/>
      <c r="M843" s="14"/>
      <c r="N843" s="14"/>
      <c r="O843" s="14"/>
      <c r="P843" s="14"/>
    </row>
    <row r="844" spans="5:16" x14ac:dyDescent="0.25">
      <c r="E844" s="272"/>
      <c r="F844" s="13"/>
      <c r="G844" s="13"/>
      <c r="H844" s="13"/>
      <c r="I844" s="13"/>
      <c r="J844" s="13"/>
      <c r="L844" s="14"/>
      <c r="M844" s="14"/>
      <c r="N844" s="14"/>
      <c r="O844" s="14"/>
      <c r="P844" s="14"/>
    </row>
    <row r="845" spans="5:16" x14ac:dyDescent="0.25">
      <c r="E845" s="272"/>
      <c r="F845" s="13"/>
      <c r="G845" s="13"/>
      <c r="H845" s="13"/>
      <c r="I845" s="13"/>
      <c r="J845" s="13"/>
      <c r="L845" s="14"/>
      <c r="M845" s="14"/>
      <c r="N845" s="14"/>
      <c r="O845" s="14"/>
      <c r="P845" s="14"/>
    </row>
    <row r="846" spans="5:16" x14ac:dyDescent="0.25">
      <c r="E846" s="272"/>
      <c r="F846" s="13"/>
      <c r="G846" s="13"/>
      <c r="H846" s="13"/>
      <c r="I846" s="13"/>
      <c r="J846" s="13"/>
      <c r="L846" s="14"/>
      <c r="M846" s="14"/>
      <c r="N846" s="14"/>
      <c r="O846" s="14"/>
      <c r="P846" s="14"/>
    </row>
    <row r="847" spans="5:16" x14ac:dyDescent="0.25">
      <c r="E847" s="272"/>
      <c r="F847" s="13"/>
      <c r="G847" s="13"/>
      <c r="H847" s="13"/>
      <c r="I847" s="13"/>
      <c r="J847" s="13"/>
      <c r="L847" s="14"/>
      <c r="M847" s="14"/>
      <c r="N847" s="14"/>
      <c r="O847" s="14"/>
      <c r="P847" s="14"/>
    </row>
    <row r="848" spans="5:16" x14ac:dyDescent="0.25">
      <c r="E848" s="272"/>
      <c r="F848" s="13"/>
      <c r="G848" s="13"/>
      <c r="H848" s="13"/>
      <c r="I848" s="13"/>
      <c r="J848" s="13"/>
      <c r="L848" s="14"/>
      <c r="M848" s="14"/>
      <c r="N848" s="14"/>
      <c r="O848" s="14"/>
      <c r="P848" s="14"/>
    </row>
    <row r="849" spans="5:16" x14ac:dyDescent="0.25">
      <c r="E849" s="272"/>
      <c r="F849" s="13"/>
      <c r="G849" s="13"/>
      <c r="H849" s="13"/>
      <c r="I849" s="13"/>
      <c r="J849" s="13"/>
      <c r="L849" s="14"/>
      <c r="M849" s="14"/>
      <c r="N849" s="14"/>
      <c r="O849" s="14"/>
      <c r="P849" s="14"/>
    </row>
    <row r="850" spans="5:16" x14ac:dyDescent="0.25">
      <c r="E850" s="272"/>
      <c r="F850" s="13"/>
      <c r="G850" s="13"/>
      <c r="H850" s="13"/>
      <c r="I850" s="13"/>
      <c r="J850" s="13"/>
      <c r="L850" s="14"/>
      <c r="M850" s="14"/>
      <c r="N850" s="14"/>
      <c r="O850" s="14"/>
      <c r="P850" s="14"/>
    </row>
    <row r="851" spans="5:16" x14ac:dyDescent="0.25">
      <c r="E851" s="272"/>
      <c r="F851" s="13"/>
      <c r="G851" s="13"/>
      <c r="H851" s="13"/>
      <c r="I851" s="13"/>
      <c r="J851" s="13"/>
      <c r="L851" s="14"/>
      <c r="M851" s="14"/>
      <c r="N851" s="14"/>
      <c r="O851" s="14"/>
      <c r="P851" s="14"/>
    </row>
    <row r="852" spans="5:16" x14ac:dyDescent="0.25">
      <c r="E852" s="272"/>
      <c r="F852" s="13"/>
      <c r="G852" s="13"/>
      <c r="H852" s="13"/>
      <c r="I852" s="13"/>
      <c r="J852" s="13"/>
      <c r="L852" s="14"/>
      <c r="M852" s="14"/>
      <c r="N852" s="14"/>
      <c r="O852" s="14"/>
      <c r="P852" s="14"/>
    </row>
    <row r="853" spans="5:16" x14ac:dyDescent="0.25">
      <c r="E853" s="272"/>
      <c r="F853" s="13"/>
      <c r="G853" s="13"/>
      <c r="H853" s="13"/>
      <c r="I853" s="13"/>
      <c r="J853" s="13"/>
      <c r="L853" s="14"/>
      <c r="M853" s="14"/>
      <c r="N853" s="14"/>
      <c r="O853" s="14"/>
      <c r="P853" s="14"/>
    </row>
    <row r="854" spans="5:16" x14ac:dyDescent="0.25">
      <c r="F854" s="13"/>
      <c r="G854" s="13"/>
      <c r="H854" s="13"/>
      <c r="I854" s="13"/>
      <c r="J854" s="13"/>
      <c r="L854" s="14"/>
      <c r="M854" s="14"/>
      <c r="N854" s="14"/>
      <c r="O854" s="14"/>
      <c r="P854" s="14"/>
    </row>
    <row r="855" spans="5:16" x14ac:dyDescent="0.25">
      <c r="E855" s="272"/>
      <c r="F855" s="13"/>
      <c r="G855" s="13"/>
      <c r="H855" s="13"/>
      <c r="I855" s="13"/>
      <c r="J855" s="13"/>
      <c r="L855" s="14"/>
      <c r="M855" s="14"/>
      <c r="N855" s="14"/>
      <c r="O855" s="14"/>
      <c r="P855" s="14"/>
    </row>
    <row r="856" spans="5:16" x14ac:dyDescent="0.25">
      <c r="E856" s="272"/>
      <c r="F856" s="13"/>
      <c r="G856" s="13"/>
      <c r="H856" s="13"/>
      <c r="I856" s="13"/>
      <c r="J856" s="13"/>
      <c r="L856" s="14"/>
      <c r="M856" s="14"/>
      <c r="N856" s="14"/>
      <c r="O856" s="14"/>
      <c r="P856" s="14"/>
    </row>
    <row r="857" spans="5:16" x14ac:dyDescent="0.25">
      <c r="E857" s="272"/>
      <c r="F857" s="13"/>
      <c r="G857" s="13"/>
      <c r="H857" s="13"/>
      <c r="I857" s="13"/>
      <c r="J857" s="13"/>
      <c r="L857" s="14"/>
      <c r="M857" s="14"/>
      <c r="N857" s="14"/>
      <c r="O857" s="14"/>
      <c r="P857" s="14"/>
    </row>
    <row r="858" spans="5:16" x14ac:dyDescent="0.25">
      <c r="F858" s="13"/>
      <c r="G858" s="13"/>
      <c r="H858" s="13"/>
      <c r="I858" s="13"/>
      <c r="J858" s="13"/>
      <c r="L858" s="14"/>
      <c r="M858" s="14"/>
      <c r="N858" s="14"/>
      <c r="O858" s="14"/>
      <c r="P858" s="14"/>
    </row>
    <row r="859" spans="5:16" x14ac:dyDescent="0.25">
      <c r="E859" s="272"/>
      <c r="F859" s="13"/>
      <c r="G859" s="13"/>
      <c r="H859" s="13"/>
      <c r="I859" s="13"/>
      <c r="J859" s="13"/>
      <c r="L859" s="14"/>
      <c r="M859" s="14"/>
      <c r="N859" s="14"/>
      <c r="O859" s="14"/>
      <c r="P859" s="14"/>
    </row>
    <row r="860" spans="5:16" x14ac:dyDescent="0.25">
      <c r="E860" s="272"/>
      <c r="F860" s="13"/>
      <c r="G860" s="13"/>
      <c r="H860" s="13"/>
      <c r="I860" s="13"/>
      <c r="J860" s="13"/>
      <c r="L860" s="14"/>
      <c r="M860" s="14"/>
      <c r="N860" s="14"/>
      <c r="O860" s="14"/>
      <c r="P860" s="14"/>
    </row>
    <row r="861" spans="5:16" x14ac:dyDescent="0.25">
      <c r="E861" s="272"/>
      <c r="F861" s="13"/>
      <c r="G861" s="13"/>
      <c r="H861" s="13"/>
      <c r="I861" s="13"/>
      <c r="J861" s="13"/>
      <c r="L861" s="14"/>
      <c r="M861" s="14"/>
      <c r="N861" s="14"/>
      <c r="O861" s="14"/>
      <c r="P861" s="14"/>
    </row>
    <row r="862" spans="5:16" x14ac:dyDescent="0.25">
      <c r="E862" s="272"/>
      <c r="F862" s="13"/>
      <c r="G862" s="13"/>
      <c r="H862" s="13"/>
      <c r="I862" s="13"/>
      <c r="J862" s="13"/>
      <c r="L862" s="14"/>
      <c r="M862" s="14"/>
      <c r="N862" s="14"/>
      <c r="O862" s="14"/>
      <c r="P862" s="14"/>
    </row>
    <row r="863" spans="5:16" x14ac:dyDescent="0.25">
      <c r="E863" s="272"/>
      <c r="F863" s="13"/>
      <c r="G863" s="13"/>
      <c r="H863" s="13"/>
      <c r="I863" s="13"/>
      <c r="J863" s="13"/>
      <c r="L863" s="14"/>
      <c r="M863" s="14"/>
      <c r="N863" s="14"/>
      <c r="O863" s="14"/>
      <c r="P863" s="14"/>
    </row>
    <row r="864" spans="5:16" x14ac:dyDescent="0.25">
      <c r="E864" s="272"/>
      <c r="F864" s="13"/>
      <c r="G864" s="13"/>
      <c r="H864" s="13"/>
      <c r="I864" s="13"/>
      <c r="J864" s="13"/>
      <c r="L864" s="14"/>
      <c r="M864" s="14"/>
      <c r="N864" s="14"/>
      <c r="O864" s="14"/>
      <c r="P864" s="14"/>
    </row>
    <row r="865" spans="5:16" x14ac:dyDescent="0.25">
      <c r="E865" s="272"/>
      <c r="F865" s="13"/>
      <c r="G865" s="13"/>
      <c r="H865" s="13"/>
      <c r="I865" s="13"/>
      <c r="J865" s="13"/>
      <c r="L865" s="14"/>
      <c r="M865" s="14"/>
      <c r="N865" s="14"/>
      <c r="O865" s="14"/>
      <c r="P865" s="14"/>
    </row>
    <row r="866" spans="5:16" x14ac:dyDescent="0.25">
      <c r="E866" s="272"/>
      <c r="F866" s="13"/>
      <c r="G866" s="13"/>
      <c r="H866" s="13"/>
      <c r="I866" s="13"/>
      <c r="J866" s="13"/>
      <c r="L866" s="14"/>
      <c r="M866" s="14"/>
      <c r="N866" s="14"/>
      <c r="O866" s="14"/>
      <c r="P866" s="14"/>
    </row>
    <row r="867" spans="5:16" x14ac:dyDescent="0.25">
      <c r="E867" s="272"/>
      <c r="F867" s="13"/>
      <c r="G867" s="13"/>
      <c r="H867" s="13"/>
      <c r="I867" s="13"/>
      <c r="J867" s="13"/>
      <c r="L867" s="14"/>
      <c r="M867" s="14"/>
      <c r="N867" s="14"/>
      <c r="O867" s="14"/>
      <c r="P867" s="14"/>
    </row>
    <row r="868" spans="5:16" x14ac:dyDescent="0.25">
      <c r="E868" s="272"/>
      <c r="F868" s="13"/>
      <c r="G868" s="13"/>
      <c r="H868" s="13"/>
      <c r="I868" s="13"/>
      <c r="J868" s="13"/>
      <c r="L868" s="14"/>
      <c r="M868" s="14"/>
      <c r="N868" s="14"/>
      <c r="O868" s="14"/>
      <c r="P868" s="14"/>
    </row>
    <row r="869" spans="5:16" x14ac:dyDescent="0.25">
      <c r="E869" s="272"/>
      <c r="F869" s="13"/>
      <c r="G869" s="13"/>
      <c r="H869" s="13"/>
      <c r="I869" s="13"/>
      <c r="J869" s="13"/>
      <c r="L869" s="14"/>
      <c r="M869" s="14"/>
      <c r="N869" s="14"/>
      <c r="O869" s="14"/>
      <c r="P869" s="14"/>
    </row>
    <row r="870" spans="5:16" x14ac:dyDescent="0.25">
      <c r="E870" s="272"/>
      <c r="F870" s="13"/>
      <c r="G870" s="13"/>
      <c r="H870" s="13"/>
      <c r="I870" s="13"/>
      <c r="J870" s="13"/>
      <c r="L870" s="14"/>
      <c r="M870" s="14"/>
      <c r="N870" s="14"/>
      <c r="O870" s="14"/>
      <c r="P870" s="14"/>
    </row>
    <row r="871" spans="5:16" x14ac:dyDescent="0.25">
      <c r="E871" s="272"/>
      <c r="F871" s="13"/>
      <c r="G871" s="13"/>
      <c r="H871" s="13"/>
      <c r="I871" s="13"/>
      <c r="J871" s="13"/>
      <c r="L871" s="14"/>
      <c r="M871" s="14"/>
      <c r="N871" s="14"/>
      <c r="O871" s="14"/>
      <c r="P871" s="14"/>
    </row>
    <row r="872" spans="5:16" x14ac:dyDescent="0.25">
      <c r="E872" s="272"/>
      <c r="F872" s="13"/>
      <c r="G872" s="13"/>
      <c r="H872" s="13"/>
      <c r="I872" s="13"/>
      <c r="J872" s="13"/>
      <c r="L872" s="14"/>
      <c r="M872" s="14"/>
      <c r="N872" s="14"/>
      <c r="O872" s="14"/>
      <c r="P872" s="14"/>
    </row>
    <row r="873" spans="5:16" x14ac:dyDescent="0.25">
      <c r="E873" s="272"/>
      <c r="F873" s="13"/>
      <c r="G873" s="13"/>
      <c r="H873" s="13"/>
      <c r="I873" s="13"/>
      <c r="J873" s="13"/>
      <c r="L873" s="14"/>
      <c r="M873" s="14"/>
      <c r="N873" s="14"/>
      <c r="O873" s="14"/>
      <c r="P873" s="14"/>
    </row>
    <row r="874" spans="5:16" x14ac:dyDescent="0.25">
      <c r="E874" s="272"/>
      <c r="F874" s="13"/>
      <c r="G874" s="13"/>
      <c r="H874" s="13"/>
      <c r="I874" s="13"/>
      <c r="J874" s="13"/>
      <c r="L874" s="14"/>
      <c r="M874" s="14"/>
      <c r="N874" s="14"/>
      <c r="O874" s="14"/>
      <c r="P874" s="14"/>
    </row>
    <row r="875" spans="5:16" x14ac:dyDescent="0.25">
      <c r="E875" s="272"/>
      <c r="F875" s="13"/>
      <c r="G875" s="13"/>
      <c r="H875" s="13"/>
      <c r="I875" s="13"/>
      <c r="J875" s="13"/>
      <c r="L875" s="14"/>
      <c r="M875" s="14"/>
      <c r="N875" s="14"/>
      <c r="O875" s="14"/>
      <c r="P875" s="14"/>
    </row>
    <row r="876" spans="5:16" x14ac:dyDescent="0.25">
      <c r="E876" s="272"/>
      <c r="F876" s="13"/>
      <c r="G876" s="13"/>
      <c r="H876" s="13"/>
      <c r="I876" s="13"/>
      <c r="J876" s="13"/>
      <c r="L876" s="14"/>
      <c r="M876" s="14"/>
      <c r="N876" s="14"/>
      <c r="O876" s="14"/>
      <c r="P876" s="14"/>
    </row>
    <row r="877" spans="5:16" x14ac:dyDescent="0.25">
      <c r="E877" s="272"/>
      <c r="F877" s="13"/>
      <c r="G877" s="13"/>
      <c r="H877" s="13"/>
      <c r="I877" s="13"/>
      <c r="J877" s="13"/>
      <c r="L877" s="14"/>
      <c r="M877" s="14"/>
      <c r="N877" s="14"/>
      <c r="O877" s="14"/>
      <c r="P877" s="14"/>
    </row>
    <row r="878" spans="5:16" x14ac:dyDescent="0.25">
      <c r="E878" s="272"/>
      <c r="F878" s="13"/>
      <c r="G878" s="13"/>
      <c r="H878" s="13"/>
      <c r="I878" s="13"/>
      <c r="J878" s="13"/>
      <c r="L878" s="14"/>
      <c r="M878" s="14"/>
      <c r="N878" s="14"/>
      <c r="O878" s="14"/>
      <c r="P878" s="14"/>
    </row>
    <row r="879" spans="5:16" x14ac:dyDescent="0.25">
      <c r="E879" s="272"/>
      <c r="F879" s="13"/>
      <c r="G879" s="13"/>
      <c r="H879" s="13"/>
      <c r="I879" s="13"/>
      <c r="J879" s="13"/>
      <c r="L879" s="14"/>
      <c r="M879" s="14"/>
      <c r="N879" s="14"/>
      <c r="O879" s="14"/>
      <c r="P879" s="14"/>
    </row>
    <row r="880" spans="5:16" x14ac:dyDescent="0.25">
      <c r="E880" s="272"/>
      <c r="F880" s="13"/>
      <c r="G880" s="13"/>
      <c r="H880" s="13"/>
      <c r="I880" s="13"/>
      <c r="J880" s="13"/>
      <c r="L880" s="14"/>
      <c r="M880" s="14"/>
      <c r="N880" s="14"/>
      <c r="O880" s="14"/>
      <c r="P880" s="14"/>
    </row>
    <row r="881" spans="5:16" x14ac:dyDescent="0.25">
      <c r="E881" s="272"/>
      <c r="F881" s="13"/>
      <c r="G881" s="13"/>
      <c r="H881" s="13"/>
      <c r="I881" s="13"/>
      <c r="J881" s="13"/>
      <c r="L881" s="14"/>
      <c r="M881" s="14"/>
      <c r="N881" s="14"/>
      <c r="O881" s="14"/>
      <c r="P881" s="14"/>
    </row>
    <row r="882" spans="5:16" x14ac:dyDescent="0.25">
      <c r="F882" s="13"/>
      <c r="G882" s="13"/>
      <c r="H882" s="13"/>
      <c r="I882" s="13"/>
      <c r="J882" s="13"/>
      <c r="L882" s="14"/>
      <c r="M882" s="14"/>
      <c r="N882" s="14"/>
      <c r="O882" s="14"/>
      <c r="P882" s="14"/>
    </row>
    <row r="883" spans="5:16" x14ac:dyDescent="0.25">
      <c r="E883" s="272"/>
      <c r="F883" s="13"/>
      <c r="G883" s="13"/>
      <c r="H883" s="13"/>
      <c r="I883" s="13"/>
      <c r="J883" s="13"/>
      <c r="L883" s="14"/>
      <c r="M883" s="14"/>
      <c r="N883" s="14"/>
      <c r="O883" s="14"/>
      <c r="P883" s="14"/>
    </row>
    <row r="884" spans="5:16" x14ac:dyDescent="0.25">
      <c r="E884" s="272"/>
      <c r="F884" s="13"/>
      <c r="G884" s="13"/>
      <c r="H884" s="13"/>
      <c r="I884" s="13"/>
      <c r="J884" s="13"/>
      <c r="L884" s="14"/>
      <c r="M884" s="14"/>
      <c r="N884" s="14"/>
      <c r="O884" s="14"/>
      <c r="P884" s="14"/>
    </row>
    <row r="885" spans="5:16" x14ac:dyDescent="0.25">
      <c r="E885" s="272"/>
      <c r="F885" s="13"/>
      <c r="G885" s="13"/>
      <c r="H885" s="13"/>
      <c r="I885" s="13"/>
      <c r="J885" s="13"/>
      <c r="L885" s="14"/>
      <c r="M885" s="14"/>
      <c r="N885" s="14"/>
      <c r="O885" s="14"/>
      <c r="P885" s="14"/>
    </row>
    <row r="886" spans="5:16" x14ac:dyDescent="0.25">
      <c r="E886" s="272"/>
      <c r="F886" s="13"/>
      <c r="G886" s="13"/>
      <c r="H886" s="13"/>
      <c r="I886" s="13"/>
      <c r="J886" s="13"/>
      <c r="L886" s="14"/>
      <c r="M886" s="14"/>
      <c r="N886" s="14"/>
      <c r="O886" s="14"/>
      <c r="P886" s="14"/>
    </row>
    <row r="887" spans="5:16" x14ac:dyDescent="0.25">
      <c r="E887" s="272"/>
      <c r="F887" s="13"/>
      <c r="G887" s="13"/>
      <c r="H887" s="13"/>
      <c r="I887" s="13"/>
      <c r="J887" s="13"/>
      <c r="L887" s="14"/>
      <c r="M887" s="14"/>
      <c r="N887" s="14"/>
      <c r="O887" s="14"/>
      <c r="P887" s="14"/>
    </row>
    <row r="888" spans="5:16" x14ac:dyDescent="0.25">
      <c r="E888" s="272"/>
      <c r="F888" s="13"/>
      <c r="G888" s="13"/>
      <c r="H888" s="13"/>
      <c r="I888" s="13"/>
      <c r="J888" s="13"/>
      <c r="L888" s="14"/>
      <c r="M888" s="14"/>
      <c r="N888" s="14"/>
      <c r="O888" s="14"/>
      <c r="P888" s="14"/>
    </row>
    <row r="889" spans="5:16" x14ac:dyDescent="0.25">
      <c r="E889" s="272"/>
      <c r="F889" s="13"/>
      <c r="G889" s="13"/>
      <c r="H889" s="13"/>
      <c r="I889" s="13"/>
      <c r="J889" s="13"/>
      <c r="L889" s="14"/>
      <c r="M889" s="14"/>
      <c r="N889" s="14"/>
      <c r="O889" s="14"/>
      <c r="P889" s="14"/>
    </row>
    <row r="890" spans="5:16" x14ac:dyDescent="0.25">
      <c r="E890" s="272"/>
      <c r="F890" s="13"/>
      <c r="G890" s="13"/>
      <c r="H890" s="13"/>
      <c r="I890" s="13"/>
      <c r="J890" s="13"/>
      <c r="L890" s="14"/>
      <c r="M890" s="14"/>
      <c r="N890" s="14"/>
      <c r="O890" s="14"/>
      <c r="P890" s="14"/>
    </row>
    <row r="891" spans="5:16" x14ac:dyDescent="0.25">
      <c r="E891" s="272"/>
      <c r="F891" s="13"/>
      <c r="G891" s="13"/>
      <c r="H891" s="13"/>
      <c r="I891" s="13"/>
      <c r="J891" s="13"/>
      <c r="L891" s="14"/>
      <c r="M891" s="14"/>
      <c r="N891" s="14"/>
      <c r="O891" s="14"/>
      <c r="P891" s="14"/>
    </row>
    <row r="892" spans="5:16" x14ac:dyDescent="0.25">
      <c r="E892" s="272"/>
      <c r="F892" s="13"/>
      <c r="G892" s="13"/>
      <c r="H892" s="13"/>
      <c r="I892" s="13"/>
      <c r="J892" s="13"/>
      <c r="L892" s="14"/>
      <c r="M892" s="14"/>
      <c r="N892" s="14"/>
      <c r="O892" s="14"/>
      <c r="P892" s="14"/>
    </row>
    <row r="893" spans="5:16" x14ac:dyDescent="0.25">
      <c r="E893" s="272"/>
      <c r="F893" s="13"/>
      <c r="G893" s="13"/>
      <c r="H893" s="13"/>
      <c r="I893" s="13"/>
      <c r="J893" s="13"/>
      <c r="L893" s="14"/>
      <c r="M893" s="14"/>
      <c r="N893" s="14"/>
      <c r="O893" s="14"/>
      <c r="P893" s="14"/>
    </row>
    <row r="894" spans="5:16" x14ac:dyDescent="0.25">
      <c r="E894" s="272"/>
      <c r="F894" s="13"/>
      <c r="G894" s="13"/>
      <c r="H894" s="13"/>
      <c r="I894" s="13"/>
      <c r="J894" s="13"/>
      <c r="L894" s="14"/>
      <c r="M894" s="14"/>
      <c r="N894" s="14"/>
      <c r="O894" s="14"/>
      <c r="P894" s="14"/>
    </row>
    <row r="895" spans="5:16" x14ac:dyDescent="0.25">
      <c r="E895" s="272"/>
      <c r="F895" s="13"/>
      <c r="G895" s="13"/>
      <c r="H895" s="13"/>
      <c r="I895" s="13"/>
      <c r="J895" s="13"/>
      <c r="L895" s="14"/>
      <c r="M895" s="14"/>
      <c r="N895" s="14"/>
      <c r="O895" s="14"/>
      <c r="P895" s="14"/>
    </row>
    <row r="896" spans="5:16" x14ac:dyDescent="0.25">
      <c r="E896" s="272"/>
      <c r="F896" s="13"/>
      <c r="G896" s="13"/>
      <c r="H896" s="13"/>
      <c r="I896" s="13"/>
      <c r="J896" s="13"/>
      <c r="L896" s="14"/>
      <c r="M896" s="14"/>
      <c r="N896" s="14"/>
      <c r="O896" s="14"/>
      <c r="P896" s="14"/>
    </row>
    <row r="897" spans="5:16" x14ac:dyDescent="0.25">
      <c r="E897" s="272"/>
      <c r="F897" s="13"/>
      <c r="G897" s="13"/>
      <c r="H897" s="13"/>
      <c r="I897" s="13"/>
      <c r="J897" s="13"/>
      <c r="L897" s="14"/>
      <c r="M897" s="14"/>
      <c r="N897" s="14"/>
      <c r="O897" s="14"/>
      <c r="P897" s="14"/>
    </row>
    <row r="898" spans="5:16" x14ac:dyDescent="0.25">
      <c r="E898" s="272"/>
      <c r="F898" s="13"/>
      <c r="G898" s="13"/>
      <c r="H898" s="13"/>
      <c r="I898" s="13"/>
      <c r="J898" s="13"/>
      <c r="L898" s="14"/>
      <c r="M898" s="14"/>
      <c r="N898" s="14"/>
      <c r="O898" s="14"/>
      <c r="P898" s="14"/>
    </row>
    <row r="899" spans="5:16" x14ac:dyDescent="0.25">
      <c r="E899" s="272"/>
      <c r="F899" s="13"/>
      <c r="G899" s="13"/>
      <c r="H899" s="13"/>
      <c r="I899" s="13"/>
      <c r="J899" s="13"/>
      <c r="L899" s="14"/>
      <c r="M899" s="14"/>
      <c r="N899" s="14"/>
      <c r="O899" s="14"/>
      <c r="P899" s="14"/>
    </row>
    <row r="900" spans="5:16" x14ac:dyDescent="0.25">
      <c r="E900" s="272"/>
      <c r="F900" s="13"/>
      <c r="G900" s="13"/>
      <c r="H900" s="13"/>
      <c r="I900" s="13"/>
      <c r="J900" s="13"/>
      <c r="L900" s="14"/>
      <c r="M900" s="14"/>
      <c r="N900" s="14"/>
      <c r="O900" s="14"/>
      <c r="P900" s="14"/>
    </row>
    <row r="901" spans="5:16" x14ac:dyDescent="0.25">
      <c r="E901" s="272"/>
      <c r="F901" s="13"/>
      <c r="G901" s="13"/>
      <c r="H901" s="13"/>
      <c r="I901" s="13"/>
      <c r="J901" s="13"/>
      <c r="L901" s="14"/>
      <c r="M901" s="14"/>
      <c r="N901" s="14"/>
      <c r="O901" s="14"/>
      <c r="P901" s="14"/>
    </row>
    <row r="902" spans="5:16" x14ac:dyDescent="0.25">
      <c r="E902" s="272"/>
      <c r="F902" s="13"/>
      <c r="G902" s="13"/>
      <c r="H902" s="13"/>
      <c r="I902" s="13"/>
      <c r="J902" s="13"/>
      <c r="L902" s="14"/>
      <c r="M902" s="14"/>
      <c r="N902" s="14"/>
      <c r="O902" s="14"/>
      <c r="P902" s="14"/>
    </row>
    <row r="903" spans="5:16" x14ac:dyDescent="0.25">
      <c r="E903" s="272"/>
      <c r="F903" s="13"/>
      <c r="G903" s="13"/>
      <c r="H903" s="13"/>
      <c r="I903" s="13"/>
      <c r="J903" s="13"/>
      <c r="L903" s="14"/>
      <c r="M903" s="14"/>
      <c r="N903" s="14"/>
      <c r="O903" s="14"/>
      <c r="P903" s="14"/>
    </row>
    <row r="904" spans="5:16" x14ac:dyDescent="0.25">
      <c r="E904" s="272"/>
      <c r="F904" s="13"/>
      <c r="G904" s="13"/>
      <c r="H904" s="13"/>
      <c r="I904" s="13"/>
      <c r="J904" s="13"/>
      <c r="L904" s="14"/>
      <c r="M904" s="14"/>
      <c r="N904" s="14"/>
      <c r="O904" s="14"/>
      <c r="P904" s="14"/>
    </row>
    <row r="905" spans="5:16" x14ac:dyDescent="0.25">
      <c r="E905" s="272"/>
      <c r="F905" s="13"/>
      <c r="G905" s="13"/>
      <c r="H905" s="13"/>
      <c r="I905" s="13"/>
      <c r="J905" s="13"/>
      <c r="L905" s="14"/>
      <c r="M905" s="14"/>
      <c r="N905" s="14"/>
      <c r="O905" s="14"/>
      <c r="P905" s="14"/>
    </row>
    <row r="906" spans="5:16" x14ac:dyDescent="0.25">
      <c r="E906" s="272"/>
      <c r="F906" s="13"/>
      <c r="G906" s="13"/>
      <c r="H906" s="13"/>
      <c r="I906" s="13"/>
      <c r="J906" s="13"/>
      <c r="L906" s="14"/>
      <c r="M906" s="14"/>
      <c r="N906" s="14"/>
      <c r="O906" s="14"/>
      <c r="P906" s="14"/>
    </row>
    <row r="907" spans="5:16" x14ac:dyDescent="0.25">
      <c r="E907" s="272"/>
      <c r="F907" s="13"/>
      <c r="G907" s="13"/>
      <c r="H907" s="13"/>
      <c r="I907" s="13"/>
      <c r="J907" s="13"/>
      <c r="L907" s="14"/>
      <c r="M907" s="14"/>
      <c r="N907" s="14"/>
      <c r="O907" s="14"/>
      <c r="P907" s="14"/>
    </row>
    <row r="908" spans="5:16" x14ac:dyDescent="0.25">
      <c r="E908" s="272"/>
      <c r="F908" s="13"/>
      <c r="G908" s="13"/>
      <c r="H908" s="13"/>
      <c r="I908" s="13"/>
      <c r="J908" s="13"/>
      <c r="L908" s="14"/>
      <c r="M908" s="14"/>
      <c r="N908" s="14"/>
      <c r="O908" s="14"/>
      <c r="P908" s="14"/>
    </row>
    <row r="909" spans="5:16" x14ac:dyDescent="0.25">
      <c r="E909" s="272"/>
      <c r="F909" s="13"/>
      <c r="G909" s="13"/>
      <c r="H909" s="13"/>
      <c r="I909" s="13"/>
      <c r="J909" s="13"/>
      <c r="L909" s="14"/>
      <c r="M909" s="14"/>
      <c r="N909" s="14"/>
      <c r="O909" s="14"/>
      <c r="P909" s="14"/>
    </row>
    <row r="910" spans="5:16" x14ac:dyDescent="0.25">
      <c r="E910" s="272"/>
      <c r="F910" s="13"/>
      <c r="G910" s="13"/>
      <c r="H910" s="13"/>
      <c r="I910" s="13"/>
      <c r="J910" s="13"/>
      <c r="L910" s="14"/>
      <c r="M910" s="14"/>
      <c r="N910" s="14"/>
      <c r="O910" s="14"/>
      <c r="P910" s="14"/>
    </row>
    <row r="911" spans="5:16" x14ac:dyDescent="0.25">
      <c r="F911" s="13"/>
      <c r="G911" s="13"/>
      <c r="H911" s="13"/>
      <c r="I911" s="13"/>
      <c r="J911" s="13"/>
      <c r="L911" s="14"/>
      <c r="M911" s="14"/>
      <c r="N911" s="14"/>
      <c r="O911" s="14"/>
      <c r="P911" s="14"/>
    </row>
    <row r="912" spans="5:16" x14ac:dyDescent="0.25">
      <c r="E912" s="272"/>
      <c r="F912" s="13"/>
      <c r="G912" s="13"/>
      <c r="H912" s="13"/>
      <c r="I912" s="13"/>
      <c r="J912" s="13"/>
      <c r="L912" s="14"/>
      <c r="M912" s="14"/>
      <c r="N912" s="14"/>
      <c r="O912" s="14"/>
      <c r="P912" s="14"/>
    </row>
    <row r="913" spans="5:16" x14ac:dyDescent="0.25">
      <c r="E913" s="272"/>
      <c r="F913" s="13"/>
      <c r="G913" s="13"/>
      <c r="H913" s="13"/>
      <c r="I913" s="13"/>
      <c r="J913" s="13"/>
      <c r="L913" s="14"/>
      <c r="M913" s="14"/>
      <c r="N913" s="14"/>
      <c r="O913" s="14"/>
      <c r="P913" s="14"/>
    </row>
    <row r="914" spans="5:16" x14ac:dyDescent="0.25">
      <c r="E914" s="272"/>
      <c r="F914" s="13"/>
      <c r="G914" s="13"/>
      <c r="H914" s="13"/>
      <c r="I914" s="13"/>
      <c r="J914" s="13"/>
      <c r="L914" s="14"/>
      <c r="M914" s="14"/>
      <c r="N914" s="14"/>
      <c r="O914" s="14"/>
      <c r="P914" s="14"/>
    </row>
    <row r="915" spans="5:16" x14ac:dyDescent="0.25">
      <c r="E915" s="272"/>
      <c r="F915" s="13"/>
      <c r="G915" s="13"/>
      <c r="H915" s="13"/>
      <c r="I915" s="13"/>
      <c r="J915" s="13"/>
      <c r="L915" s="14"/>
      <c r="M915" s="14"/>
      <c r="N915" s="14"/>
      <c r="O915" s="14"/>
      <c r="P915" s="14"/>
    </row>
    <row r="916" spans="5:16" x14ac:dyDescent="0.25">
      <c r="E916" s="272"/>
      <c r="F916" s="13"/>
      <c r="G916" s="13"/>
      <c r="H916" s="13"/>
      <c r="I916" s="13"/>
      <c r="J916" s="13"/>
      <c r="L916" s="14"/>
      <c r="M916" s="14"/>
      <c r="N916" s="14"/>
      <c r="O916" s="14"/>
      <c r="P916" s="14"/>
    </row>
    <row r="917" spans="5:16" x14ac:dyDescent="0.25">
      <c r="E917" s="272"/>
      <c r="F917" s="13"/>
      <c r="G917" s="13"/>
      <c r="H917" s="13"/>
      <c r="I917" s="13"/>
      <c r="J917" s="13"/>
      <c r="L917" s="14"/>
      <c r="M917" s="14"/>
      <c r="N917" s="14"/>
      <c r="O917" s="14"/>
      <c r="P917" s="14"/>
    </row>
    <row r="918" spans="5:16" x14ac:dyDescent="0.25">
      <c r="E918" s="272"/>
      <c r="F918" s="13"/>
      <c r="G918" s="13"/>
      <c r="H918" s="13"/>
      <c r="I918" s="13"/>
      <c r="J918" s="13"/>
      <c r="L918" s="14"/>
      <c r="M918" s="14"/>
      <c r="N918" s="14"/>
      <c r="O918" s="14"/>
      <c r="P918" s="14"/>
    </row>
    <row r="919" spans="5:16" x14ac:dyDescent="0.25">
      <c r="E919" s="272"/>
      <c r="F919" s="13"/>
      <c r="G919" s="13"/>
      <c r="H919" s="13"/>
      <c r="I919" s="13"/>
      <c r="J919" s="13"/>
      <c r="L919" s="14"/>
      <c r="M919" s="14"/>
      <c r="N919" s="14"/>
      <c r="O919" s="14"/>
      <c r="P919" s="14"/>
    </row>
    <row r="920" spans="5:16" x14ac:dyDescent="0.25">
      <c r="E920" s="272"/>
      <c r="F920" s="13"/>
      <c r="G920" s="13"/>
      <c r="H920" s="13"/>
      <c r="I920" s="13"/>
      <c r="J920" s="13"/>
      <c r="L920" s="14"/>
      <c r="M920" s="14"/>
      <c r="N920" s="14"/>
      <c r="O920" s="14"/>
      <c r="P920" s="14"/>
    </row>
    <row r="921" spans="5:16" x14ac:dyDescent="0.25">
      <c r="E921" s="272"/>
      <c r="F921" s="13"/>
      <c r="G921" s="13"/>
      <c r="H921" s="13"/>
      <c r="I921" s="13"/>
      <c r="J921" s="13"/>
      <c r="L921" s="14"/>
      <c r="M921" s="14"/>
      <c r="N921" s="14"/>
      <c r="O921" s="14"/>
      <c r="P921" s="14"/>
    </row>
    <row r="922" spans="5:16" x14ac:dyDescent="0.25">
      <c r="E922" s="272"/>
      <c r="F922" s="13"/>
      <c r="G922" s="13"/>
      <c r="H922" s="13"/>
      <c r="I922" s="13"/>
      <c r="J922" s="13"/>
      <c r="L922" s="14"/>
      <c r="M922" s="14"/>
      <c r="N922" s="14"/>
      <c r="O922" s="14"/>
      <c r="P922" s="14"/>
    </row>
    <row r="923" spans="5:16" x14ac:dyDescent="0.25">
      <c r="E923" s="272"/>
      <c r="F923" s="13"/>
      <c r="G923" s="13"/>
      <c r="H923" s="13"/>
      <c r="I923" s="13"/>
      <c r="J923" s="13"/>
      <c r="L923" s="14"/>
      <c r="M923" s="14"/>
      <c r="N923" s="14"/>
      <c r="O923" s="14"/>
      <c r="P923" s="14"/>
    </row>
    <row r="924" spans="5:16" x14ac:dyDescent="0.25">
      <c r="E924" s="272"/>
      <c r="F924" s="13"/>
      <c r="G924" s="13"/>
      <c r="H924" s="13"/>
      <c r="I924" s="13"/>
      <c r="J924" s="13"/>
      <c r="L924" s="14"/>
      <c r="M924" s="14"/>
      <c r="N924" s="14"/>
      <c r="O924" s="14"/>
      <c r="P924" s="14"/>
    </row>
    <row r="925" spans="5:16" x14ac:dyDescent="0.25">
      <c r="E925" s="272"/>
      <c r="F925" s="13"/>
      <c r="G925" s="13"/>
      <c r="H925" s="13"/>
      <c r="I925" s="13"/>
      <c r="J925" s="13"/>
      <c r="L925" s="14"/>
      <c r="M925" s="14"/>
      <c r="N925" s="14"/>
      <c r="O925" s="14"/>
      <c r="P925" s="14"/>
    </row>
    <row r="926" spans="5:16" x14ac:dyDescent="0.25">
      <c r="E926" s="272"/>
      <c r="F926" s="13"/>
      <c r="G926" s="13"/>
      <c r="H926" s="13"/>
      <c r="I926" s="13"/>
      <c r="J926" s="13"/>
      <c r="L926" s="14"/>
      <c r="M926" s="14"/>
      <c r="N926" s="14"/>
      <c r="O926" s="14"/>
      <c r="P926" s="14"/>
    </row>
    <row r="927" spans="5:16" x14ac:dyDescent="0.25">
      <c r="E927" s="272"/>
      <c r="F927" s="13"/>
      <c r="G927" s="13"/>
      <c r="H927" s="13"/>
      <c r="I927" s="13"/>
      <c r="J927" s="13"/>
      <c r="L927" s="14"/>
      <c r="M927" s="14"/>
      <c r="N927" s="14"/>
      <c r="O927" s="14"/>
      <c r="P927" s="14"/>
    </row>
    <row r="928" spans="5:16" x14ac:dyDescent="0.25">
      <c r="E928" s="272"/>
      <c r="F928" s="13"/>
      <c r="G928" s="13"/>
      <c r="H928" s="13"/>
      <c r="I928" s="13"/>
      <c r="J928" s="13"/>
      <c r="L928" s="14"/>
      <c r="M928" s="14"/>
      <c r="N928" s="14"/>
      <c r="O928" s="14"/>
      <c r="P928" s="14"/>
    </row>
  </sheetData>
  <mergeCells count="4">
    <mergeCell ref="F2:J2"/>
    <mergeCell ref="L2:P2"/>
    <mergeCell ref="G3:H3"/>
    <mergeCell ref="M3:N3"/>
  </mergeCells>
  <pageMargins left="0.7" right="0.7" top="0.75" bottom="0.75" header="0.3" footer="0.3"/>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C401D-3D9D-444C-B39D-1C3AADC48521}">
  <dimension ref="A1:P844"/>
  <sheetViews>
    <sheetView workbookViewId="0"/>
  </sheetViews>
  <sheetFormatPr defaultColWidth="8.88671875" defaultRowHeight="13.8" x14ac:dyDescent="0.25"/>
  <cols>
    <col min="1" max="1" width="28.33203125" style="7" bestFit="1" customWidth="1"/>
    <col min="2" max="2" width="5" style="7" bestFit="1" customWidth="1"/>
    <col min="3" max="3" width="7" style="7" bestFit="1" customWidth="1"/>
    <col min="4" max="4" width="6.33203125" style="7" bestFit="1" customWidth="1"/>
    <col min="5" max="5" width="12.33203125" style="7" bestFit="1" customWidth="1"/>
    <col min="6" max="6" width="7" style="7" bestFit="1" customWidth="1"/>
    <col min="7" max="7" width="4.5546875" style="7" bestFit="1" customWidth="1"/>
    <col min="8" max="8" width="4.6640625" style="7" bestFit="1" customWidth="1"/>
    <col min="9" max="9" width="5.5546875" style="7" bestFit="1" customWidth="1"/>
    <col min="10" max="10" width="3.5546875" style="7" bestFit="1" customWidth="1"/>
    <col min="11" max="11" width="1.5546875" style="7" bestFit="1" customWidth="1"/>
    <col min="12" max="15" width="8.88671875" style="7" bestFit="1" customWidth="1"/>
    <col min="16" max="16" width="6.88671875" style="7" bestFit="1" customWidth="1"/>
    <col min="17" max="16384" width="8.88671875" style="7"/>
  </cols>
  <sheetData>
    <row r="1" spans="1:16" x14ac:dyDescent="0.25">
      <c r="A1" s="7" t="s">
        <v>1375</v>
      </c>
    </row>
    <row r="2" spans="1:16" x14ac:dyDescent="0.25">
      <c r="F2" s="289" t="s">
        <v>47</v>
      </c>
      <c r="G2" s="289"/>
      <c r="H2" s="289"/>
      <c r="I2" s="289"/>
      <c r="J2" s="289"/>
      <c r="L2" s="289" t="s">
        <v>4</v>
      </c>
      <c r="M2" s="289"/>
      <c r="N2" s="289"/>
      <c r="O2" s="289"/>
      <c r="P2" s="289"/>
    </row>
    <row r="3" spans="1:16" x14ac:dyDescent="0.25">
      <c r="G3" s="289" t="s">
        <v>33</v>
      </c>
      <c r="H3" s="289"/>
      <c r="M3" s="289" t="s">
        <v>33</v>
      </c>
      <c r="N3" s="289"/>
    </row>
    <row r="4" spans="1:16" x14ac:dyDescent="0.25">
      <c r="A4" s="18" t="s">
        <v>34</v>
      </c>
      <c r="B4" s="18" t="s">
        <v>49</v>
      </c>
      <c r="C4" s="18" t="s">
        <v>134</v>
      </c>
      <c r="D4" s="18" t="s">
        <v>18</v>
      </c>
      <c r="E4" s="18" t="s">
        <v>1369</v>
      </c>
      <c r="F4" s="19" t="s">
        <v>35</v>
      </c>
      <c r="G4" s="20">
        <v>0.05</v>
      </c>
      <c r="H4" s="20">
        <v>0.95</v>
      </c>
      <c r="I4" s="19" t="s">
        <v>38</v>
      </c>
      <c r="J4" s="19" t="s">
        <v>39</v>
      </c>
      <c r="L4" s="19" t="s">
        <v>35</v>
      </c>
      <c r="M4" s="20">
        <v>0.05</v>
      </c>
      <c r="N4" s="20">
        <v>0.95</v>
      </c>
      <c r="O4" s="19" t="s">
        <v>38</v>
      </c>
      <c r="P4" s="19" t="s">
        <v>39</v>
      </c>
    </row>
    <row r="5" spans="1:16" x14ac:dyDescent="0.25">
      <c r="A5" s="7" t="s">
        <v>173</v>
      </c>
      <c r="B5" s="7">
        <v>2022</v>
      </c>
      <c r="C5" s="7" t="s">
        <v>1370</v>
      </c>
      <c r="D5" s="7" t="s">
        <v>0</v>
      </c>
      <c r="E5" s="272" t="s">
        <v>7</v>
      </c>
      <c r="F5" s="13">
        <v>15.6764847951218</v>
      </c>
      <c r="G5" s="13">
        <v>12.3010815696374</v>
      </c>
      <c r="H5" s="13">
        <v>19.240211412283401</v>
      </c>
      <c r="I5" s="13">
        <v>15.709615047442</v>
      </c>
      <c r="J5" s="13">
        <v>2.10668599162309</v>
      </c>
      <c r="K5" s="7" t="s">
        <v>41</v>
      </c>
      <c r="L5" s="14">
        <v>2573.9220385110498</v>
      </c>
      <c r="M5" s="14">
        <v>2019.71458291877</v>
      </c>
      <c r="N5" s="14">
        <v>3159.0503117828198</v>
      </c>
      <c r="O5" s="14">
        <v>2579.36169463951</v>
      </c>
      <c r="P5" s="14">
        <v>345.89677296459502</v>
      </c>
    </row>
    <row r="6" spans="1:16" x14ac:dyDescent="0.25">
      <c r="A6" s="7" t="s">
        <v>173</v>
      </c>
      <c r="B6" s="7">
        <v>2022</v>
      </c>
      <c r="C6" s="7" t="s">
        <v>1370</v>
      </c>
      <c r="D6" s="7" t="s">
        <v>0</v>
      </c>
      <c r="E6" s="272" t="s">
        <v>8</v>
      </c>
      <c r="F6" s="13">
        <v>17.221461925647102</v>
      </c>
      <c r="G6" s="13">
        <v>13.823282024443399</v>
      </c>
      <c r="H6" s="13">
        <v>21.026015147805499</v>
      </c>
      <c r="I6" s="13">
        <v>17.300360053567299</v>
      </c>
      <c r="J6" s="13">
        <v>2.2399612808274498</v>
      </c>
      <c r="K6" s="7" t="s">
        <v>41</v>
      </c>
      <c r="L6" s="14">
        <v>7103.1641858524199</v>
      </c>
      <c r="M6" s="14">
        <v>5701.55090380195</v>
      </c>
      <c r="N6" s="14">
        <v>8672.3902078638803</v>
      </c>
      <c r="O6" s="14">
        <v>7135.70650769436</v>
      </c>
      <c r="P6" s="14">
        <v>923.89442989009103</v>
      </c>
    </row>
    <row r="7" spans="1:16" x14ac:dyDescent="0.25">
      <c r="A7" s="7" t="s">
        <v>173</v>
      </c>
      <c r="B7" s="7">
        <v>2022</v>
      </c>
      <c r="C7" s="7" t="s">
        <v>1370</v>
      </c>
      <c r="D7" s="7" t="s">
        <v>0</v>
      </c>
      <c r="E7" s="272" t="s">
        <v>9</v>
      </c>
      <c r="F7" s="13">
        <v>9.7223203732040808</v>
      </c>
      <c r="G7" s="13">
        <v>6.6994039721315897</v>
      </c>
      <c r="H7" s="13">
        <v>12.778074240619</v>
      </c>
      <c r="I7" s="13">
        <v>9.7080782281513294</v>
      </c>
      <c r="J7" s="13">
        <v>1.85774978830895</v>
      </c>
      <c r="K7" s="7" t="s">
        <v>41</v>
      </c>
      <c r="L7" s="14">
        <v>3332.9086471380901</v>
      </c>
      <c r="M7" s="14">
        <v>2296.6226756864298</v>
      </c>
      <c r="N7" s="14">
        <v>4380.4516304266299</v>
      </c>
      <c r="O7" s="14">
        <v>3328.0262973925601</v>
      </c>
      <c r="P7" s="14">
        <v>636.85520493019396</v>
      </c>
    </row>
    <row r="8" spans="1:16" x14ac:dyDescent="0.25">
      <c r="A8" s="7" t="s">
        <v>173</v>
      </c>
      <c r="B8" s="7">
        <v>2022</v>
      </c>
      <c r="C8" s="7" t="s">
        <v>1370</v>
      </c>
      <c r="D8" s="7" t="s">
        <v>0</v>
      </c>
      <c r="E8" s="272" t="s">
        <v>10</v>
      </c>
      <c r="F8" s="13">
        <v>12.288104529127001</v>
      </c>
      <c r="G8" s="13">
        <v>9.2749717059021801</v>
      </c>
      <c r="H8" s="13">
        <v>15.7263438822159</v>
      </c>
      <c r="I8" s="13">
        <v>12.3664114649615</v>
      </c>
      <c r="J8" s="13">
        <v>1.9922919978912501</v>
      </c>
      <c r="K8" s="7" t="s">
        <v>41</v>
      </c>
      <c r="L8" s="14">
        <v>9257.3664280631401</v>
      </c>
      <c r="M8" s="14">
        <v>6987.3926843584604</v>
      </c>
      <c r="N8" s="14">
        <v>11847.598427106201</v>
      </c>
      <c r="O8" s="14">
        <v>9316.3597412434192</v>
      </c>
      <c r="P8" s="14">
        <v>1500.9130995313501</v>
      </c>
    </row>
    <row r="9" spans="1:16" x14ac:dyDescent="0.25">
      <c r="A9" s="7" t="s">
        <v>173</v>
      </c>
      <c r="B9" s="7">
        <v>2022</v>
      </c>
      <c r="C9" s="7" t="s">
        <v>1370</v>
      </c>
      <c r="D9" s="7" t="s">
        <v>0</v>
      </c>
      <c r="E9" s="272" t="s">
        <v>11</v>
      </c>
      <c r="F9" s="13">
        <v>3.90155187831928</v>
      </c>
      <c r="G9" s="13">
        <v>2.3958618253801802</v>
      </c>
      <c r="H9" s="13">
        <v>5.9096139163302102</v>
      </c>
      <c r="I9" s="13">
        <v>4.0047650116863496</v>
      </c>
      <c r="J9" s="13">
        <v>1.0690267828397799</v>
      </c>
      <c r="K9" s="7" t="s">
        <v>41</v>
      </c>
      <c r="L9" s="14">
        <v>1275.96352628554</v>
      </c>
      <c r="M9" s="14">
        <v>783.54265137233403</v>
      </c>
      <c r="N9" s="14">
        <v>1932.6801351966301</v>
      </c>
      <c r="O9" s="14">
        <v>1309.7183494219</v>
      </c>
      <c r="P9" s="14">
        <v>349.61451905992197</v>
      </c>
    </row>
    <row r="10" spans="1:16" x14ac:dyDescent="0.25">
      <c r="A10" s="7" t="s">
        <v>173</v>
      </c>
      <c r="B10" s="7">
        <v>2022</v>
      </c>
      <c r="C10" s="7" t="s">
        <v>1370</v>
      </c>
      <c r="D10" s="7" t="s">
        <v>0</v>
      </c>
      <c r="E10" s="272" t="s">
        <v>12</v>
      </c>
      <c r="F10" s="13">
        <v>0.72938150726094297</v>
      </c>
      <c r="G10" s="13">
        <v>0.210569056575035</v>
      </c>
      <c r="H10" s="13">
        <v>1.8550316229692401</v>
      </c>
      <c r="I10" s="13">
        <v>0.83578120294362601</v>
      </c>
      <c r="J10" s="13">
        <v>0.50984982453356498</v>
      </c>
      <c r="K10" s="7" t="s">
        <v>41</v>
      </c>
      <c r="L10" s="14">
        <v>267.55172449345901</v>
      </c>
      <c r="M10" s="14">
        <v>77.240941332854405</v>
      </c>
      <c r="N10" s="14">
        <v>680.46269993757596</v>
      </c>
      <c r="O10" s="14">
        <v>306.58126086378002</v>
      </c>
      <c r="P10" s="14">
        <v>187.02311263540199</v>
      </c>
    </row>
    <row r="11" spans="1:16" x14ac:dyDescent="0.25">
      <c r="A11" s="7" t="s">
        <v>173</v>
      </c>
      <c r="B11" s="7">
        <v>2022</v>
      </c>
      <c r="C11" s="7" t="s">
        <v>1370</v>
      </c>
      <c r="D11" s="7" t="s">
        <v>0</v>
      </c>
      <c r="E11" s="272" t="s">
        <v>15</v>
      </c>
      <c r="F11" s="13">
        <v>0.21213644961875799</v>
      </c>
      <c r="G11" s="13">
        <v>1.0780187599940599E-12</v>
      </c>
      <c r="H11" s="13">
        <v>1.3997935269334301</v>
      </c>
      <c r="I11" s="13">
        <v>0.39496911829617198</v>
      </c>
      <c r="J11" s="13">
        <v>0.48588480236676701</v>
      </c>
      <c r="K11" s="7" t="s">
        <v>41</v>
      </c>
      <c r="L11" s="14">
        <v>120.31530876577401</v>
      </c>
      <c r="M11" s="14">
        <v>6.1140911991823203E-10</v>
      </c>
      <c r="N11" s="14">
        <v>793.90689673556597</v>
      </c>
      <c r="O11" s="14">
        <v>224.01068513285699</v>
      </c>
      <c r="P11" s="14">
        <v>275.57442451033501</v>
      </c>
    </row>
    <row r="12" spans="1:16" x14ac:dyDescent="0.25">
      <c r="A12" s="7" t="s">
        <v>173</v>
      </c>
      <c r="B12" s="7">
        <v>2022</v>
      </c>
      <c r="C12" s="7" t="s">
        <v>1370</v>
      </c>
      <c r="D12" s="7" t="s">
        <v>0</v>
      </c>
      <c r="E12" s="272" t="s">
        <v>13</v>
      </c>
      <c r="F12" s="13">
        <v>0.104962599890944</v>
      </c>
      <c r="G12" s="13">
        <v>1.7077252126729699E-11</v>
      </c>
      <c r="H12" s="13">
        <v>0.78504113345224003</v>
      </c>
      <c r="I12" s="13">
        <v>0.20823179987469101</v>
      </c>
      <c r="J12" s="13">
        <v>0.27385412308823098</v>
      </c>
      <c r="K12" s="7" t="s">
        <v>41</v>
      </c>
      <c r="L12" s="14">
        <v>37.477945917060602</v>
      </c>
      <c r="M12" s="14">
        <v>6.0976036443701199E-9</v>
      </c>
      <c r="N12" s="14">
        <v>280.30678711045698</v>
      </c>
      <c r="O12" s="14">
        <v>74.351246463257397</v>
      </c>
      <c r="P12" s="14">
        <v>97.782353189883906</v>
      </c>
    </row>
    <row r="13" spans="1:16" x14ac:dyDescent="0.25">
      <c r="A13" s="7" t="s">
        <v>173</v>
      </c>
      <c r="B13" s="7">
        <v>2022</v>
      </c>
      <c r="C13" s="7" t="s">
        <v>1370</v>
      </c>
      <c r="D13" s="7" t="s">
        <v>0</v>
      </c>
      <c r="E13" s="272" t="s">
        <v>14</v>
      </c>
      <c r="F13" s="13">
        <v>3.6469084770615602E-5</v>
      </c>
      <c r="G13" s="13">
        <v>9.4790793136126699E-18</v>
      </c>
      <c r="H13" s="13">
        <v>0.162985950939671</v>
      </c>
      <c r="I13" s="13">
        <v>2.83790447740805E-2</v>
      </c>
      <c r="J13" s="13">
        <v>9.7137270185931393E-2</v>
      </c>
      <c r="K13" s="7" t="s">
        <v>41</v>
      </c>
      <c r="L13" s="14">
        <v>3.5714174715863901E-3</v>
      </c>
      <c r="M13" s="14">
        <v>9.282862371820879E-16</v>
      </c>
      <c r="N13" s="14">
        <v>15.961214175522001</v>
      </c>
      <c r="O13" s="14">
        <v>2.7791598547256999</v>
      </c>
      <c r="P13" s="14">
        <v>9.5126528693082602</v>
      </c>
    </row>
    <row r="14" spans="1:16" x14ac:dyDescent="0.25">
      <c r="A14" s="7" t="s">
        <v>173</v>
      </c>
      <c r="B14" s="7">
        <v>2022</v>
      </c>
      <c r="C14" s="7" t="s">
        <v>1370</v>
      </c>
      <c r="D14" s="7" t="s">
        <v>1</v>
      </c>
      <c r="E14" s="7" t="s">
        <v>72</v>
      </c>
      <c r="F14" s="13">
        <v>14.740649276376301</v>
      </c>
      <c r="G14" s="13">
        <v>11.261641325879699</v>
      </c>
      <c r="H14" s="13">
        <v>18.355395480403001</v>
      </c>
      <c r="I14" s="13">
        <v>14.774890885201399</v>
      </c>
      <c r="J14" s="13">
        <v>2.1466307368743802</v>
      </c>
      <c r="K14" s="7" t="s">
        <v>41</v>
      </c>
      <c r="L14" s="14">
        <v>1581.5242608624201</v>
      </c>
      <c r="M14" s="14">
        <v>1208.2614978536301</v>
      </c>
      <c r="N14" s="14">
        <v>1969.3503810924401</v>
      </c>
      <c r="O14" s="14">
        <v>1585.1980430732599</v>
      </c>
      <c r="P14" s="14">
        <v>230.31201175925199</v>
      </c>
    </row>
    <row r="15" spans="1:16" x14ac:dyDescent="0.25">
      <c r="A15" s="7" t="s">
        <v>173</v>
      </c>
      <c r="B15" s="7">
        <v>2022</v>
      </c>
      <c r="C15" s="7" t="s">
        <v>1370</v>
      </c>
      <c r="D15" s="7" t="s">
        <v>1</v>
      </c>
      <c r="E15" s="272" t="s">
        <v>11</v>
      </c>
      <c r="F15" s="13">
        <v>0.51661384042125003</v>
      </c>
      <c r="G15" s="13">
        <v>6.5790991958683306E-2</v>
      </c>
      <c r="H15" s="13">
        <v>1.61379513915226</v>
      </c>
      <c r="I15" s="13">
        <v>0.62477099936460001</v>
      </c>
      <c r="J15" s="13">
        <v>0.48517805774647799</v>
      </c>
      <c r="K15" s="7" t="s">
        <v>41</v>
      </c>
      <c r="L15" s="14">
        <v>21.1398383500375</v>
      </c>
      <c r="M15" s="14">
        <v>2.69216739094932</v>
      </c>
      <c r="N15" s="14">
        <v>66.0364970941108</v>
      </c>
      <c r="O15" s="14">
        <v>25.5656292939994</v>
      </c>
      <c r="P15" s="14">
        <v>19.853486122985899</v>
      </c>
    </row>
    <row r="16" spans="1:16" x14ac:dyDescent="0.25">
      <c r="A16" s="7" t="s">
        <v>173</v>
      </c>
      <c r="B16" s="7">
        <v>2022</v>
      </c>
      <c r="C16" s="7" t="s">
        <v>1370</v>
      </c>
      <c r="D16" s="7" t="s">
        <v>1</v>
      </c>
      <c r="E16" s="272" t="s">
        <v>12</v>
      </c>
      <c r="F16" s="13">
        <v>0.58622853170409595</v>
      </c>
      <c r="G16" s="13">
        <v>2.3746972560858198E-2</v>
      </c>
      <c r="H16" s="13">
        <v>1.75956618678209</v>
      </c>
      <c r="I16" s="13">
        <v>0.69837783687364896</v>
      </c>
      <c r="J16" s="13">
        <v>0.53067899603213597</v>
      </c>
      <c r="K16" s="7" t="s">
        <v>41</v>
      </c>
      <c r="L16" s="14">
        <v>28.332424937258899</v>
      </c>
      <c r="M16" s="14">
        <v>1.14769118386627</v>
      </c>
      <c r="N16" s="14">
        <v>85.039833807178496</v>
      </c>
      <c r="O16" s="14">
        <v>33.752600856103399</v>
      </c>
      <c r="P16" s="14">
        <v>25.6477158782331</v>
      </c>
    </row>
    <row r="17" spans="1:16" x14ac:dyDescent="0.25">
      <c r="A17" s="7" t="s">
        <v>173</v>
      </c>
      <c r="B17" s="7">
        <v>2022</v>
      </c>
      <c r="C17" s="7" t="s">
        <v>1370</v>
      </c>
      <c r="D17" s="7" t="s">
        <v>1</v>
      </c>
      <c r="E17" s="272" t="s">
        <v>15</v>
      </c>
      <c r="F17" s="13">
        <v>1.9624745654814698E-5</v>
      </c>
      <c r="G17" s="13">
        <v>5.9477013411584698E-18</v>
      </c>
      <c r="H17" s="13">
        <v>0.157381180302892</v>
      </c>
      <c r="I17" s="13">
        <v>2.6901338447603999E-2</v>
      </c>
      <c r="J17" s="13">
        <v>9.5554310929815395E-2</v>
      </c>
      <c r="K17" s="7" t="s">
        <v>41</v>
      </c>
      <c r="L17" s="14">
        <v>1.01832805202833E-3</v>
      </c>
      <c r="M17" s="14">
        <v>3.0862622259271299E-16</v>
      </c>
      <c r="N17" s="14">
        <v>8.1665094459170895</v>
      </c>
      <c r="O17" s="14">
        <v>1.39591045204617</v>
      </c>
      <c r="P17" s="14">
        <v>4.9583131941481202</v>
      </c>
    </row>
    <row r="18" spans="1:16" x14ac:dyDescent="0.25">
      <c r="A18" s="7" t="s">
        <v>173</v>
      </c>
      <c r="B18" s="7">
        <v>2022</v>
      </c>
      <c r="C18" s="7" t="s">
        <v>1370</v>
      </c>
      <c r="D18" s="7" t="s">
        <v>1</v>
      </c>
      <c r="E18" s="7" t="s">
        <v>220</v>
      </c>
      <c r="F18" s="13">
        <v>1.2566880998353999E-5</v>
      </c>
      <c r="G18" s="13">
        <v>2.2766172509270402E-18</v>
      </c>
      <c r="H18" s="13">
        <v>9.9125933439609695E-2</v>
      </c>
      <c r="I18" s="13">
        <v>1.73811794971169E-2</v>
      </c>
      <c r="J18" s="13">
        <v>6.2487862147590001E-2</v>
      </c>
      <c r="K18" s="7" t="s">
        <v>41</v>
      </c>
      <c r="L18" s="14">
        <v>8.8571377276399396E-4</v>
      </c>
      <c r="M18" s="14">
        <v>1.6045598384533799E-16</v>
      </c>
      <c r="N18" s="14">
        <v>6.9863957888236898</v>
      </c>
      <c r="O18" s="14">
        <v>1.2250255309567999</v>
      </c>
      <c r="P18" s="14">
        <v>4.40414452416214</v>
      </c>
    </row>
    <row r="19" spans="1:16" x14ac:dyDescent="0.25">
      <c r="A19" s="7" t="s">
        <v>173</v>
      </c>
      <c r="B19" s="7">
        <v>2022</v>
      </c>
      <c r="C19" s="7" t="s">
        <v>1371</v>
      </c>
      <c r="D19" s="7" t="s">
        <v>0</v>
      </c>
      <c r="E19" s="272" t="s">
        <v>7</v>
      </c>
      <c r="F19" s="13">
        <v>24.383436935688099</v>
      </c>
      <c r="G19" s="13">
        <v>20.1077144422995</v>
      </c>
      <c r="H19" s="13">
        <v>28.851124417083099</v>
      </c>
      <c r="I19" s="13">
        <v>24.426433225764601</v>
      </c>
      <c r="J19" s="13">
        <v>2.6360317424534698</v>
      </c>
      <c r="K19" s="7" t="s">
        <v>41</v>
      </c>
      <c r="L19" s="14">
        <v>5913.9587943817996</v>
      </c>
      <c r="M19" s="14">
        <v>4876.9250608353204</v>
      </c>
      <c r="N19" s="14">
        <v>6997.5517161193302</v>
      </c>
      <c r="O19" s="14">
        <v>5924.3871145769499</v>
      </c>
      <c r="P19" s="14">
        <v>639.34313881466505</v>
      </c>
    </row>
    <row r="20" spans="1:16" x14ac:dyDescent="0.25">
      <c r="A20" s="7" t="s">
        <v>173</v>
      </c>
      <c r="B20" s="7">
        <v>2022</v>
      </c>
      <c r="C20" s="7" t="s">
        <v>1371</v>
      </c>
      <c r="D20" s="7" t="s">
        <v>0</v>
      </c>
      <c r="E20" s="272" t="s">
        <v>8</v>
      </c>
      <c r="F20" s="13">
        <v>21.1886028677126</v>
      </c>
      <c r="G20" s="13">
        <v>16.4148991221223</v>
      </c>
      <c r="H20" s="13">
        <v>25.947749143216601</v>
      </c>
      <c r="I20" s="13">
        <v>21.179308645019798</v>
      </c>
      <c r="J20" s="13">
        <v>2.87245623643935</v>
      </c>
      <c r="K20" s="7" t="s">
        <v>41</v>
      </c>
      <c r="L20" s="14">
        <v>26091.433685272601</v>
      </c>
      <c r="M20" s="14">
        <v>20213.142629990201</v>
      </c>
      <c r="N20" s="14">
        <v>31951.7988174655</v>
      </c>
      <c r="O20" s="14">
        <v>26079.988872391001</v>
      </c>
      <c r="P20" s="14">
        <v>3537.1138849890499</v>
      </c>
    </row>
    <row r="21" spans="1:16" x14ac:dyDescent="0.25">
      <c r="A21" s="7" t="s">
        <v>173</v>
      </c>
      <c r="B21" s="7">
        <v>2022</v>
      </c>
      <c r="C21" s="7" t="s">
        <v>1371</v>
      </c>
      <c r="D21" s="7" t="s">
        <v>0</v>
      </c>
      <c r="E21" s="272" t="s">
        <v>9</v>
      </c>
      <c r="F21" s="13">
        <v>14.0583745761554</v>
      </c>
      <c r="G21" s="13">
        <v>10.566012344588099</v>
      </c>
      <c r="H21" s="13">
        <v>18.130251238280501</v>
      </c>
      <c r="I21" s="13">
        <v>14.1475617415303</v>
      </c>
      <c r="J21" s="13">
        <v>2.3179771411704202</v>
      </c>
      <c r="K21" s="7" t="s">
        <v>41</v>
      </c>
      <c r="L21" s="14">
        <v>16932.328090758801</v>
      </c>
      <c r="M21" s="14">
        <v>12726.022248192199</v>
      </c>
      <c r="N21" s="14">
        <v>21836.618498922198</v>
      </c>
      <c r="O21" s="14">
        <v>17039.7477883514</v>
      </c>
      <c r="P21" s="14">
        <v>2791.8412081398901</v>
      </c>
    </row>
    <row r="22" spans="1:16" x14ac:dyDescent="0.25">
      <c r="A22" s="7" t="s">
        <v>173</v>
      </c>
      <c r="B22" s="7">
        <v>2022</v>
      </c>
      <c r="C22" s="7" t="s">
        <v>1371</v>
      </c>
      <c r="D22" s="7" t="s">
        <v>0</v>
      </c>
      <c r="E22" s="272" t="s">
        <v>10</v>
      </c>
      <c r="F22" s="13">
        <v>12.1845026165806</v>
      </c>
      <c r="G22" s="13">
        <v>9.0534824204189501</v>
      </c>
      <c r="H22" s="13">
        <v>15.709762932397799</v>
      </c>
      <c r="I22" s="13">
        <v>12.2381702635753</v>
      </c>
      <c r="J22" s="13">
        <v>2.0656463903749702</v>
      </c>
      <c r="K22" s="7" t="s">
        <v>41</v>
      </c>
      <c r="L22" s="14">
        <v>6584.3833689740304</v>
      </c>
      <c r="M22" s="14">
        <v>4892.41136517019</v>
      </c>
      <c r="N22" s="14">
        <v>8489.3987910384494</v>
      </c>
      <c r="O22" s="14">
        <v>6613.3848287334604</v>
      </c>
      <c r="P22" s="14">
        <v>1116.25465289473</v>
      </c>
    </row>
    <row r="23" spans="1:16" x14ac:dyDescent="0.25">
      <c r="A23" s="7" t="s">
        <v>173</v>
      </c>
      <c r="B23" s="7">
        <v>2022</v>
      </c>
      <c r="C23" s="7" t="s">
        <v>1371</v>
      </c>
      <c r="D23" s="7" t="s">
        <v>0</v>
      </c>
      <c r="E23" s="272" t="s">
        <v>11</v>
      </c>
      <c r="F23" s="13">
        <v>13.851341843415501</v>
      </c>
      <c r="G23" s="13">
        <v>9.35280517779956</v>
      </c>
      <c r="H23" s="13">
        <v>18.766791772708</v>
      </c>
      <c r="I23" s="13">
        <v>13.906821697015699</v>
      </c>
      <c r="J23" s="13">
        <v>2.9308828741687001</v>
      </c>
      <c r="K23" s="7" t="s">
        <v>41</v>
      </c>
      <c r="L23" s="14">
        <v>4156.5106603721397</v>
      </c>
      <c r="M23" s="14">
        <v>2806.5897777540899</v>
      </c>
      <c r="N23" s="14">
        <v>5631.5388751542296</v>
      </c>
      <c r="O23" s="14">
        <v>4173.1590548404802</v>
      </c>
      <c r="P23" s="14">
        <v>879.49933288054604</v>
      </c>
    </row>
    <row r="24" spans="1:16" x14ac:dyDescent="0.25">
      <c r="A24" s="7" t="s">
        <v>173</v>
      </c>
      <c r="B24" s="7">
        <v>2022</v>
      </c>
      <c r="C24" s="7" t="s">
        <v>1371</v>
      </c>
      <c r="D24" s="7" t="s">
        <v>0</v>
      </c>
      <c r="E24" s="272" t="s">
        <v>12</v>
      </c>
      <c r="F24" s="13">
        <v>7.4334635980746802</v>
      </c>
      <c r="G24" s="13">
        <v>4.8289181281684597</v>
      </c>
      <c r="H24" s="13">
        <v>10.613875684141201</v>
      </c>
      <c r="I24" s="13">
        <v>7.5138279015171499</v>
      </c>
      <c r="J24" s="13">
        <v>1.74453068870673</v>
      </c>
      <c r="K24" s="7" t="s">
        <v>41</v>
      </c>
      <c r="L24" s="14">
        <v>944.64455404333</v>
      </c>
      <c r="M24" s="14">
        <v>613.65891572764804</v>
      </c>
      <c r="N24" s="14">
        <v>1348.81132194066</v>
      </c>
      <c r="O24" s="14">
        <v>954.8572497248</v>
      </c>
      <c r="P24" s="14">
        <v>221.694959920852</v>
      </c>
    </row>
    <row r="25" spans="1:16" x14ac:dyDescent="0.25">
      <c r="A25" s="7" t="s">
        <v>173</v>
      </c>
      <c r="B25" s="7">
        <v>2022</v>
      </c>
      <c r="C25" s="7" t="s">
        <v>1371</v>
      </c>
      <c r="D25" s="7" t="s">
        <v>0</v>
      </c>
      <c r="E25" s="272" t="s">
        <v>13</v>
      </c>
      <c r="F25" s="13">
        <v>4.8794252152396498E-5</v>
      </c>
      <c r="G25" s="13">
        <v>2.6079529630886599E-18</v>
      </c>
      <c r="H25" s="13">
        <v>0.297042414016359</v>
      </c>
      <c r="I25" s="13">
        <v>4.7884993641070801E-2</v>
      </c>
      <c r="J25" s="13">
        <v>0.16227560296535801</v>
      </c>
      <c r="K25" s="7" t="s">
        <v>41</v>
      </c>
      <c r="L25" s="14">
        <v>9.1767350023012097E-3</v>
      </c>
      <c r="M25" s="14">
        <v>4.90477713768084E-16</v>
      </c>
      <c r="N25" s="14">
        <v>55.8647668040567</v>
      </c>
      <c r="O25" s="14">
        <v>9.0057307540761897</v>
      </c>
      <c r="P25" s="14">
        <v>30.519172649695001</v>
      </c>
    </row>
    <row r="26" spans="1:16" x14ac:dyDescent="0.25">
      <c r="A26" s="7" t="s">
        <v>173</v>
      </c>
      <c r="B26" s="7">
        <v>2022</v>
      </c>
      <c r="C26" s="7" t="s">
        <v>1371</v>
      </c>
      <c r="D26" s="7" t="s">
        <v>0</v>
      </c>
      <c r="E26" s="272" t="s">
        <v>14</v>
      </c>
      <c r="F26" s="13">
        <v>1.6051075474537901E-5</v>
      </c>
      <c r="G26" s="13">
        <v>5.1696687034077604E-19</v>
      </c>
      <c r="H26" s="13">
        <v>0.15833939382307799</v>
      </c>
      <c r="I26" s="13">
        <v>2.52635514357036E-2</v>
      </c>
      <c r="J26" s="13">
        <v>8.7624926775174403E-2</v>
      </c>
      <c r="K26" s="7" t="s">
        <v>41</v>
      </c>
      <c r="L26" s="14">
        <v>1.60783623028446E-3</v>
      </c>
      <c r="M26" s="14">
        <v>5.1784571402035501E-17</v>
      </c>
      <c r="N26" s="14">
        <v>15.8608570792577</v>
      </c>
      <c r="O26" s="14">
        <v>2.5306499473144299</v>
      </c>
      <c r="P26" s="14">
        <v>8.7773889150692206</v>
      </c>
    </row>
    <row r="27" spans="1:16" x14ac:dyDescent="0.25">
      <c r="A27" s="7" t="s">
        <v>173</v>
      </c>
      <c r="B27" s="7">
        <v>2022</v>
      </c>
      <c r="C27" s="7" t="s">
        <v>1371</v>
      </c>
      <c r="D27" s="7" t="s">
        <v>1</v>
      </c>
      <c r="E27" s="272" t="s">
        <v>7</v>
      </c>
      <c r="F27" s="13">
        <v>33.189180500816299</v>
      </c>
      <c r="G27" s="13">
        <v>28.491369317301501</v>
      </c>
      <c r="H27" s="13">
        <v>38.133888730214998</v>
      </c>
      <c r="I27" s="13">
        <v>33.293904936465601</v>
      </c>
      <c r="J27" s="13">
        <v>2.9551567058815</v>
      </c>
      <c r="K27" s="7" t="s">
        <v>41</v>
      </c>
      <c r="L27" s="14">
        <v>3583.4358186731401</v>
      </c>
      <c r="M27" s="14">
        <v>3076.21314518904</v>
      </c>
      <c r="N27" s="14">
        <v>4117.3159662013104</v>
      </c>
      <c r="O27" s="14">
        <v>3594.7429159901899</v>
      </c>
      <c r="P27" s="14">
        <v>319.068269534026</v>
      </c>
    </row>
    <row r="28" spans="1:16" x14ac:dyDescent="0.25">
      <c r="A28" s="7" t="s">
        <v>173</v>
      </c>
      <c r="B28" s="7">
        <v>2022</v>
      </c>
      <c r="C28" s="7" t="s">
        <v>1371</v>
      </c>
      <c r="D28" s="7" t="s">
        <v>1</v>
      </c>
      <c r="E28" s="272" t="s">
        <v>8</v>
      </c>
      <c r="F28" s="13">
        <v>39.707833178271898</v>
      </c>
      <c r="G28" s="13">
        <v>35.066325352938797</v>
      </c>
      <c r="H28" s="13">
        <v>44.727792252376403</v>
      </c>
      <c r="I28" s="13">
        <v>39.743917373972799</v>
      </c>
      <c r="J28" s="13">
        <v>2.9984984944478299</v>
      </c>
      <c r="K28" s="7" t="s">
        <v>41</v>
      </c>
      <c r="L28" s="14">
        <v>6220.2320673762997</v>
      </c>
      <c r="M28" s="14">
        <v>5493.1398665378701</v>
      </c>
      <c r="N28" s="14">
        <v>7006.6086563347699</v>
      </c>
      <c r="O28" s="14">
        <v>6225.8846566328402</v>
      </c>
      <c r="P28" s="14">
        <v>469.71478915525302</v>
      </c>
    </row>
    <row r="29" spans="1:16" x14ac:dyDescent="0.25">
      <c r="A29" s="7" t="s">
        <v>173</v>
      </c>
      <c r="B29" s="7">
        <v>2022</v>
      </c>
      <c r="C29" s="7" t="s">
        <v>1371</v>
      </c>
      <c r="D29" s="7" t="s">
        <v>1</v>
      </c>
      <c r="E29" s="272" t="s">
        <v>9</v>
      </c>
      <c r="F29" s="13">
        <v>35.530701678061703</v>
      </c>
      <c r="G29" s="13">
        <v>29.251293722576101</v>
      </c>
      <c r="H29" s="13">
        <v>41.808993802120497</v>
      </c>
      <c r="I29" s="13">
        <v>35.5208264857621</v>
      </c>
      <c r="J29" s="13">
        <v>3.76603645369351</v>
      </c>
      <c r="K29" s="7" t="s">
        <v>41</v>
      </c>
      <c r="L29" s="14">
        <v>5792.2149875576197</v>
      </c>
      <c r="M29" s="14">
        <v>4768.5459026543604</v>
      </c>
      <c r="N29" s="14">
        <v>6815.7021696216898</v>
      </c>
      <c r="O29" s="14">
        <v>5790.6051337089502</v>
      </c>
      <c r="P29" s="14">
        <v>613.93926268111704</v>
      </c>
    </row>
    <row r="30" spans="1:16" x14ac:dyDescent="0.25">
      <c r="A30" s="7" t="s">
        <v>173</v>
      </c>
      <c r="B30" s="7">
        <v>2022</v>
      </c>
      <c r="C30" s="7" t="s">
        <v>1371</v>
      </c>
      <c r="D30" s="7" t="s">
        <v>1</v>
      </c>
      <c r="E30" s="272" t="s">
        <v>10</v>
      </c>
      <c r="F30" s="13">
        <v>19.3063376323258</v>
      </c>
      <c r="G30" s="13">
        <v>14.223190989074199</v>
      </c>
      <c r="H30" s="13">
        <v>25.270673403882299</v>
      </c>
      <c r="I30" s="13">
        <v>19.425688515087</v>
      </c>
      <c r="J30" s="13">
        <v>3.3741190076984999</v>
      </c>
      <c r="K30" s="7" t="s">
        <v>41</v>
      </c>
      <c r="L30" s="14">
        <v>287.08524059268501</v>
      </c>
      <c r="M30" s="14">
        <v>211.49885000753301</v>
      </c>
      <c r="N30" s="14">
        <v>375.77491351573099</v>
      </c>
      <c r="O30" s="14">
        <v>288.85998821934402</v>
      </c>
      <c r="P30" s="14">
        <v>50.173149644476702</v>
      </c>
    </row>
    <row r="31" spans="1:16" x14ac:dyDescent="0.25">
      <c r="A31" s="7" t="s">
        <v>173</v>
      </c>
      <c r="B31" s="7">
        <v>2022</v>
      </c>
      <c r="C31" s="7" t="s">
        <v>1371</v>
      </c>
      <c r="D31" s="7" t="s">
        <v>1</v>
      </c>
      <c r="E31" s="272" t="s">
        <v>11</v>
      </c>
      <c r="F31" s="13">
        <v>1.28227542204736</v>
      </c>
      <c r="G31" s="13">
        <v>0.28830130918880298</v>
      </c>
      <c r="H31" s="13">
        <v>3.0334562159165501</v>
      </c>
      <c r="I31" s="13">
        <v>1.41394400622244</v>
      </c>
      <c r="J31" s="13">
        <v>0.86755028048688498</v>
      </c>
      <c r="K31" s="7" t="s">
        <v>41</v>
      </c>
      <c r="L31" s="14">
        <v>25.991722804899901</v>
      </c>
      <c r="M31" s="14">
        <v>5.8438675372570303</v>
      </c>
      <c r="N31" s="14">
        <v>61.488157496628403</v>
      </c>
      <c r="O31" s="14">
        <v>28.660645006128799</v>
      </c>
      <c r="P31" s="14">
        <v>17.585244185469101</v>
      </c>
    </row>
    <row r="32" spans="1:16" x14ac:dyDescent="0.25">
      <c r="A32" s="7" t="s">
        <v>173</v>
      </c>
      <c r="B32" s="7">
        <v>2022</v>
      </c>
      <c r="C32" s="7" t="s">
        <v>1371</v>
      </c>
      <c r="D32" s="7" t="s">
        <v>1</v>
      </c>
      <c r="E32" s="272" t="s">
        <v>12</v>
      </c>
      <c r="F32" s="13">
        <v>0.78611047151922797</v>
      </c>
      <c r="G32" s="13">
        <v>0.16042732347942601</v>
      </c>
      <c r="H32" s="13">
        <v>1.91573327075928</v>
      </c>
      <c r="I32" s="13">
        <v>0.87460703385873595</v>
      </c>
      <c r="J32" s="13">
        <v>0.55682964611239905</v>
      </c>
      <c r="K32" s="7" t="s">
        <v>41</v>
      </c>
      <c r="L32" s="14">
        <v>29.966531174312902</v>
      </c>
      <c r="M32" s="14">
        <v>6.1154895710357096</v>
      </c>
      <c r="N32" s="14">
        <v>73.027752281344107</v>
      </c>
      <c r="O32" s="14">
        <v>33.340020130695002</v>
      </c>
      <c r="P32" s="14">
        <v>21.226346109804599</v>
      </c>
    </row>
    <row r="33" spans="1:16" x14ac:dyDescent="0.25">
      <c r="A33" s="7" t="s">
        <v>173</v>
      </c>
      <c r="B33" s="7">
        <v>2023</v>
      </c>
      <c r="C33" s="7" t="s">
        <v>1370</v>
      </c>
      <c r="D33" s="7" t="s">
        <v>0</v>
      </c>
      <c r="E33" s="272" t="s">
        <v>7</v>
      </c>
      <c r="F33" s="13">
        <v>31.8081835009841</v>
      </c>
      <c r="G33" s="13">
        <v>27.780758226163201</v>
      </c>
      <c r="H33" s="13">
        <v>36.199911388822898</v>
      </c>
      <c r="I33" s="13">
        <v>31.870648226285201</v>
      </c>
      <c r="J33" s="13">
        <v>2.55398887965432</v>
      </c>
      <c r="K33" s="7" t="s">
        <v>41</v>
      </c>
      <c r="L33" s="14">
        <v>2016.0026702923701</v>
      </c>
      <c r="M33" s="14">
        <v>1760.7444563742199</v>
      </c>
      <c r="N33" s="14">
        <v>2294.3503838235902</v>
      </c>
      <c r="O33" s="14">
        <v>2019.9616845819501</v>
      </c>
      <c r="P33" s="14">
        <v>161.871815192491</v>
      </c>
    </row>
    <row r="34" spans="1:16" x14ac:dyDescent="0.25">
      <c r="A34" s="7" t="s">
        <v>173</v>
      </c>
      <c r="B34" s="7">
        <v>2023</v>
      </c>
      <c r="C34" s="7" t="s">
        <v>1370</v>
      </c>
      <c r="D34" s="7" t="s">
        <v>0</v>
      </c>
      <c r="E34" s="272" t="s">
        <v>8</v>
      </c>
      <c r="F34" s="13">
        <v>28.561949243046701</v>
      </c>
      <c r="G34" s="13">
        <v>24.192761467435499</v>
      </c>
      <c r="H34" s="13">
        <v>32.739657577244401</v>
      </c>
      <c r="I34" s="13">
        <v>28.529715184711002</v>
      </c>
      <c r="J34" s="13">
        <v>2.6093494673707598</v>
      </c>
      <c r="K34" s="7" t="s">
        <v>41</v>
      </c>
      <c r="L34" s="14">
        <v>5114.3026314599401</v>
      </c>
      <c r="M34" s="14">
        <v>4331.9558683590103</v>
      </c>
      <c r="N34" s="14">
        <v>5862.3630857813896</v>
      </c>
      <c r="O34" s="14">
        <v>5108.5308009743603</v>
      </c>
      <c r="P34" s="14">
        <v>467.230115627408</v>
      </c>
    </row>
    <row r="35" spans="1:16" x14ac:dyDescent="0.25">
      <c r="A35" s="7" t="s">
        <v>173</v>
      </c>
      <c r="B35" s="7">
        <v>2023</v>
      </c>
      <c r="C35" s="7" t="s">
        <v>1370</v>
      </c>
      <c r="D35" s="7" t="s">
        <v>0</v>
      </c>
      <c r="E35" s="272" t="s">
        <v>9</v>
      </c>
      <c r="F35" s="13">
        <v>25.312044488468299</v>
      </c>
      <c r="G35" s="13">
        <v>21.0698866462862</v>
      </c>
      <c r="H35" s="13">
        <v>29.758201329022601</v>
      </c>
      <c r="I35" s="13">
        <v>25.3648244035295</v>
      </c>
      <c r="J35" s="13">
        <v>2.66345559993868</v>
      </c>
      <c r="K35" s="7" t="s">
        <v>41</v>
      </c>
      <c r="L35" s="14">
        <v>8151.2376866214599</v>
      </c>
      <c r="M35" s="14">
        <v>6785.1355967035697</v>
      </c>
      <c r="N35" s="14">
        <v>9583.0335739851507</v>
      </c>
      <c r="O35" s="14">
        <v>8168.2344026686296</v>
      </c>
      <c r="P35" s="14">
        <v>857.71260684825597</v>
      </c>
    </row>
    <row r="36" spans="1:16" x14ac:dyDescent="0.25">
      <c r="A36" s="7" t="s">
        <v>173</v>
      </c>
      <c r="B36" s="7">
        <v>2023</v>
      </c>
      <c r="C36" s="7" t="s">
        <v>1370</v>
      </c>
      <c r="D36" s="7" t="s">
        <v>0</v>
      </c>
      <c r="E36" s="272" t="s">
        <v>10</v>
      </c>
      <c r="F36" s="13">
        <v>15.3273734205584</v>
      </c>
      <c r="G36" s="13">
        <v>11.943968217941899</v>
      </c>
      <c r="H36" s="13">
        <v>18.689802078273502</v>
      </c>
      <c r="I36" s="13">
        <v>15.3458561273053</v>
      </c>
      <c r="J36" s="13">
        <v>2.0586141018070401</v>
      </c>
      <c r="K36" s="7" t="s">
        <v>41</v>
      </c>
      <c r="L36" s="14">
        <v>5604.60736496139</v>
      </c>
      <c r="M36" s="14">
        <v>4367.4314185726598</v>
      </c>
      <c r="N36" s="14">
        <v>6834.1130279414901</v>
      </c>
      <c r="O36" s="14">
        <v>5611.3657515104696</v>
      </c>
      <c r="P36" s="14">
        <v>752.75283246676395</v>
      </c>
    </row>
    <row r="37" spans="1:16" x14ac:dyDescent="0.25">
      <c r="A37" s="7" t="s">
        <v>173</v>
      </c>
      <c r="B37" s="7">
        <v>2023</v>
      </c>
      <c r="C37" s="7" t="s">
        <v>1370</v>
      </c>
      <c r="D37" s="7" t="s">
        <v>0</v>
      </c>
      <c r="E37" s="272" t="s">
        <v>11</v>
      </c>
      <c r="F37" s="13">
        <v>4.14837245548628</v>
      </c>
      <c r="G37" s="13">
        <v>2.4641373110247899</v>
      </c>
      <c r="H37" s="13">
        <v>6.2559710027566204</v>
      </c>
      <c r="I37" s="13">
        <v>4.2261514236934099</v>
      </c>
      <c r="J37" s="13">
        <v>1.16457338963927</v>
      </c>
      <c r="K37" s="7" t="s">
        <v>41</v>
      </c>
      <c r="L37" s="14">
        <v>2300.5629126390299</v>
      </c>
      <c r="M37" s="14">
        <v>1366.5366285750199</v>
      </c>
      <c r="N37" s="14">
        <v>3469.3738389987402</v>
      </c>
      <c r="O37" s="14">
        <v>2343.6967950376502</v>
      </c>
      <c r="P37" s="14">
        <v>645.837464692254</v>
      </c>
    </row>
    <row r="38" spans="1:16" x14ac:dyDescent="0.25">
      <c r="A38" s="7" t="s">
        <v>173</v>
      </c>
      <c r="B38" s="7">
        <v>2023</v>
      </c>
      <c r="C38" s="7" t="s">
        <v>1370</v>
      </c>
      <c r="D38" s="7" t="s">
        <v>0</v>
      </c>
      <c r="E38" s="272" t="s">
        <v>12</v>
      </c>
      <c r="F38" s="13">
        <v>1.20406317724185</v>
      </c>
      <c r="G38" s="13">
        <v>0.43146582467059902</v>
      </c>
      <c r="H38" s="13">
        <v>2.4668282017504799</v>
      </c>
      <c r="I38" s="13">
        <v>1.28194814577795</v>
      </c>
      <c r="J38" s="13">
        <v>0.62018445835012304</v>
      </c>
      <c r="K38" s="7" t="s">
        <v>41</v>
      </c>
      <c r="L38" s="14">
        <v>1609.8445086041299</v>
      </c>
      <c r="M38" s="14">
        <v>576.87412224283696</v>
      </c>
      <c r="N38" s="14">
        <v>3298.1739740224102</v>
      </c>
      <c r="O38" s="14">
        <v>1713.97749038658</v>
      </c>
      <c r="P38" s="14">
        <v>829.19282265869901</v>
      </c>
    </row>
    <row r="39" spans="1:16" x14ac:dyDescent="0.25">
      <c r="A39" s="7" t="s">
        <v>173</v>
      </c>
      <c r="B39" s="7">
        <v>2023</v>
      </c>
      <c r="C39" s="7" t="s">
        <v>1370</v>
      </c>
      <c r="D39" s="7" t="s">
        <v>0</v>
      </c>
      <c r="E39" s="272" t="s">
        <v>15</v>
      </c>
      <c r="F39" s="13">
        <v>4.7429671266555398E-5</v>
      </c>
      <c r="G39" s="13">
        <v>4.2389575497134198E-18</v>
      </c>
      <c r="H39" s="13">
        <v>0.170023600642142</v>
      </c>
      <c r="I39" s="13">
        <v>3.2259556141294797E-2</v>
      </c>
      <c r="J39" s="13">
        <v>0.119098767767333</v>
      </c>
      <c r="K39" s="7" t="s">
        <v>41</v>
      </c>
      <c r="L39" s="14">
        <v>1.6349007685581601E-2</v>
      </c>
      <c r="M39" s="14">
        <v>1.46116866738621E-15</v>
      </c>
      <c r="N39" s="14">
        <v>58.607135141346603</v>
      </c>
      <c r="O39" s="14">
        <v>11.1198690019043</v>
      </c>
      <c r="P39" s="14">
        <v>41.053345249400003</v>
      </c>
    </row>
    <row r="40" spans="1:16" x14ac:dyDescent="0.25">
      <c r="A40" s="7" t="s">
        <v>173</v>
      </c>
      <c r="B40" s="7">
        <v>2023</v>
      </c>
      <c r="C40" s="7" t="s">
        <v>1370</v>
      </c>
      <c r="D40" s="7" t="s">
        <v>0</v>
      </c>
      <c r="E40" s="272" t="s">
        <v>13</v>
      </c>
      <c r="F40" s="13">
        <v>3.0941800501042001E-3</v>
      </c>
      <c r="G40" s="13">
        <v>1.8005388566569299E-17</v>
      </c>
      <c r="H40" s="13">
        <v>0.67483615611954095</v>
      </c>
      <c r="I40" s="13">
        <v>0.13355414252620301</v>
      </c>
      <c r="J40" s="13">
        <v>0.26378742283120399</v>
      </c>
      <c r="K40" s="7" t="s">
        <v>41</v>
      </c>
      <c r="L40" s="14">
        <v>3.8956655084826899</v>
      </c>
      <c r="M40" s="14">
        <v>2.26693243669677E-14</v>
      </c>
      <c r="N40" s="14">
        <v>849.63896563918502</v>
      </c>
      <c r="O40" s="14">
        <v>168.148672064766</v>
      </c>
      <c r="P40" s="14">
        <v>332.11627896717101</v>
      </c>
    </row>
    <row r="41" spans="1:16" x14ac:dyDescent="0.25">
      <c r="A41" s="7" t="s">
        <v>173</v>
      </c>
      <c r="B41" s="7">
        <v>2023</v>
      </c>
      <c r="C41" s="7" t="s">
        <v>1370</v>
      </c>
      <c r="D41" s="7" t="s">
        <v>0</v>
      </c>
      <c r="E41" s="272" t="s">
        <v>14</v>
      </c>
      <c r="F41" s="13">
        <v>4.1308242699967001E-5</v>
      </c>
      <c r="G41" s="13">
        <v>8.3080437097555497E-18</v>
      </c>
      <c r="H41" s="13">
        <v>0.171111161800101</v>
      </c>
      <c r="I41" s="13">
        <v>2.9537127200847099E-2</v>
      </c>
      <c r="J41" s="13">
        <v>0.106297241965714</v>
      </c>
      <c r="K41" s="7" t="s">
        <v>41</v>
      </c>
      <c r="L41" s="14">
        <v>5.36420578053231E-2</v>
      </c>
      <c r="M41" s="14">
        <v>1.0788659400614301E-14</v>
      </c>
      <c r="N41" s="14">
        <v>222.201532490375</v>
      </c>
      <c r="O41" s="14">
        <v>38.356322640476002</v>
      </c>
      <c r="P41" s="14">
        <v>138.03547247183701</v>
      </c>
    </row>
    <row r="42" spans="1:16" x14ac:dyDescent="0.25">
      <c r="A42" s="7" t="s">
        <v>173</v>
      </c>
      <c r="B42" s="7">
        <v>2023</v>
      </c>
      <c r="C42" s="7" t="s">
        <v>1370</v>
      </c>
      <c r="D42" s="7" t="s">
        <v>1</v>
      </c>
      <c r="E42" s="7" t="s">
        <v>72</v>
      </c>
      <c r="F42" s="13">
        <v>27.474838517278702</v>
      </c>
      <c r="G42" s="13">
        <v>23.495671287946202</v>
      </c>
      <c r="H42" s="13">
        <v>31.762550549422599</v>
      </c>
      <c r="I42" s="13">
        <v>27.539777332307199</v>
      </c>
      <c r="J42" s="13">
        <v>2.48449154899071</v>
      </c>
      <c r="K42" s="7" t="s">
        <v>41</v>
      </c>
      <c r="L42" s="14">
        <v>2787.5971159630999</v>
      </c>
      <c r="M42" s="14">
        <v>2383.87080887502</v>
      </c>
      <c r="N42" s="14">
        <v>3222.6283787444099</v>
      </c>
      <c r="O42" s="14">
        <v>2794.1858081358801</v>
      </c>
      <c r="P42" s="14">
        <v>252.076512560597</v>
      </c>
    </row>
    <row r="43" spans="1:16" x14ac:dyDescent="0.25">
      <c r="A43" s="7" t="s">
        <v>173</v>
      </c>
      <c r="B43" s="7">
        <v>2023</v>
      </c>
      <c r="C43" s="7" t="s">
        <v>1370</v>
      </c>
      <c r="D43" s="7" t="s">
        <v>1</v>
      </c>
      <c r="E43" s="272" t="s">
        <v>11</v>
      </c>
      <c r="F43" s="13">
        <v>3.61316375330673</v>
      </c>
      <c r="G43" s="13">
        <v>2.0698543156151201</v>
      </c>
      <c r="H43" s="13">
        <v>5.6938937533127403</v>
      </c>
      <c r="I43" s="13">
        <v>3.7358892128657</v>
      </c>
      <c r="J43" s="13">
        <v>1.12854228421014</v>
      </c>
      <c r="K43" s="7" t="s">
        <v>41</v>
      </c>
      <c r="L43" s="14">
        <v>247.79077020177601</v>
      </c>
      <c r="M43" s="14">
        <v>141.95060896488499</v>
      </c>
      <c r="N43" s="14">
        <v>390.48723360218702</v>
      </c>
      <c r="O43" s="14">
        <v>256.20728221833002</v>
      </c>
      <c r="P43" s="14">
        <v>77.395429851131993</v>
      </c>
    </row>
    <row r="44" spans="1:16" x14ac:dyDescent="0.25">
      <c r="A44" s="7" t="s">
        <v>173</v>
      </c>
      <c r="B44" s="7">
        <v>2023</v>
      </c>
      <c r="C44" s="7" t="s">
        <v>1370</v>
      </c>
      <c r="D44" s="7" t="s">
        <v>1</v>
      </c>
      <c r="E44" s="272" t="s">
        <v>12</v>
      </c>
      <c r="F44" s="13">
        <v>1.6465768800445799</v>
      </c>
      <c r="G44" s="13">
        <v>0.47531813669235001</v>
      </c>
      <c r="H44" s="13">
        <v>3.2200289380137401</v>
      </c>
      <c r="I44" s="13">
        <v>1.71554318375102</v>
      </c>
      <c r="J44" s="13">
        <v>0.85209225514502096</v>
      </c>
      <c r="K44" s="7" t="s">
        <v>41</v>
      </c>
      <c r="L44" s="14">
        <v>139.580322121379</v>
      </c>
      <c r="M44" s="14">
        <v>40.2927184474105</v>
      </c>
      <c r="N44" s="14">
        <v>272.96185307542402</v>
      </c>
      <c r="O44" s="14">
        <v>145.42659568657399</v>
      </c>
      <c r="P44" s="14">
        <v>72.231860468643404</v>
      </c>
    </row>
    <row r="45" spans="1:16" x14ac:dyDescent="0.25">
      <c r="A45" s="7" t="s">
        <v>173</v>
      </c>
      <c r="B45" s="7">
        <v>2023</v>
      </c>
      <c r="C45" s="7" t="s">
        <v>1370</v>
      </c>
      <c r="D45" s="7" t="s">
        <v>1</v>
      </c>
      <c r="E45" s="272" t="s">
        <v>15</v>
      </c>
      <c r="F45" s="13">
        <v>2.7083435718054202E-5</v>
      </c>
      <c r="G45" s="13">
        <v>6.6570806791993597E-18</v>
      </c>
      <c r="H45" s="13">
        <v>0.16918109181378499</v>
      </c>
      <c r="I45" s="13">
        <v>2.8869389225453301E-2</v>
      </c>
      <c r="J45" s="13">
        <v>9.6520198838326896E-2</v>
      </c>
      <c r="K45" s="7" t="s">
        <v>41</v>
      </c>
      <c r="L45" s="14">
        <v>7.9516967268207202E-4</v>
      </c>
      <c r="M45" s="14">
        <v>1.95451888741293E-16</v>
      </c>
      <c r="N45" s="14">
        <v>4.9671568556527301</v>
      </c>
      <c r="O45" s="14">
        <v>0.84760526765930899</v>
      </c>
      <c r="P45" s="14">
        <v>2.8338330378932799</v>
      </c>
    </row>
    <row r="46" spans="1:16" x14ac:dyDescent="0.25">
      <c r="A46" s="7" t="s">
        <v>173</v>
      </c>
      <c r="B46" s="7">
        <v>2023</v>
      </c>
      <c r="C46" s="7" t="s">
        <v>1370</v>
      </c>
      <c r="D46" s="7" t="s">
        <v>1</v>
      </c>
      <c r="E46" s="272" t="s">
        <v>13</v>
      </c>
      <c r="F46" s="13">
        <v>3.8111052404790499E-4</v>
      </c>
      <c r="G46" s="13">
        <v>7.0620932899169999E-16</v>
      </c>
      <c r="H46" s="13">
        <v>0.44903295056529602</v>
      </c>
      <c r="I46" s="13">
        <v>7.5713726057000594E-2</v>
      </c>
      <c r="J46" s="13">
        <v>0.18775052786871199</v>
      </c>
      <c r="K46" s="7" t="s">
        <v>41</v>
      </c>
      <c r="L46" s="14">
        <v>4.3972532264647299E-2</v>
      </c>
      <c r="M46" s="14">
        <v>8.1482432379062295E-14</v>
      </c>
      <c r="N46" s="14">
        <v>51.809421836223798</v>
      </c>
      <c r="O46" s="14">
        <v>8.7358497124567194</v>
      </c>
      <c r="P46" s="14">
        <v>21.662655905491999</v>
      </c>
    </row>
    <row r="47" spans="1:16" x14ac:dyDescent="0.25">
      <c r="A47" s="7" t="s">
        <v>173</v>
      </c>
      <c r="B47" s="7">
        <v>2023</v>
      </c>
      <c r="C47" s="7" t="s">
        <v>1371</v>
      </c>
      <c r="D47" s="7" t="s">
        <v>0</v>
      </c>
      <c r="E47" s="272" t="s">
        <v>7</v>
      </c>
      <c r="F47" s="13">
        <v>36.333087410905897</v>
      </c>
      <c r="G47" s="13">
        <v>32.022143814952997</v>
      </c>
      <c r="H47" s="13">
        <v>41.0586269514028</v>
      </c>
      <c r="I47" s="13">
        <v>36.380367152535698</v>
      </c>
      <c r="J47" s="13">
        <v>2.7321909538434901</v>
      </c>
      <c r="K47" s="7" t="s">
        <v>41</v>
      </c>
      <c r="L47" s="14">
        <v>2308.60437408896</v>
      </c>
      <c r="M47" s="14">
        <v>2034.6870180021101</v>
      </c>
      <c r="N47" s="14">
        <v>2608.8651564921302</v>
      </c>
      <c r="O47" s="14">
        <v>2311.6085288721201</v>
      </c>
      <c r="P47" s="14">
        <v>173.603413207215</v>
      </c>
    </row>
    <row r="48" spans="1:16" x14ac:dyDescent="0.25">
      <c r="A48" s="7" t="s">
        <v>173</v>
      </c>
      <c r="B48" s="7">
        <v>2023</v>
      </c>
      <c r="C48" s="7" t="s">
        <v>1371</v>
      </c>
      <c r="D48" s="7" t="s">
        <v>0</v>
      </c>
      <c r="E48" s="272" t="s">
        <v>8</v>
      </c>
      <c r="F48" s="13">
        <v>33.5860327022055</v>
      </c>
      <c r="G48" s="13">
        <v>28.964777601209398</v>
      </c>
      <c r="H48" s="13">
        <v>37.877718155873303</v>
      </c>
      <c r="I48" s="13">
        <v>33.570781389227101</v>
      </c>
      <c r="J48" s="13">
        <v>2.7402838779802901</v>
      </c>
      <c r="K48" s="7" t="s">
        <v>41</v>
      </c>
      <c r="L48" s="14">
        <v>13122.0629767517</v>
      </c>
      <c r="M48" s="14">
        <v>11316.5386087925</v>
      </c>
      <c r="N48" s="14">
        <v>14798.8244834997</v>
      </c>
      <c r="O48" s="14">
        <v>13116.104288770999</v>
      </c>
      <c r="P48" s="14">
        <v>1070.6289111269</v>
      </c>
    </row>
    <row r="49" spans="1:16" x14ac:dyDescent="0.25">
      <c r="A49" s="7" t="s">
        <v>173</v>
      </c>
      <c r="B49" s="7">
        <v>2023</v>
      </c>
      <c r="C49" s="7" t="s">
        <v>1371</v>
      </c>
      <c r="D49" s="7" t="s">
        <v>0</v>
      </c>
      <c r="E49" s="272" t="s">
        <v>9</v>
      </c>
      <c r="F49" s="13">
        <v>38.332630050905102</v>
      </c>
      <c r="G49" s="13">
        <v>33.494245953000899</v>
      </c>
      <c r="H49" s="13">
        <v>42.857253720378701</v>
      </c>
      <c r="I49" s="13">
        <v>38.3019505097947</v>
      </c>
      <c r="J49" s="13">
        <v>2.8272292464972599</v>
      </c>
      <c r="K49" s="7" t="s">
        <v>41</v>
      </c>
      <c r="L49" s="14">
        <v>8676.5908120223794</v>
      </c>
      <c r="M49" s="14">
        <v>7581.4225714617496</v>
      </c>
      <c r="N49" s="14">
        <v>9700.7393796077195</v>
      </c>
      <c r="O49" s="14">
        <v>8669.6464978920394</v>
      </c>
      <c r="P49" s="14">
        <v>639.94333994465501</v>
      </c>
    </row>
    <row r="50" spans="1:16" x14ac:dyDescent="0.25">
      <c r="A50" s="7" t="s">
        <v>173</v>
      </c>
      <c r="B50" s="7">
        <v>2023</v>
      </c>
      <c r="C50" s="7" t="s">
        <v>1371</v>
      </c>
      <c r="D50" s="7" t="s">
        <v>0</v>
      </c>
      <c r="E50" s="272" t="s">
        <v>10</v>
      </c>
      <c r="F50" s="13">
        <v>21.6428388395667</v>
      </c>
      <c r="G50" s="13">
        <v>17.429910103027801</v>
      </c>
      <c r="H50" s="13">
        <v>26.365990532601401</v>
      </c>
      <c r="I50" s="13">
        <v>21.771976958724601</v>
      </c>
      <c r="J50" s="13">
        <v>2.7463230236943099</v>
      </c>
      <c r="K50" s="7" t="s">
        <v>41</v>
      </c>
      <c r="L50" s="14">
        <v>929.343499770996</v>
      </c>
      <c r="M50" s="14">
        <v>748.44033982401595</v>
      </c>
      <c r="N50" s="14">
        <v>1132.1556334699001</v>
      </c>
      <c r="O50" s="14">
        <v>934.88869060763705</v>
      </c>
      <c r="P50" s="14">
        <v>117.927110637433</v>
      </c>
    </row>
    <row r="51" spans="1:16" x14ac:dyDescent="0.25">
      <c r="A51" s="7" t="s">
        <v>173</v>
      </c>
      <c r="B51" s="7">
        <v>2023</v>
      </c>
      <c r="C51" s="7" t="s">
        <v>1371</v>
      </c>
      <c r="D51" s="7" t="s">
        <v>0</v>
      </c>
      <c r="E51" s="272" t="s">
        <v>11</v>
      </c>
      <c r="F51" s="13">
        <v>18.707906070470099</v>
      </c>
      <c r="G51" s="13">
        <v>14.8735278601501</v>
      </c>
      <c r="H51" s="13">
        <v>22.861298545135899</v>
      </c>
      <c r="I51" s="13">
        <v>18.752717911231802</v>
      </c>
      <c r="J51" s="13">
        <v>2.4004593628226498</v>
      </c>
      <c r="K51" s="7" t="s">
        <v>41</v>
      </c>
      <c r="L51" s="14">
        <v>14019.143572028201</v>
      </c>
      <c r="M51" s="14">
        <v>11145.7755725606</v>
      </c>
      <c r="N51" s="14">
        <v>17131.571290768399</v>
      </c>
      <c r="O51" s="14">
        <v>14052.724221139701</v>
      </c>
      <c r="P51" s="14">
        <v>1798.8322327184101</v>
      </c>
    </row>
    <row r="52" spans="1:16" x14ac:dyDescent="0.25">
      <c r="A52" s="7" t="s">
        <v>173</v>
      </c>
      <c r="B52" s="7">
        <v>2023</v>
      </c>
      <c r="C52" s="7" t="s">
        <v>1371</v>
      </c>
      <c r="D52" s="7" t="s">
        <v>0</v>
      </c>
      <c r="E52" s="272" t="s">
        <v>12</v>
      </c>
      <c r="F52" s="13">
        <v>9.9658523233642704</v>
      </c>
      <c r="G52" s="13">
        <v>7.1686515269423197</v>
      </c>
      <c r="H52" s="13">
        <v>13.128378333653499</v>
      </c>
      <c r="I52" s="13">
        <v>10.0708204792753</v>
      </c>
      <c r="J52" s="13">
        <v>1.81050422632798</v>
      </c>
      <c r="K52" s="7" t="s">
        <v>41</v>
      </c>
      <c r="L52" s="14">
        <v>3967.1068343616098</v>
      </c>
      <c r="M52" s="14">
        <v>2853.6251133299302</v>
      </c>
      <c r="N52" s="14">
        <v>5226.01356327746</v>
      </c>
      <c r="O52" s="14">
        <v>4008.8915081851501</v>
      </c>
      <c r="P52" s="14">
        <v>720.70741737438004</v>
      </c>
    </row>
    <row r="53" spans="1:16" x14ac:dyDescent="0.25">
      <c r="A53" s="7" t="s">
        <v>173</v>
      </c>
      <c r="B53" s="7">
        <v>2023</v>
      </c>
      <c r="C53" s="7" t="s">
        <v>1371</v>
      </c>
      <c r="D53" s="7" t="s">
        <v>0</v>
      </c>
      <c r="E53" s="272" t="s">
        <v>15</v>
      </c>
      <c r="F53" s="13">
        <v>1.4458929033075001</v>
      </c>
      <c r="G53" s="13">
        <v>0.53290047880785396</v>
      </c>
      <c r="H53" s="13">
        <v>2.9637912099559101</v>
      </c>
      <c r="I53" s="13">
        <v>1.56717567033576</v>
      </c>
      <c r="J53" s="13">
        <v>0.76705002652313803</v>
      </c>
      <c r="K53" s="7" t="s">
        <v>41</v>
      </c>
      <c r="L53" s="14">
        <v>215.00427472182599</v>
      </c>
      <c r="M53" s="14">
        <v>79.242301198727901</v>
      </c>
      <c r="N53" s="14">
        <v>440.71575292044503</v>
      </c>
      <c r="O53" s="14">
        <v>233.03902217892801</v>
      </c>
      <c r="P53" s="14">
        <v>114.06033894399</v>
      </c>
    </row>
    <row r="54" spans="1:16" x14ac:dyDescent="0.25">
      <c r="A54" s="7" t="s">
        <v>173</v>
      </c>
      <c r="B54" s="7">
        <v>2023</v>
      </c>
      <c r="C54" s="7" t="s">
        <v>1371</v>
      </c>
      <c r="D54" s="7" t="s">
        <v>0</v>
      </c>
      <c r="E54" s="272" t="s">
        <v>13</v>
      </c>
      <c r="F54" s="13">
        <v>2.7168476552218001E-5</v>
      </c>
      <c r="G54" s="13">
        <v>6.5955966012947099E-18</v>
      </c>
      <c r="H54" s="13">
        <v>0.129395724671139</v>
      </c>
      <c r="I54" s="13">
        <v>2.1042259340934202E-2</v>
      </c>
      <c r="J54" s="13">
        <v>7.5373486311328203E-2</v>
      </c>
      <c r="K54" s="7" t="s">
        <v>41</v>
      </c>
      <c r="L54" s="14">
        <v>3.3945924712934297E-2</v>
      </c>
      <c r="M54" s="14">
        <v>8.2409341294537E-15</v>
      </c>
      <c r="N54" s="14">
        <v>161.674782147602</v>
      </c>
      <c r="O54" s="14">
        <v>26.291461356123602</v>
      </c>
      <c r="P54" s="14">
        <v>94.176156206552093</v>
      </c>
    </row>
    <row r="55" spans="1:16" x14ac:dyDescent="0.25">
      <c r="A55" s="7" t="s">
        <v>173</v>
      </c>
      <c r="B55" s="7">
        <v>2023</v>
      </c>
      <c r="C55" s="7" t="s">
        <v>1371</v>
      </c>
      <c r="D55" s="7" t="s">
        <v>0</v>
      </c>
      <c r="E55" s="272" t="s">
        <v>14</v>
      </c>
      <c r="F55" s="13">
        <v>2.9636124223204801E-5</v>
      </c>
      <c r="G55" s="13">
        <v>2.0404727012292198E-18</v>
      </c>
      <c r="H55" s="13">
        <v>9.5602073316421302E-2</v>
      </c>
      <c r="I55" s="13">
        <v>1.7490660779202999E-2</v>
      </c>
      <c r="J55" s="13">
        <v>6.2408945527643901E-2</v>
      </c>
      <c r="K55" s="7" t="s">
        <v>41</v>
      </c>
      <c r="L55" s="14">
        <v>3.9048853637736802E-2</v>
      </c>
      <c r="M55" s="14">
        <v>2.6885472358666299E-15</v>
      </c>
      <c r="N55" s="14">
        <v>125.96624782244901</v>
      </c>
      <c r="O55" s="14">
        <v>23.045869549285602</v>
      </c>
      <c r="P55" s="14">
        <v>82.230650716678895</v>
      </c>
    </row>
    <row r="56" spans="1:16" x14ac:dyDescent="0.25">
      <c r="A56" s="7" t="s">
        <v>173</v>
      </c>
      <c r="B56" s="7">
        <v>2023</v>
      </c>
      <c r="C56" s="7" t="s">
        <v>1371</v>
      </c>
      <c r="D56" s="7" t="s">
        <v>1</v>
      </c>
      <c r="E56" s="272" t="s">
        <v>7</v>
      </c>
      <c r="F56" s="13">
        <v>32.2296663099456</v>
      </c>
      <c r="G56" s="13">
        <v>27.585168428225799</v>
      </c>
      <c r="H56" s="13">
        <v>36.777400758460502</v>
      </c>
      <c r="I56" s="13">
        <v>32.243392462919502</v>
      </c>
      <c r="J56" s="13">
        <v>2.7530630437465602</v>
      </c>
      <c r="K56" s="7" t="s">
        <v>41</v>
      </c>
      <c r="L56" s="14">
        <v>1648.8697284168099</v>
      </c>
      <c r="M56" s="14">
        <v>1411.2572167880301</v>
      </c>
      <c r="N56" s="14">
        <v>1881.53182280284</v>
      </c>
      <c r="O56" s="14">
        <v>1649.57195840296</v>
      </c>
      <c r="P56" s="14">
        <v>140.84670531807399</v>
      </c>
    </row>
    <row r="57" spans="1:16" x14ac:dyDescent="0.25">
      <c r="A57" s="7" t="s">
        <v>173</v>
      </c>
      <c r="B57" s="7">
        <v>2023</v>
      </c>
      <c r="C57" s="7" t="s">
        <v>1371</v>
      </c>
      <c r="D57" s="7" t="s">
        <v>1</v>
      </c>
      <c r="E57" s="272" t="s">
        <v>8</v>
      </c>
      <c r="F57" s="13">
        <v>32.431563936628898</v>
      </c>
      <c r="G57" s="13">
        <v>27.698071273967301</v>
      </c>
      <c r="H57" s="13">
        <v>37.560979615153599</v>
      </c>
      <c r="I57" s="13">
        <v>32.522931388714497</v>
      </c>
      <c r="J57" s="13">
        <v>3.0025080947876499</v>
      </c>
      <c r="K57" s="7" t="s">
        <v>41</v>
      </c>
      <c r="L57" s="14">
        <v>6384.1533609254002</v>
      </c>
      <c r="M57" s="14">
        <v>5452.3653302804596</v>
      </c>
      <c r="N57" s="14">
        <v>7393.8788372429899</v>
      </c>
      <c r="O57" s="14">
        <v>6402.1390438684502</v>
      </c>
      <c r="P57" s="14">
        <v>591.043718458949</v>
      </c>
    </row>
    <row r="58" spans="1:16" x14ac:dyDescent="0.25">
      <c r="A58" s="7" t="s">
        <v>173</v>
      </c>
      <c r="B58" s="7">
        <v>2023</v>
      </c>
      <c r="C58" s="7" t="s">
        <v>1371</v>
      </c>
      <c r="D58" s="7" t="s">
        <v>1</v>
      </c>
      <c r="E58" s="272" t="s">
        <v>9</v>
      </c>
      <c r="F58" s="13">
        <v>37.279616258409398</v>
      </c>
      <c r="G58" s="13">
        <v>32.723953344709201</v>
      </c>
      <c r="H58" s="13">
        <v>42.070611562621004</v>
      </c>
      <c r="I58" s="13">
        <v>37.374692709482098</v>
      </c>
      <c r="J58" s="13">
        <v>2.8596018122862699</v>
      </c>
      <c r="K58" s="7" t="s">
        <v>41</v>
      </c>
      <c r="L58" s="14">
        <v>1186.98298166775</v>
      </c>
      <c r="M58" s="14">
        <v>1041.93067449554</v>
      </c>
      <c r="N58" s="14">
        <v>1339.5282721538499</v>
      </c>
      <c r="O58" s="14">
        <v>1190.0102158699101</v>
      </c>
      <c r="P58" s="14">
        <v>91.049721703194905</v>
      </c>
    </row>
    <row r="59" spans="1:16" x14ac:dyDescent="0.25">
      <c r="A59" s="7" t="s">
        <v>173</v>
      </c>
      <c r="B59" s="7">
        <v>2023</v>
      </c>
      <c r="C59" s="7" t="s">
        <v>1371</v>
      </c>
      <c r="D59" s="7" t="s">
        <v>1</v>
      </c>
      <c r="E59" s="272" t="s">
        <v>10</v>
      </c>
      <c r="F59" s="13">
        <v>37.377051238343498</v>
      </c>
      <c r="G59" s="13">
        <v>32.911189039607997</v>
      </c>
      <c r="H59" s="13">
        <v>41.957361850487203</v>
      </c>
      <c r="I59" s="13">
        <v>37.378385818399302</v>
      </c>
      <c r="J59" s="13">
        <v>2.7072657158144802</v>
      </c>
      <c r="K59" s="7" t="s">
        <v>41</v>
      </c>
      <c r="L59" s="14">
        <v>929.94103480998604</v>
      </c>
      <c r="M59" s="14">
        <v>818.83038330544798</v>
      </c>
      <c r="N59" s="14">
        <v>1043.89916284012</v>
      </c>
      <c r="O59" s="14">
        <v>929.97423916177604</v>
      </c>
      <c r="P59" s="14">
        <v>67.356771009464296</v>
      </c>
    </row>
    <row r="60" spans="1:16" x14ac:dyDescent="0.25">
      <c r="A60" s="7" t="s">
        <v>173</v>
      </c>
      <c r="B60" s="7">
        <v>2023</v>
      </c>
      <c r="C60" s="7" t="s">
        <v>1371</v>
      </c>
      <c r="D60" s="7" t="s">
        <v>1</v>
      </c>
      <c r="E60" s="272" t="s">
        <v>11</v>
      </c>
      <c r="F60" s="13">
        <v>4.7748840481582802</v>
      </c>
      <c r="G60" s="13">
        <v>2.01592662699059</v>
      </c>
      <c r="H60" s="13">
        <v>8.8615350077227397</v>
      </c>
      <c r="I60" s="13">
        <v>5.0157425288089597</v>
      </c>
      <c r="J60" s="13">
        <v>2.1144686863522901</v>
      </c>
      <c r="K60" s="7" t="s">
        <v>41</v>
      </c>
      <c r="L60" s="14">
        <v>161.77307155160199</v>
      </c>
      <c r="M60" s="14">
        <v>68.299594122441505</v>
      </c>
      <c r="N60" s="14">
        <v>300.22880606164603</v>
      </c>
      <c r="O60" s="14">
        <v>169.93335687604699</v>
      </c>
      <c r="P60" s="14">
        <v>71.638199093615796</v>
      </c>
    </row>
    <row r="61" spans="1:16" x14ac:dyDescent="0.25">
      <c r="A61" s="7" t="s">
        <v>173</v>
      </c>
      <c r="B61" s="7">
        <v>2023</v>
      </c>
      <c r="C61" s="7" t="s">
        <v>1371</v>
      </c>
      <c r="D61" s="7" t="s">
        <v>1</v>
      </c>
      <c r="E61" s="272" t="s">
        <v>12</v>
      </c>
      <c r="F61" s="13">
        <v>4.8888651353867399E-2</v>
      </c>
      <c r="G61" s="13">
        <v>3.7903784277764103E-15</v>
      </c>
      <c r="H61" s="13">
        <v>0.98590314659891898</v>
      </c>
      <c r="I61" s="13">
        <v>0.227077600536503</v>
      </c>
      <c r="J61" s="13">
        <v>0.35605256238552502</v>
      </c>
      <c r="K61" s="7" t="s">
        <v>41</v>
      </c>
      <c r="L61" s="14">
        <v>3.07754060272595</v>
      </c>
      <c r="M61" s="14">
        <v>2.3860432202852499E-13</v>
      </c>
      <c r="N61" s="14">
        <v>62.062603078401899</v>
      </c>
      <c r="O61" s="14">
        <v>14.294534953772899</v>
      </c>
      <c r="P61" s="14">
        <v>22.413508802168799</v>
      </c>
    </row>
    <row r="62" spans="1:16" x14ac:dyDescent="0.25">
      <c r="A62" s="7" t="s">
        <v>173</v>
      </c>
      <c r="B62" s="7">
        <v>2023</v>
      </c>
      <c r="C62" s="7" t="s">
        <v>1371</v>
      </c>
      <c r="D62" s="7" t="s">
        <v>1</v>
      </c>
      <c r="E62" s="272" t="s">
        <v>15</v>
      </c>
      <c r="F62" s="13">
        <v>0.49117697883969702</v>
      </c>
      <c r="G62" s="13">
        <v>1.3775582228847999E-2</v>
      </c>
      <c r="H62" s="13">
        <v>2.3176846900136199</v>
      </c>
      <c r="I62" s="13">
        <v>0.74294208864241296</v>
      </c>
      <c r="J62" s="13">
        <v>0.78320892345064497</v>
      </c>
      <c r="K62" s="7" t="s">
        <v>41</v>
      </c>
      <c r="L62" s="14">
        <v>20.354374003117002</v>
      </c>
      <c r="M62" s="14">
        <v>0.57086012756346305</v>
      </c>
      <c r="N62" s="14">
        <v>96.044853554164405</v>
      </c>
      <c r="O62" s="14">
        <v>30.7875201533416</v>
      </c>
      <c r="P62" s="14">
        <v>32.456177787794701</v>
      </c>
    </row>
    <row r="63" spans="1:16" x14ac:dyDescent="0.25">
      <c r="A63" s="7" t="s">
        <v>173</v>
      </c>
      <c r="B63" s="7">
        <v>2023</v>
      </c>
      <c r="C63" s="7" t="s">
        <v>1371</v>
      </c>
      <c r="D63" s="7" t="s">
        <v>1</v>
      </c>
      <c r="E63" s="272" t="s">
        <v>13</v>
      </c>
      <c r="F63" s="13">
        <v>2.62711803174005E-5</v>
      </c>
      <c r="G63" s="13">
        <v>1.94839636025709E-17</v>
      </c>
      <c r="H63" s="13">
        <v>0.26829839974942399</v>
      </c>
      <c r="I63" s="13">
        <v>5.5579534714995202E-2</v>
      </c>
      <c r="J63" s="13">
        <v>0.21756493110149899</v>
      </c>
      <c r="K63" s="7" t="s">
        <v>41</v>
      </c>
      <c r="L63" s="14">
        <v>1.5749572600281599E-3</v>
      </c>
      <c r="M63" s="14">
        <v>1.16806361797412E-15</v>
      </c>
      <c r="N63" s="14">
        <v>16.084489064978001</v>
      </c>
      <c r="O63" s="14">
        <v>3.3319931061639601</v>
      </c>
      <c r="P63" s="14">
        <v>13.043017619534799</v>
      </c>
    </row>
    <row r="64" spans="1:16" x14ac:dyDescent="0.25">
      <c r="A64" s="7" t="s">
        <v>173</v>
      </c>
      <c r="B64" s="7">
        <v>2024</v>
      </c>
      <c r="C64" s="7" t="s">
        <v>1370</v>
      </c>
      <c r="D64" s="7" t="s">
        <v>0</v>
      </c>
      <c r="E64" s="272" t="s">
        <v>7</v>
      </c>
      <c r="F64" s="13">
        <v>25.902209983637999</v>
      </c>
      <c r="G64" s="13">
        <v>22.162636157000701</v>
      </c>
      <c r="H64" s="13">
        <v>29.786413841221702</v>
      </c>
      <c r="I64" s="13">
        <v>25.904447659206799</v>
      </c>
      <c r="J64" s="13">
        <v>2.3449317719026102</v>
      </c>
      <c r="K64" s="7" t="s">
        <v>41</v>
      </c>
      <c r="L64" s="14">
        <v>2552.6627938875299</v>
      </c>
      <c r="M64" s="14">
        <v>2184.1277932724201</v>
      </c>
      <c r="N64" s="14">
        <v>2935.4510840523999</v>
      </c>
      <c r="O64" s="14">
        <v>2552.8833168148299</v>
      </c>
      <c r="P64" s="14">
        <v>231.093026121002</v>
      </c>
    </row>
    <row r="65" spans="1:16" x14ac:dyDescent="0.25">
      <c r="A65" s="7" t="s">
        <v>173</v>
      </c>
      <c r="B65" s="7">
        <v>2024</v>
      </c>
      <c r="C65" s="7" t="s">
        <v>1370</v>
      </c>
      <c r="D65" s="7" t="s">
        <v>0</v>
      </c>
      <c r="E65" s="272" t="s">
        <v>8</v>
      </c>
      <c r="F65" s="13">
        <v>33.521994873375696</v>
      </c>
      <c r="G65" s="13">
        <v>29.347249939864898</v>
      </c>
      <c r="H65" s="13">
        <v>37.853929960070801</v>
      </c>
      <c r="I65" s="13">
        <v>33.533166212165902</v>
      </c>
      <c r="J65" s="13">
        <v>2.6240568524067598</v>
      </c>
      <c r="K65" s="7" t="s">
        <v>41</v>
      </c>
      <c r="L65" s="14">
        <v>9479.3497102931906</v>
      </c>
      <c r="M65" s="14">
        <v>8298.8153379950109</v>
      </c>
      <c r="N65" s="14">
        <v>10704.334314108801</v>
      </c>
      <c r="O65" s="14">
        <v>9482.5087414762693</v>
      </c>
      <c r="P65" s="14">
        <v>742.03079672358604</v>
      </c>
    </row>
    <row r="66" spans="1:16" x14ac:dyDescent="0.25">
      <c r="A66" s="7" t="s">
        <v>173</v>
      </c>
      <c r="B66" s="7">
        <v>2024</v>
      </c>
      <c r="C66" s="7" t="s">
        <v>1370</v>
      </c>
      <c r="D66" s="7" t="s">
        <v>0</v>
      </c>
      <c r="E66" s="272" t="s">
        <v>9</v>
      </c>
      <c r="F66" s="13">
        <v>28.0907165608672</v>
      </c>
      <c r="G66" s="13">
        <v>24.097403463318599</v>
      </c>
      <c r="H66" s="13">
        <v>31.954830228071899</v>
      </c>
      <c r="I66" s="13">
        <v>28.036664882718501</v>
      </c>
      <c r="J66" s="13">
        <v>2.4265555127952001</v>
      </c>
      <c r="K66" s="7" t="s">
        <v>41</v>
      </c>
      <c r="L66" s="14">
        <v>10576.7165994977</v>
      </c>
      <c r="M66" s="14">
        <v>9073.1543520087507</v>
      </c>
      <c r="N66" s="14">
        <v>12031.632677473601</v>
      </c>
      <c r="O66" s="14">
        <v>10556.3650616411</v>
      </c>
      <c r="P66" s="14">
        <v>913.64668167765103</v>
      </c>
    </row>
    <row r="67" spans="1:16" x14ac:dyDescent="0.25">
      <c r="A67" s="7" t="s">
        <v>173</v>
      </c>
      <c r="B67" s="7">
        <v>2024</v>
      </c>
      <c r="C67" s="7" t="s">
        <v>1370</v>
      </c>
      <c r="D67" s="7" t="s">
        <v>0</v>
      </c>
      <c r="E67" s="272" t="s">
        <v>10</v>
      </c>
      <c r="F67" s="13">
        <v>14.996687223394799</v>
      </c>
      <c r="G67" s="13">
        <v>11.825589605091199</v>
      </c>
      <c r="H67" s="13">
        <v>18.522078338863601</v>
      </c>
      <c r="I67" s="13">
        <v>15.1134135021176</v>
      </c>
      <c r="J67" s="13">
        <v>2.0262213613971598</v>
      </c>
      <c r="K67" s="7" t="s">
        <v>41</v>
      </c>
      <c r="L67" s="14">
        <v>8850.4449317586896</v>
      </c>
      <c r="M67" s="14">
        <v>6978.9899613406196</v>
      </c>
      <c r="N67" s="14">
        <v>10930.9897524637</v>
      </c>
      <c r="O67" s="14">
        <v>8919.3321124097602</v>
      </c>
      <c r="P67" s="14">
        <v>1195.79479864215</v>
      </c>
    </row>
    <row r="68" spans="1:16" x14ac:dyDescent="0.25">
      <c r="A68" s="7" t="s">
        <v>173</v>
      </c>
      <c r="B68" s="7">
        <v>2024</v>
      </c>
      <c r="C68" s="7" t="s">
        <v>1370</v>
      </c>
      <c r="D68" s="7" t="s">
        <v>0</v>
      </c>
      <c r="E68" s="272" t="s">
        <v>11</v>
      </c>
      <c r="F68" s="13">
        <v>4.3071075491730797</v>
      </c>
      <c r="G68" s="13">
        <v>2.5603260556405099</v>
      </c>
      <c r="H68" s="13">
        <v>6.4681870319739598</v>
      </c>
      <c r="I68" s="13">
        <v>4.3722928104648</v>
      </c>
      <c r="J68" s="13">
        <v>1.19406747023666</v>
      </c>
      <c r="K68" s="7" t="s">
        <v>41</v>
      </c>
      <c r="L68" s="14">
        <v>1336.84004111234</v>
      </c>
      <c r="M68" s="14">
        <v>794.67400114970303</v>
      </c>
      <c r="N68" s="14">
        <v>2007.5958909840699</v>
      </c>
      <c r="O68" s="14">
        <v>1357.07224251206</v>
      </c>
      <c r="P68" s="14">
        <v>370.61466141205398</v>
      </c>
    </row>
    <row r="69" spans="1:16" x14ac:dyDescent="0.25">
      <c r="A69" s="7" t="s">
        <v>173</v>
      </c>
      <c r="B69" s="7">
        <v>2024</v>
      </c>
      <c r="C69" s="7" t="s">
        <v>1370</v>
      </c>
      <c r="D69" s="7" t="s">
        <v>0</v>
      </c>
      <c r="E69" s="272" t="s">
        <v>12</v>
      </c>
      <c r="F69" s="13">
        <v>4.5193628033456497</v>
      </c>
      <c r="G69" s="13">
        <v>2.8044078760170899</v>
      </c>
      <c r="H69" s="13">
        <v>6.8317855880097698</v>
      </c>
      <c r="I69" s="13">
        <v>4.6219978794476102</v>
      </c>
      <c r="J69" s="13">
        <v>1.2383483126227</v>
      </c>
      <c r="K69" s="7" t="s">
        <v>41</v>
      </c>
      <c r="L69" s="14">
        <v>615.26605204747796</v>
      </c>
      <c r="M69" s="14">
        <v>381.79208824096702</v>
      </c>
      <c r="N69" s="14">
        <v>930.07928995165003</v>
      </c>
      <c r="O69" s="14">
        <v>629.23879130799696</v>
      </c>
      <c r="P69" s="14">
        <v>168.58873928045401</v>
      </c>
    </row>
    <row r="70" spans="1:16" x14ac:dyDescent="0.25">
      <c r="A70" s="7" t="s">
        <v>173</v>
      </c>
      <c r="B70" s="7">
        <v>2024</v>
      </c>
      <c r="C70" s="7" t="s">
        <v>1370</v>
      </c>
      <c r="D70" s="7" t="s">
        <v>0</v>
      </c>
      <c r="E70" s="272" t="s">
        <v>15</v>
      </c>
      <c r="F70" s="13">
        <v>0.356694908014552</v>
      </c>
      <c r="G70" s="13">
        <v>8.2804184158200007E-12</v>
      </c>
      <c r="H70" s="13">
        <v>1.86569712179951</v>
      </c>
      <c r="I70" s="13">
        <v>0.569013372608278</v>
      </c>
      <c r="J70" s="13">
        <v>0.65929949706600299</v>
      </c>
      <c r="K70" s="7" t="s">
        <v>41</v>
      </c>
      <c r="L70" s="14">
        <v>176.37493116595499</v>
      </c>
      <c r="M70" s="14">
        <v>4.09441849407051E-9</v>
      </c>
      <c r="N70" s="14">
        <v>922.53125581620304</v>
      </c>
      <c r="O70" s="14">
        <v>281.36004235361497</v>
      </c>
      <c r="P70" s="14">
        <v>326.003822314226</v>
      </c>
    </row>
    <row r="71" spans="1:16" x14ac:dyDescent="0.25">
      <c r="A71" s="7" t="s">
        <v>173</v>
      </c>
      <c r="B71" s="7">
        <v>2024</v>
      </c>
      <c r="C71" s="7" t="s">
        <v>1370</v>
      </c>
      <c r="D71" s="7" t="s">
        <v>1</v>
      </c>
      <c r="E71" s="7" t="s">
        <v>72</v>
      </c>
      <c r="F71" s="13">
        <v>45.028394549385403</v>
      </c>
      <c r="G71" s="13">
        <v>40.044766631723398</v>
      </c>
      <c r="H71" s="13">
        <v>50.078103295970699</v>
      </c>
      <c r="I71" s="13">
        <v>45.065917142891003</v>
      </c>
      <c r="J71" s="13">
        <v>3.0547989377611802</v>
      </c>
      <c r="K71" s="7" t="s">
        <v>41</v>
      </c>
      <c r="L71" s="14">
        <v>3472.5897876486001</v>
      </c>
      <c r="M71" s="14">
        <v>3088.2524026384999</v>
      </c>
      <c r="N71" s="14">
        <v>3862.02332618526</v>
      </c>
      <c r="O71" s="14">
        <v>3475.4835300597501</v>
      </c>
      <c r="P71" s="14">
        <v>235.586094080142</v>
      </c>
    </row>
    <row r="72" spans="1:16" x14ac:dyDescent="0.25">
      <c r="A72" s="7" t="s">
        <v>173</v>
      </c>
      <c r="B72" s="7">
        <v>2024</v>
      </c>
      <c r="C72" s="7" t="s">
        <v>1370</v>
      </c>
      <c r="D72" s="7" t="s">
        <v>1</v>
      </c>
      <c r="E72" s="272" t="s">
        <v>11</v>
      </c>
      <c r="F72" s="13">
        <v>5.92096817499365</v>
      </c>
      <c r="G72" s="13">
        <v>3.9939701079214101</v>
      </c>
      <c r="H72" s="13">
        <v>8.2227396903234808</v>
      </c>
      <c r="I72" s="13">
        <v>6.0072934290118098</v>
      </c>
      <c r="J72" s="13">
        <v>1.3105119210543601</v>
      </c>
      <c r="K72" s="7" t="s">
        <v>41</v>
      </c>
      <c r="L72" s="14">
        <v>100.597249293142</v>
      </c>
      <c r="M72" s="14">
        <v>67.857552133584903</v>
      </c>
      <c r="N72" s="14">
        <v>139.70434733859599</v>
      </c>
      <c r="O72" s="14">
        <v>102.06391535890999</v>
      </c>
      <c r="P72" s="14">
        <v>22.2655975387136</v>
      </c>
    </row>
    <row r="73" spans="1:16" x14ac:dyDescent="0.25">
      <c r="A73" s="7" t="s">
        <v>173</v>
      </c>
      <c r="B73" s="7">
        <v>2024</v>
      </c>
      <c r="C73" s="7" t="s">
        <v>1370</v>
      </c>
      <c r="D73" s="7" t="s">
        <v>1</v>
      </c>
      <c r="E73" s="272" t="s">
        <v>12</v>
      </c>
      <c r="F73" s="13">
        <v>1.18507678764154</v>
      </c>
      <c r="G73" s="13">
        <v>0.47306585413355001</v>
      </c>
      <c r="H73" s="13">
        <v>2.3751680093976701</v>
      </c>
      <c r="I73" s="13">
        <v>1.27883335938867</v>
      </c>
      <c r="J73" s="13">
        <v>0.59233349739082597</v>
      </c>
      <c r="K73" s="7" t="s">
        <v>41</v>
      </c>
      <c r="L73" s="14">
        <v>15.346744399958</v>
      </c>
      <c r="M73" s="14">
        <v>6.1262028110294802</v>
      </c>
      <c r="N73" s="14">
        <v>30.758425721699801</v>
      </c>
      <c r="O73" s="14">
        <v>16.5608920040832</v>
      </c>
      <c r="P73" s="14">
        <v>7.6707187912111898</v>
      </c>
    </row>
    <row r="74" spans="1:16" x14ac:dyDescent="0.25">
      <c r="A74" s="7" t="s">
        <v>173</v>
      </c>
      <c r="B74" s="7">
        <v>2024</v>
      </c>
      <c r="C74" s="7" t="s">
        <v>1370</v>
      </c>
      <c r="D74" s="7" t="s">
        <v>1</v>
      </c>
      <c r="E74" s="272" t="s">
        <v>15</v>
      </c>
      <c r="F74" s="13">
        <v>1.1702603881760301E-5</v>
      </c>
      <c r="G74" s="13">
        <v>1.6381125813192099E-18</v>
      </c>
      <c r="H74" s="13">
        <v>0.12473418098391099</v>
      </c>
      <c r="I74" s="13">
        <v>1.87502666282401E-2</v>
      </c>
      <c r="J74" s="13">
        <v>6.2755291516912004E-2</v>
      </c>
      <c r="K74" s="7" t="s">
        <v>41</v>
      </c>
      <c r="L74" s="14">
        <v>3.1643840896279998E-4</v>
      </c>
      <c r="M74" s="14">
        <v>4.42945641988714E-17</v>
      </c>
      <c r="N74" s="14">
        <v>3.3728122538049599</v>
      </c>
      <c r="O74" s="14">
        <v>0.50700720962761203</v>
      </c>
      <c r="P74" s="14">
        <v>1.6969030826172999</v>
      </c>
    </row>
    <row r="75" spans="1:16" x14ac:dyDescent="0.25">
      <c r="A75" s="7" t="s">
        <v>173</v>
      </c>
      <c r="B75" s="7">
        <v>2024</v>
      </c>
      <c r="C75" s="7" t="s">
        <v>1371</v>
      </c>
      <c r="D75" s="7" t="s">
        <v>0</v>
      </c>
      <c r="E75" s="272" t="s">
        <v>7</v>
      </c>
      <c r="F75" s="13">
        <v>21.433255012363102</v>
      </c>
      <c r="G75" s="13">
        <v>17.379898047586199</v>
      </c>
      <c r="H75" s="13">
        <v>25.506300609853099</v>
      </c>
      <c r="I75" s="13">
        <v>21.448229848932101</v>
      </c>
      <c r="J75" s="13">
        <v>2.4390240499063398</v>
      </c>
      <c r="K75" s="7" t="s">
        <v>41</v>
      </c>
      <c r="L75" s="14">
        <v>2833.4763126344001</v>
      </c>
      <c r="M75" s="14">
        <v>2297.6225218908999</v>
      </c>
      <c r="N75" s="14">
        <v>3371.9329406225902</v>
      </c>
      <c r="O75" s="14">
        <v>2835.45598602883</v>
      </c>
      <c r="P75" s="14">
        <v>322.43897939761803</v>
      </c>
    </row>
    <row r="76" spans="1:16" x14ac:dyDescent="0.25">
      <c r="A76" s="7" t="s">
        <v>173</v>
      </c>
      <c r="B76" s="7">
        <v>2024</v>
      </c>
      <c r="C76" s="7" t="s">
        <v>1371</v>
      </c>
      <c r="D76" s="7" t="s">
        <v>0</v>
      </c>
      <c r="E76" s="272" t="s">
        <v>8</v>
      </c>
      <c r="F76" s="13">
        <v>28.448795929175301</v>
      </c>
      <c r="G76" s="13">
        <v>24.319941838909799</v>
      </c>
      <c r="H76" s="13">
        <v>32.676329072374998</v>
      </c>
      <c r="I76" s="13">
        <v>28.477664185760698</v>
      </c>
      <c r="J76" s="13">
        <v>2.5794737256262099</v>
      </c>
      <c r="K76" s="7" t="s">
        <v>41</v>
      </c>
      <c r="L76" s="14">
        <v>5882.0730463162799</v>
      </c>
      <c r="M76" s="14">
        <v>5028.3911746129897</v>
      </c>
      <c r="N76" s="14">
        <v>6756.1577990042597</v>
      </c>
      <c r="O76" s="14">
        <v>5888.0418470478899</v>
      </c>
      <c r="P76" s="14">
        <v>533.33198751047496</v>
      </c>
    </row>
    <row r="77" spans="1:16" x14ac:dyDescent="0.25">
      <c r="A77" s="7" t="s">
        <v>173</v>
      </c>
      <c r="B77" s="7">
        <v>2024</v>
      </c>
      <c r="C77" s="7" t="s">
        <v>1371</v>
      </c>
      <c r="D77" s="7" t="s">
        <v>0</v>
      </c>
      <c r="E77" s="272" t="s">
        <v>9</v>
      </c>
      <c r="F77" s="13">
        <v>19.791131806538701</v>
      </c>
      <c r="G77" s="13">
        <v>16.144968893320701</v>
      </c>
      <c r="H77" s="13">
        <v>23.858547581352699</v>
      </c>
      <c r="I77" s="13">
        <v>19.8649694484557</v>
      </c>
      <c r="J77" s="13">
        <v>2.35971228006547</v>
      </c>
      <c r="K77" s="7" t="s">
        <v>41</v>
      </c>
      <c r="L77" s="14">
        <v>18838.584632689901</v>
      </c>
      <c r="M77" s="14">
        <v>15367.9115404852</v>
      </c>
      <c r="N77" s="14">
        <v>22710.2356862622</v>
      </c>
      <c r="O77" s="14">
        <v>18908.868468901499</v>
      </c>
      <c r="P77" s="14">
        <v>2246.1393280259199</v>
      </c>
    </row>
    <row r="78" spans="1:16" x14ac:dyDescent="0.25">
      <c r="A78" s="7" t="s">
        <v>173</v>
      </c>
      <c r="B78" s="7">
        <v>2024</v>
      </c>
      <c r="C78" s="7" t="s">
        <v>1371</v>
      </c>
      <c r="D78" s="7" t="s">
        <v>0</v>
      </c>
      <c r="E78" s="272" t="s">
        <v>10</v>
      </c>
      <c r="F78" s="13">
        <v>19.228323078678599</v>
      </c>
      <c r="G78" s="13">
        <v>15.679738637537801</v>
      </c>
      <c r="H78" s="13">
        <v>23.1195693614516</v>
      </c>
      <c r="I78" s="13">
        <v>19.267251290323198</v>
      </c>
      <c r="J78" s="13">
        <v>2.28830323725035</v>
      </c>
      <c r="K78" s="7" t="s">
        <v>41</v>
      </c>
      <c r="L78" s="14">
        <v>13820.3572128002</v>
      </c>
      <c r="M78" s="14">
        <v>11269.8121457303</v>
      </c>
      <c r="N78" s="14">
        <v>16617.1904785433</v>
      </c>
      <c r="O78" s="14">
        <v>13848.3368649198</v>
      </c>
      <c r="P78" s="14">
        <v>1644.7179517736899</v>
      </c>
    </row>
    <row r="79" spans="1:16" x14ac:dyDescent="0.25">
      <c r="A79" s="7" t="s">
        <v>173</v>
      </c>
      <c r="B79" s="7">
        <v>2024</v>
      </c>
      <c r="C79" s="7" t="s">
        <v>1371</v>
      </c>
      <c r="D79" s="7" t="s">
        <v>0</v>
      </c>
      <c r="E79" s="272" t="s">
        <v>11</v>
      </c>
      <c r="F79" s="13">
        <v>11.700791271486301</v>
      </c>
      <c r="G79" s="13">
        <v>8.6906276954185593</v>
      </c>
      <c r="H79" s="13">
        <v>15.0600354886944</v>
      </c>
      <c r="I79" s="13">
        <v>11.7511293085239</v>
      </c>
      <c r="J79" s="13">
        <v>1.9588527627832999</v>
      </c>
      <c r="K79" s="7" t="s">
        <v>41</v>
      </c>
      <c r="L79" s="14">
        <v>516.12190298526195</v>
      </c>
      <c r="M79" s="14">
        <v>383.34358764491202</v>
      </c>
      <c r="N79" s="14">
        <v>664.298165406311</v>
      </c>
      <c r="O79" s="14">
        <v>518.34231379899302</v>
      </c>
      <c r="P79" s="14">
        <v>86.404995366371594</v>
      </c>
    </row>
    <row r="80" spans="1:16" x14ac:dyDescent="0.25">
      <c r="A80" s="7" t="s">
        <v>173</v>
      </c>
      <c r="B80" s="7">
        <v>2024</v>
      </c>
      <c r="C80" s="7" t="s">
        <v>1371</v>
      </c>
      <c r="D80" s="7" t="s">
        <v>0</v>
      </c>
      <c r="E80" s="272" t="s">
        <v>12</v>
      </c>
      <c r="F80" s="13">
        <v>5.4060620605708696</v>
      </c>
      <c r="G80" s="13">
        <v>3.3277314760374002</v>
      </c>
      <c r="H80" s="13">
        <v>8.1770396299348604</v>
      </c>
      <c r="I80" s="13">
        <v>5.5183298708735098</v>
      </c>
      <c r="J80" s="13">
        <v>1.4946158472367199</v>
      </c>
      <c r="K80" s="7" t="s">
        <v>41</v>
      </c>
      <c r="L80" s="14">
        <v>421.61878010392201</v>
      </c>
      <c r="M80" s="14">
        <v>259.52977781615601</v>
      </c>
      <c r="N80" s="14">
        <v>637.72732073861903</v>
      </c>
      <c r="O80" s="14">
        <v>430.37454662942503</v>
      </c>
      <c r="P80" s="14">
        <v>116.565089925991</v>
      </c>
    </row>
    <row r="81" spans="1:16" x14ac:dyDescent="0.25">
      <c r="A81" s="7" t="s">
        <v>173</v>
      </c>
      <c r="B81" s="7">
        <v>2024</v>
      </c>
      <c r="C81" s="7" t="s">
        <v>1371</v>
      </c>
      <c r="D81" s="7" t="s">
        <v>0</v>
      </c>
      <c r="E81" s="272" t="s">
        <v>15</v>
      </c>
      <c r="F81" s="13">
        <v>1.16253401273958E-4</v>
      </c>
      <c r="G81" s="13">
        <v>5.23626072921889E-18</v>
      </c>
      <c r="H81" s="13">
        <v>0.52830995161411198</v>
      </c>
      <c r="I81" s="13">
        <v>8.9276259362964697E-2</v>
      </c>
      <c r="J81" s="13">
        <v>0.28893753898299901</v>
      </c>
      <c r="K81" s="7" t="s">
        <v>41</v>
      </c>
      <c r="L81" s="14">
        <v>3.8944889426775898E-3</v>
      </c>
      <c r="M81" s="14">
        <v>1.7541473442883301E-16</v>
      </c>
      <c r="N81" s="14">
        <v>17.698383379072698</v>
      </c>
      <c r="O81" s="14">
        <v>2.9907546886593099</v>
      </c>
      <c r="P81" s="14">
        <v>9.6794075559304797</v>
      </c>
    </row>
    <row r="82" spans="1:16" x14ac:dyDescent="0.25">
      <c r="A82" s="7" t="s">
        <v>173</v>
      </c>
      <c r="B82" s="7">
        <v>2024</v>
      </c>
      <c r="C82" s="7" t="s">
        <v>1371</v>
      </c>
      <c r="D82" s="7" t="s">
        <v>1</v>
      </c>
      <c r="E82" s="272" t="s">
        <v>7</v>
      </c>
      <c r="F82" s="13">
        <v>35.8379582590917</v>
      </c>
      <c r="G82" s="13">
        <v>31.5677142329742</v>
      </c>
      <c r="H82" s="13">
        <v>40.003788441450403</v>
      </c>
      <c r="I82" s="13">
        <v>35.801732596129</v>
      </c>
      <c r="J82" s="13">
        <v>2.5521949666603998</v>
      </c>
      <c r="K82" s="7" t="s">
        <v>41</v>
      </c>
      <c r="L82" s="14">
        <v>15085.988529164601</v>
      </c>
      <c r="M82" s="14">
        <v>13288.429306370401</v>
      </c>
      <c r="N82" s="14">
        <v>16839.594744428501</v>
      </c>
      <c r="O82" s="14">
        <v>15070.739336340501</v>
      </c>
      <c r="P82" s="14">
        <v>1074.3464712156899</v>
      </c>
    </row>
    <row r="83" spans="1:16" x14ac:dyDescent="0.25">
      <c r="A83" s="7" t="s">
        <v>173</v>
      </c>
      <c r="B83" s="7">
        <v>2024</v>
      </c>
      <c r="C83" s="7" t="s">
        <v>1371</v>
      </c>
      <c r="D83" s="7" t="s">
        <v>1</v>
      </c>
      <c r="E83" s="272" t="s">
        <v>8</v>
      </c>
      <c r="F83" s="13">
        <v>42.290357070977997</v>
      </c>
      <c r="G83" s="13">
        <v>37.542868161355798</v>
      </c>
      <c r="H83" s="13">
        <v>46.869514626746103</v>
      </c>
      <c r="I83" s="13">
        <v>42.245323386134601</v>
      </c>
      <c r="J83" s="13">
        <v>2.7411246981629001</v>
      </c>
      <c r="K83" s="7" t="s">
        <v>41</v>
      </c>
      <c r="L83" s="14">
        <v>15180.123670627499</v>
      </c>
      <c r="M83" s="14">
        <v>13476.0125265186</v>
      </c>
      <c r="N83" s="14">
        <v>16823.812275270499</v>
      </c>
      <c r="O83" s="14">
        <v>15163.958829453</v>
      </c>
      <c r="P83" s="14">
        <v>983.92671040557298</v>
      </c>
    </row>
    <row r="84" spans="1:16" x14ac:dyDescent="0.25">
      <c r="A84" s="7" t="s">
        <v>173</v>
      </c>
      <c r="B84" s="7">
        <v>2024</v>
      </c>
      <c r="C84" s="7" t="s">
        <v>1371</v>
      </c>
      <c r="D84" s="7" t="s">
        <v>1</v>
      </c>
      <c r="E84" s="272" t="s">
        <v>9</v>
      </c>
      <c r="F84" s="13">
        <v>45.467615294068203</v>
      </c>
      <c r="G84" s="13">
        <v>40.913126211095502</v>
      </c>
      <c r="H84" s="13">
        <v>50.062486765539497</v>
      </c>
      <c r="I84" s="13">
        <v>45.439727168427098</v>
      </c>
      <c r="J84" s="13">
        <v>2.7353906714954199</v>
      </c>
      <c r="K84" s="7" t="s">
        <v>41</v>
      </c>
      <c r="L84" s="14">
        <v>11678.356988281401</v>
      </c>
      <c r="M84" s="14">
        <v>10508.5364673198</v>
      </c>
      <c r="N84" s="14">
        <v>12858.549725728801</v>
      </c>
      <c r="O84" s="14">
        <v>11671.1939232105</v>
      </c>
      <c r="P84" s="14">
        <v>702.58509397360001</v>
      </c>
    </row>
    <row r="85" spans="1:16" x14ac:dyDescent="0.25">
      <c r="A85" s="7" t="s">
        <v>173</v>
      </c>
      <c r="B85" s="7">
        <v>2024</v>
      </c>
      <c r="C85" s="7" t="s">
        <v>1371</v>
      </c>
      <c r="D85" s="7" t="s">
        <v>1</v>
      </c>
      <c r="E85" s="272" t="s">
        <v>10</v>
      </c>
      <c r="F85" s="13">
        <v>43.681253230494299</v>
      </c>
      <c r="G85" s="13">
        <v>39.0478096057779</v>
      </c>
      <c r="H85" s="13">
        <v>48.7000599733299</v>
      </c>
      <c r="I85" s="13">
        <v>43.795719760245298</v>
      </c>
      <c r="J85" s="13">
        <v>2.9673482738967198</v>
      </c>
      <c r="K85" s="7" t="s">
        <v>41</v>
      </c>
      <c r="L85" s="14">
        <v>1613.1486818021499</v>
      </c>
      <c r="M85" s="14">
        <v>1442.03560874137</v>
      </c>
      <c r="N85" s="14">
        <v>1798.4932148150699</v>
      </c>
      <c r="O85" s="14">
        <v>1617.3759307458599</v>
      </c>
      <c r="P85" s="14">
        <v>109.584171755005</v>
      </c>
    </row>
    <row r="86" spans="1:16" x14ac:dyDescent="0.25">
      <c r="A86" s="7" t="s">
        <v>173</v>
      </c>
      <c r="B86" s="7">
        <v>2024</v>
      </c>
      <c r="C86" s="7" t="s">
        <v>1371</v>
      </c>
      <c r="D86" s="7" t="s">
        <v>1</v>
      </c>
      <c r="E86" s="272" t="s">
        <v>11</v>
      </c>
      <c r="F86" s="13">
        <v>14.553957709145401</v>
      </c>
      <c r="G86" s="13">
        <v>9.2159552545660599</v>
      </c>
      <c r="H86" s="13">
        <v>20.996426555152102</v>
      </c>
      <c r="I86" s="13">
        <v>14.8383646006255</v>
      </c>
      <c r="J86" s="13">
        <v>3.6375711684866401</v>
      </c>
      <c r="K86" s="7" t="s">
        <v>41</v>
      </c>
      <c r="L86" s="14">
        <v>40.460002431424201</v>
      </c>
      <c r="M86" s="14">
        <v>25.6203556076936</v>
      </c>
      <c r="N86" s="14">
        <v>58.370065823323003</v>
      </c>
      <c r="O86" s="14">
        <v>41.250653589739002</v>
      </c>
      <c r="P86" s="14">
        <v>10.112447848392801</v>
      </c>
    </row>
    <row r="87" spans="1:16" x14ac:dyDescent="0.25">
      <c r="A87" s="7" t="s">
        <v>173</v>
      </c>
      <c r="B87" s="7">
        <v>2024</v>
      </c>
      <c r="C87" s="7" t="s">
        <v>1371</v>
      </c>
      <c r="D87" s="7" t="s">
        <v>1</v>
      </c>
      <c r="E87" s="272" t="s">
        <v>12</v>
      </c>
      <c r="F87" s="13">
        <v>3.75982767711543</v>
      </c>
      <c r="G87" s="13">
        <v>1.85409622015855</v>
      </c>
      <c r="H87" s="13">
        <v>6.26561688733329</v>
      </c>
      <c r="I87" s="13">
        <v>3.8628787276453802</v>
      </c>
      <c r="J87" s="13">
        <v>1.3299409135926901</v>
      </c>
      <c r="K87" s="7" t="s">
        <v>41</v>
      </c>
      <c r="L87" s="14">
        <v>39.215002672313901</v>
      </c>
      <c r="M87" s="14">
        <v>19.3382235762537</v>
      </c>
      <c r="N87" s="14">
        <v>65.350384134886198</v>
      </c>
      <c r="O87" s="14">
        <v>40.289825129341303</v>
      </c>
      <c r="P87" s="14">
        <v>13.871283728771701</v>
      </c>
    </row>
    <row r="88" spans="1:16" x14ac:dyDescent="0.25">
      <c r="A88" s="7" t="s">
        <v>173</v>
      </c>
      <c r="B88" s="7">
        <v>2024</v>
      </c>
      <c r="C88" s="7" t="s">
        <v>1371</v>
      </c>
      <c r="D88" s="7" t="s">
        <v>1</v>
      </c>
      <c r="E88" s="272" t="s">
        <v>15</v>
      </c>
      <c r="F88" s="13">
        <v>0.60367126868159904</v>
      </c>
      <c r="G88" s="13">
        <v>9.5359285407168594E-9</v>
      </c>
      <c r="H88" s="13">
        <v>1.7756633321473501</v>
      </c>
      <c r="I88" s="13">
        <v>0.67523103672481699</v>
      </c>
      <c r="J88" s="13">
        <v>0.60100816763961695</v>
      </c>
      <c r="K88" s="7" t="s">
        <v>41</v>
      </c>
      <c r="L88" s="14">
        <v>48.269554643780602</v>
      </c>
      <c r="M88" s="14">
        <v>7.6249284611572005E-7</v>
      </c>
      <c r="N88" s="14">
        <v>141.98204003850199</v>
      </c>
      <c r="O88" s="14">
        <v>53.991473696516401</v>
      </c>
      <c r="P88" s="14">
        <v>48.056613084463699</v>
      </c>
    </row>
    <row r="89" spans="1:16" x14ac:dyDescent="0.25">
      <c r="E89" s="272"/>
      <c r="F89" s="13"/>
      <c r="G89" s="13"/>
      <c r="H89" s="13"/>
      <c r="I89" s="13"/>
      <c r="J89" s="13"/>
      <c r="L89" s="14"/>
      <c r="M89" s="14"/>
      <c r="N89" s="14"/>
      <c r="O89" s="14"/>
      <c r="P89" s="14"/>
    </row>
    <row r="90" spans="1:16" x14ac:dyDescent="0.25">
      <c r="E90" s="272"/>
      <c r="F90" s="13"/>
      <c r="G90" s="13"/>
      <c r="H90" s="13"/>
      <c r="I90" s="13"/>
      <c r="J90" s="13"/>
      <c r="L90" s="14"/>
      <c r="M90" s="14"/>
      <c r="N90" s="14"/>
      <c r="O90" s="14"/>
      <c r="P90" s="14"/>
    </row>
    <row r="91" spans="1:16" x14ac:dyDescent="0.25">
      <c r="E91" s="272"/>
      <c r="F91" s="13"/>
      <c r="G91" s="13"/>
      <c r="H91" s="13"/>
      <c r="I91" s="13"/>
      <c r="J91" s="13"/>
      <c r="L91" s="14"/>
      <c r="M91" s="14"/>
      <c r="N91" s="14"/>
      <c r="O91" s="14"/>
      <c r="P91" s="14"/>
    </row>
    <row r="92" spans="1:16" x14ac:dyDescent="0.25">
      <c r="E92" s="272"/>
      <c r="F92" s="13"/>
      <c r="G92" s="13"/>
      <c r="H92" s="13"/>
      <c r="I92" s="13"/>
      <c r="J92" s="13"/>
      <c r="L92" s="14"/>
      <c r="M92" s="14"/>
      <c r="N92" s="14"/>
      <c r="O92" s="14"/>
      <c r="P92" s="14"/>
    </row>
    <row r="93" spans="1:16" x14ac:dyDescent="0.25">
      <c r="E93" s="272"/>
      <c r="F93" s="13"/>
      <c r="G93" s="13"/>
      <c r="H93" s="13"/>
      <c r="I93" s="13"/>
      <c r="J93" s="13"/>
      <c r="L93" s="14"/>
      <c r="M93" s="14"/>
      <c r="N93" s="14"/>
      <c r="O93" s="14"/>
      <c r="P93" s="14"/>
    </row>
    <row r="94" spans="1:16" x14ac:dyDescent="0.25">
      <c r="E94" s="272"/>
      <c r="F94" s="13"/>
      <c r="G94" s="13"/>
      <c r="H94" s="13"/>
      <c r="I94" s="13"/>
      <c r="J94" s="13"/>
      <c r="L94" s="14"/>
      <c r="M94" s="14"/>
      <c r="N94" s="14"/>
      <c r="O94" s="14"/>
      <c r="P94" s="14"/>
    </row>
    <row r="95" spans="1:16" x14ac:dyDescent="0.25">
      <c r="E95" s="272"/>
      <c r="F95" s="13"/>
      <c r="G95" s="13"/>
      <c r="H95" s="13"/>
      <c r="I95" s="13"/>
      <c r="J95" s="13"/>
      <c r="L95" s="14"/>
      <c r="M95" s="14"/>
      <c r="N95" s="14"/>
      <c r="O95" s="14"/>
      <c r="P95" s="14"/>
    </row>
    <row r="96" spans="1:16" x14ac:dyDescent="0.25">
      <c r="E96" s="272"/>
      <c r="F96" s="13"/>
      <c r="G96" s="13"/>
      <c r="H96" s="13"/>
      <c r="I96" s="13"/>
      <c r="J96" s="13"/>
      <c r="L96" s="14"/>
      <c r="M96" s="14"/>
      <c r="N96" s="14"/>
      <c r="O96" s="14"/>
      <c r="P96" s="14"/>
    </row>
    <row r="97" spans="5:16" x14ac:dyDescent="0.25">
      <c r="E97" s="272"/>
      <c r="F97" s="13"/>
      <c r="G97" s="13"/>
      <c r="H97" s="13"/>
      <c r="I97" s="13"/>
      <c r="J97" s="13"/>
      <c r="L97" s="14"/>
      <c r="M97" s="14"/>
      <c r="N97" s="14"/>
      <c r="O97" s="14"/>
      <c r="P97" s="14"/>
    </row>
    <row r="98" spans="5:16" x14ac:dyDescent="0.25">
      <c r="F98" s="13"/>
      <c r="G98" s="13"/>
      <c r="H98" s="13"/>
      <c r="I98" s="13"/>
      <c r="J98" s="13"/>
      <c r="L98" s="14"/>
      <c r="M98" s="14"/>
      <c r="N98" s="14"/>
      <c r="O98" s="14"/>
      <c r="P98" s="14"/>
    </row>
    <row r="99" spans="5:16" x14ac:dyDescent="0.25">
      <c r="E99" s="272"/>
      <c r="F99" s="13"/>
      <c r="G99" s="13"/>
      <c r="H99" s="13"/>
      <c r="I99" s="13"/>
      <c r="J99" s="13"/>
      <c r="L99" s="14"/>
      <c r="M99" s="14"/>
      <c r="N99" s="14"/>
      <c r="O99" s="14"/>
      <c r="P99" s="14"/>
    </row>
    <row r="100" spans="5:16" x14ac:dyDescent="0.25">
      <c r="E100" s="272"/>
      <c r="F100" s="13"/>
      <c r="G100" s="13"/>
      <c r="H100" s="13"/>
      <c r="I100" s="13"/>
      <c r="J100" s="13"/>
      <c r="L100" s="14"/>
      <c r="M100" s="14"/>
      <c r="N100" s="14"/>
      <c r="O100" s="14"/>
      <c r="P100" s="14"/>
    </row>
    <row r="101" spans="5:16" x14ac:dyDescent="0.25">
      <c r="E101" s="272"/>
      <c r="F101" s="13"/>
      <c r="G101" s="13"/>
      <c r="H101" s="13"/>
      <c r="I101" s="13"/>
      <c r="J101" s="13"/>
      <c r="L101" s="14"/>
      <c r="M101" s="14"/>
      <c r="N101" s="14"/>
      <c r="O101" s="14"/>
      <c r="P101" s="14"/>
    </row>
    <row r="102" spans="5:16" x14ac:dyDescent="0.25">
      <c r="F102" s="13"/>
      <c r="G102" s="13"/>
      <c r="H102" s="13"/>
      <c r="I102" s="13"/>
      <c r="J102" s="13"/>
      <c r="L102" s="14"/>
      <c r="M102" s="14"/>
      <c r="N102" s="14"/>
      <c r="O102" s="14"/>
      <c r="P102" s="14"/>
    </row>
    <row r="103" spans="5:16" x14ac:dyDescent="0.25">
      <c r="E103" s="272"/>
      <c r="F103" s="13"/>
      <c r="G103" s="13"/>
      <c r="H103" s="13"/>
      <c r="I103" s="13"/>
      <c r="J103" s="13"/>
      <c r="L103" s="14"/>
      <c r="M103" s="14"/>
      <c r="N103" s="14"/>
      <c r="O103" s="14"/>
      <c r="P103" s="14"/>
    </row>
    <row r="104" spans="5:16" x14ac:dyDescent="0.25">
      <c r="E104" s="272"/>
      <c r="F104" s="13"/>
      <c r="G104" s="13"/>
      <c r="H104" s="13"/>
      <c r="I104" s="13"/>
      <c r="J104" s="13"/>
      <c r="L104" s="14"/>
      <c r="M104" s="14"/>
      <c r="N104" s="14"/>
      <c r="O104" s="14"/>
      <c r="P104" s="14"/>
    </row>
    <row r="105" spans="5:16" x14ac:dyDescent="0.25">
      <c r="E105" s="272"/>
      <c r="F105" s="13"/>
      <c r="G105" s="13"/>
      <c r="H105" s="13"/>
      <c r="I105" s="13"/>
      <c r="J105" s="13"/>
      <c r="L105" s="14"/>
      <c r="M105" s="14"/>
      <c r="N105" s="14"/>
      <c r="O105" s="14"/>
      <c r="P105" s="14"/>
    </row>
    <row r="106" spans="5:16" x14ac:dyDescent="0.25">
      <c r="E106" s="272"/>
      <c r="F106" s="13"/>
      <c r="G106" s="13"/>
      <c r="H106" s="13"/>
      <c r="I106" s="13"/>
      <c r="J106" s="13"/>
      <c r="L106" s="14"/>
      <c r="M106" s="14"/>
      <c r="N106" s="14"/>
      <c r="O106" s="14"/>
      <c r="P106" s="14"/>
    </row>
    <row r="107" spans="5:16" x14ac:dyDescent="0.25">
      <c r="E107" s="272"/>
      <c r="F107" s="13"/>
      <c r="G107" s="13"/>
      <c r="H107" s="13"/>
      <c r="I107" s="13"/>
      <c r="J107" s="13"/>
      <c r="L107" s="14"/>
      <c r="M107" s="14"/>
      <c r="N107" s="14"/>
      <c r="O107" s="14"/>
      <c r="P107" s="14"/>
    </row>
    <row r="108" spans="5:16" x14ac:dyDescent="0.25">
      <c r="E108" s="272"/>
      <c r="F108" s="13"/>
      <c r="G108" s="13"/>
      <c r="H108" s="13"/>
      <c r="I108" s="13"/>
      <c r="J108" s="13"/>
      <c r="L108" s="14"/>
      <c r="M108" s="14"/>
      <c r="N108" s="14"/>
      <c r="O108" s="14"/>
      <c r="P108" s="14"/>
    </row>
    <row r="109" spans="5:16" x14ac:dyDescent="0.25">
      <c r="E109" s="272"/>
      <c r="F109" s="13"/>
      <c r="G109" s="13"/>
      <c r="H109" s="13"/>
      <c r="I109" s="13"/>
      <c r="J109" s="13"/>
      <c r="L109" s="14"/>
      <c r="M109" s="14"/>
      <c r="N109" s="14"/>
      <c r="O109" s="14"/>
      <c r="P109" s="14"/>
    </row>
    <row r="110" spans="5:16" x14ac:dyDescent="0.25">
      <c r="E110" s="272"/>
      <c r="F110" s="13"/>
      <c r="G110" s="13"/>
      <c r="H110" s="13"/>
      <c r="I110" s="13"/>
      <c r="J110" s="13"/>
      <c r="L110" s="14"/>
      <c r="M110" s="14"/>
      <c r="N110" s="14"/>
      <c r="O110" s="14"/>
      <c r="P110" s="14"/>
    </row>
    <row r="111" spans="5:16" x14ac:dyDescent="0.25">
      <c r="E111" s="272"/>
      <c r="F111" s="13"/>
      <c r="G111" s="13"/>
      <c r="H111" s="13"/>
      <c r="I111" s="13"/>
      <c r="J111" s="13"/>
      <c r="L111" s="14"/>
      <c r="M111" s="14"/>
      <c r="N111" s="14"/>
      <c r="O111" s="14"/>
      <c r="P111" s="14"/>
    </row>
    <row r="112" spans="5:16" x14ac:dyDescent="0.25">
      <c r="E112" s="272"/>
      <c r="F112" s="13"/>
      <c r="G112" s="13"/>
      <c r="H112" s="13"/>
      <c r="I112" s="13"/>
      <c r="J112" s="13"/>
      <c r="L112" s="14"/>
      <c r="M112" s="14"/>
      <c r="N112" s="14"/>
      <c r="O112" s="14"/>
      <c r="P112" s="14"/>
    </row>
    <row r="113" spans="5:16" x14ac:dyDescent="0.25">
      <c r="E113" s="272"/>
      <c r="F113" s="13"/>
      <c r="G113" s="13"/>
      <c r="H113" s="13"/>
      <c r="I113" s="13"/>
      <c r="J113" s="13"/>
      <c r="L113" s="14"/>
      <c r="M113" s="14"/>
      <c r="N113" s="14"/>
      <c r="O113" s="14"/>
      <c r="P113" s="14"/>
    </row>
    <row r="114" spans="5:16" x14ac:dyDescent="0.25">
      <c r="E114" s="272"/>
      <c r="F114" s="13"/>
      <c r="G114" s="13"/>
      <c r="H114" s="13"/>
      <c r="I114" s="13"/>
      <c r="J114" s="13"/>
      <c r="L114" s="14"/>
      <c r="M114" s="14"/>
      <c r="N114" s="14"/>
      <c r="O114" s="14"/>
      <c r="P114" s="14"/>
    </row>
    <row r="115" spans="5:16" x14ac:dyDescent="0.25">
      <c r="E115" s="272"/>
      <c r="F115" s="13"/>
      <c r="G115" s="13"/>
      <c r="H115" s="13"/>
      <c r="I115" s="13"/>
      <c r="J115" s="13"/>
      <c r="L115" s="14"/>
      <c r="M115" s="14"/>
      <c r="N115" s="14"/>
      <c r="O115" s="14"/>
      <c r="P115" s="14"/>
    </row>
    <row r="116" spans="5:16" x14ac:dyDescent="0.25">
      <c r="E116" s="272"/>
      <c r="F116" s="13"/>
      <c r="G116" s="13"/>
      <c r="H116" s="13"/>
      <c r="I116" s="13"/>
      <c r="J116" s="13"/>
      <c r="L116" s="14"/>
      <c r="M116" s="14"/>
      <c r="N116" s="14"/>
      <c r="O116" s="14"/>
      <c r="P116" s="14"/>
    </row>
    <row r="117" spans="5:16" x14ac:dyDescent="0.25">
      <c r="E117" s="272"/>
      <c r="F117" s="13"/>
      <c r="G117" s="13"/>
      <c r="H117" s="13"/>
      <c r="I117" s="13"/>
      <c r="J117" s="13"/>
      <c r="L117" s="14"/>
      <c r="M117" s="14"/>
      <c r="N117" s="14"/>
      <c r="O117" s="14"/>
      <c r="P117" s="14"/>
    </row>
    <row r="118" spans="5:16" x14ac:dyDescent="0.25">
      <c r="E118" s="272"/>
      <c r="F118" s="13"/>
      <c r="G118" s="13"/>
      <c r="H118" s="13"/>
      <c r="I118" s="13"/>
      <c r="J118" s="13"/>
      <c r="L118" s="14"/>
      <c r="M118" s="14"/>
      <c r="N118" s="14"/>
      <c r="O118" s="14"/>
      <c r="P118" s="14"/>
    </row>
    <row r="119" spans="5:16" x14ac:dyDescent="0.25">
      <c r="E119" s="272"/>
      <c r="F119" s="13"/>
      <c r="G119" s="13"/>
      <c r="H119" s="13"/>
      <c r="I119" s="13"/>
      <c r="J119" s="13"/>
      <c r="L119" s="14"/>
      <c r="M119" s="14"/>
      <c r="N119" s="14"/>
      <c r="O119" s="14"/>
      <c r="P119" s="14"/>
    </row>
    <row r="120" spans="5:16" x14ac:dyDescent="0.25">
      <c r="E120" s="272"/>
      <c r="F120" s="13"/>
      <c r="G120" s="13"/>
      <c r="H120" s="13"/>
      <c r="I120" s="13"/>
      <c r="J120" s="13"/>
      <c r="L120" s="14"/>
      <c r="M120" s="14"/>
      <c r="N120" s="14"/>
      <c r="O120" s="14"/>
      <c r="P120" s="14"/>
    </row>
    <row r="121" spans="5:16" x14ac:dyDescent="0.25">
      <c r="E121" s="272"/>
      <c r="F121" s="13"/>
      <c r="G121" s="13"/>
      <c r="H121" s="13"/>
      <c r="I121" s="13"/>
      <c r="J121" s="13"/>
      <c r="L121" s="14"/>
      <c r="M121" s="14"/>
      <c r="N121" s="14"/>
      <c r="O121" s="14"/>
      <c r="P121" s="14"/>
    </row>
    <row r="122" spans="5:16" x14ac:dyDescent="0.25">
      <c r="E122" s="272"/>
      <c r="F122" s="13"/>
      <c r="G122" s="13"/>
      <c r="H122" s="13"/>
      <c r="I122" s="13"/>
      <c r="J122" s="13"/>
      <c r="L122" s="14"/>
      <c r="M122" s="14"/>
      <c r="N122" s="14"/>
      <c r="O122" s="14"/>
      <c r="P122" s="14"/>
    </row>
    <row r="123" spans="5:16" x14ac:dyDescent="0.25">
      <c r="E123" s="272"/>
      <c r="F123" s="13"/>
      <c r="G123" s="13"/>
      <c r="H123" s="13"/>
      <c r="I123" s="13"/>
      <c r="J123" s="13"/>
      <c r="L123" s="14"/>
      <c r="M123" s="14"/>
      <c r="N123" s="14"/>
      <c r="O123" s="14"/>
      <c r="P123" s="14"/>
    </row>
    <row r="124" spans="5:16" x14ac:dyDescent="0.25">
      <c r="E124" s="272"/>
      <c r="F124" s="13"/>
      <c r="G124" s="13"/>
      <c r="H124" s="13"/>
      <c r="I124" s="13"/>
      <c r="J124" s="13"/>
      <c r="L124" s="14"/>
      <c r="M124" s="14"/>
      <c r="N124" s="14"/>
      <c r="O124" s="14"/>
      <c r="P124" s="14"/>
    </row>
    <row r="125" spans="5:16" x14ac:dyDescent="0.25">
      <c r="E125" s="272"/>
      <c r="F125" s="13"/>
      <c r="G125" s="13"/>
      <c r="H125" s="13"/>
      <c r="I125" s="13"/>
      <c r="J125" s="13"/>
      <c r="L125" s="14"/>
      <c r="M125" s="14"/>
      <c r="N125" s="14"/>
      <c r="O125" s="14"/>
      <c r="P125" s="14"/>
    </row>
    <row r="126" spans="5:16" x14ac:dyDescent="0.25">
      <c r="F126" s="13"/>
      <c r="G126" s="13"/>
      <c r="H126" s="13"/>
      <c r="I126" s="13"/>
      <c r="J126" s="13"/>
      <c r="L126" s="14"/>
      <c r="M126" s="14"/>
      <c r="N126" s="14"/>
      <c r="O126" s="14"/>
      <c r="P126" s="14"/>
    </row>
    <row r="127" spans="5:16" x14ac:dyDescent="0.25">
      <c r="E127" s="272"/>
      <c r="F127" s="13"/>
      <c r="G127" s="13"/>
      <c r="H127" s="13"/>
      <c r="I127" s="13"/>
      <c r="J127" s="13"/>
      <c r="L127" s="14"/>
      <c r="M127" s="14"/>
      <c r="N127" s="14"/>
      <c r="O127" s="14"/>
      <c r="P127" s="14"/>
    </row>
    <row r="128" spans="5:16" x14ac:dyDescent="0.25">
      <c r="E128" s="272"/>
      <c r="F128" s="13"/>
      <c r="G128" s="13"/>
      <c r="H128" s="13"/>
      <c r="I128" s="13"/>
      <c r="J128" s="13"/>
      <c r="L128" s="14"/>
      <c r="M128" s="14"/>
      <c r="N128" s="14"/>
      <c r="O128" s="14"/>
      <c r="P128" s="14"/>
    </row>
    <row r="129" spans="5:16" x14ac:dyDescent="0.25">
      <c r="E129" s="272"/>
      <c r="F129" s="13"/>
      <c r="G129" s="13"/>
      <c r="H129" s="13"/>
      <c r="I129" s="13"/>
      <c r="J129" s="13"/>
      <c r="L129" s="14"/>
      <c r="M129" s="14"/>
      <c r="N129" s="14"/>
      <c r="O129" s="14"/>
      <c r="P129" s="14"/>
    </row>
    <row r="130" spans="5:16" x14ac:dyDescent="0.25">
      <c r="E130" s="272"/>
      <c r="F130" s="13"/>
      <c r="G130" s="13"/>
      <c r="H130" s="13"/>
      <c r="I130" s="13"/>
      <c r="J130" s="13"/>
      <c r="L130" s="14"/>
      <c r="M130" s="14"/>
      <c r="N130" s="14"/>
      <c r="O130" s="14"/>
      <c r="P130" s="14"/>
    </row>
    <row r="131" spans="5:16" x14ac:dyDescent="0.25">
      <c r="E131" s="272"/>
      <c r="F131" s="13"/>
      <c r="G131" s="13"/>
      <c r="H131" s="13"/>
      <c r="I131" s="13"/>
      <c r="J131" s="13"/>
      <c r="L131" s="14"/>
      <c r="M131" s="14"/>
      <c r="N131" s="14"/>
      <c r="O131" s="14"/>
      <c r="P131" s="14"/>
    </row>
    <row r="132" spans="5:16" x14ac:dyDescent="0.25">
      <c r="E132" s="272"/>
      <c r="F132" s="13"/>
      <c r="G132" s="13"/>
      <c r="H132" s="13"/>
      <c r="I132" s="13"/>
      <c r="J132" s="13"/>
      <c r="L132" s="14"/>
      <c r="M132" s="14"/>
      <c r="N132" s="14"/>
      <c r="O132" s="14"/>
      <c r="P132" s="14"/>
    </row>
    <row r="133" spans="5:16" x14ac:dyDescent="0.25">
      <c r="E133" s="272"/>
      <c r="F133" s="13"/>
      <c r="G133" s="13"/>
      <c r="H133" s="13"/>
      <c r="I133" s="13"/>
      <c r="J133" s="13"/>
      <c r="L133" s="14"/>
      <c r="M133" s="14"/>
      <c r="N133" s="14"/>
      <c r="O133" s="14"/>
      <c r="P133" s="14"/>
    </row>
    <row r="134" spans="5:16" x14ac:dyDescent="0.25">
      <c r="E134" s="272"/>
      <c r="F134" s="13"/>
      <c r="G134" s="13"/>
      <c r="H134" s="13"/>
      <c r="I134" s="13"/>
      <c r="J134" s="13"/>
      <c r="L134" s="14"/>
      <c r="M134" s="14"/>
      <c r="N134" s="14"/>
      <c r="O134" s="14"/>
      <c r="P134" s="14"/>
    </row>
    <row r="135" spans="5:16" x14ac:dyDescent="0.25">
      <c r="E135" s="272"/>
      <c r="F135" s="13"/>
      <c r="G135" s="13"/>
      <c r="H135" s="13"/>
      <c r="I135" s="13"/>
      <c r="J135" s="13"/>
      <c r="L135" s="14"/>
      <c r="M135" s="14"/>
      <c r="N135" s="14"/>
      <c r="O135" s="14"/>
      <c r="P135" s="14"/>
    </row>
    <row r="136" spans="5:16" x14ac:dyDescent="0.25">
      <c r="E136" s="272"/>
      <c r="F136" s="13"/>
      <c r="G136" s="13"/>
      <c r="H136" s="13"/>
      <c r="I136" s="13"/>
      <c r="J136" s="13"/>
      <c r="L136" s="14"/>
      <c r="M136" s="14"/>
      <c r="N136" s="14"/>
      <c r="O136" s="14"/>
      <c r="P136" s="14"/>
    </row>
    <row r="137" spans="5:16" x14ac:dyDescent="0.25">
      <c r="E137" s="272"/>
      <c r="F137" s="13"/>
      <c r="G137" s="13"/>
      <c r="H137" s="13"/>
      <c r="I137" s="13"/>
      <c r="J137" s="13"/>
      <c r="L137" s="14"/>
      <c r="M137" s="14"/>
      <c r="N137" s="14"/>
      <c r="O137" s="14"/>
      <c r="P137" s="14"/>
    </row>
    <row r="138" spans="5:16" x14ac:dyDescent="0.25">
      <c r="E138" s="272"/>
      <c r="F138" s="13"/>
      <c r="G138" s="13"/>
      <c r="H138" s="13"/>
      <c r="I138" s="13"/>
      <c r="J138" s="13"/>
      <c r="L138" s="14"/>
      <c r="M138" s="14"/>
      <c r="N138" s="14"/>
      <c r="O138" s="14"/>
      <c r="P138" s="14"/>
    </row>
    <row r="139" spans="5:16" x14ac:dyDescent="0.25">
      <c r="E139" s="272"/>
      <c r="F139" s="13"/>
      <c r="G139" s="13"/>
      <c r="H139" s="13"/>
      <c r="I139" s="13"/>
      <c r="J139" s="13"/>
      <c r="L139" s="14"/>
      <c r="M139" s="14"/>
      <c r="N139" s="14"/>
      <c r="O139" s="14"/>
      <c r="P139" s="14"/>
    </row>
    <row r="140" spans="5:16" x14ac:dyDescent="0.25">
      <c r="E140" s="272"/>
      <c r="F140" s="13"/>
      <c r="G140" s="13"/>
      <c r="H140" s="13"/>
      <c r="I140" s="13"/>
      <c r="J140" s="13"/>
      <c r="L140" s="14"/>
      <c r="M140" s="14"/>
      <c r="N140" s="14"/>
      <c r="O140" s="14"/>
      <c r="P140" s="14"/>
    </row>
    <row r="141" spans="5:16" x14ac:dyDescent="0.25">
      <c r="E141" s="272"/>
      <c r="F141" s="13"/>
      <c r="G141" s="13"/>
      <c r="H141" s="13"/>
      <c r="I141" s="13"/>
      <c r="J141" s="13"/>
      <c r="L141" s="14"/>
      <c r="M141" s="14"/>
      <c r="N141" s="14"/>
      <c r="O141" s="14"/>
      <c r="P141" s="14"/>
    </row>
    <row r="142" spans="5:16" x14ac:dyDescent="0.25">
      <c r="E142" s="272"/>
      <c r="F142" s="13"/>
      <c r="G142" s="13"/>
      <c r="H142" s="13"/>
      <c r="I142" s="13"/>
      <c r="J142" s="13"/>
      <c r="L142" s="14"/>
      <c r="M142" s="14"/>
      <c r="N142" s="14"/>
      <c r="O142" s="14"/>
      <c r="P142" s="14"/>
    </row>
    <row r="143" spans="5:16" x14ac:dyDescent="0.25">
      <c r="E143" s="272"/>
      <c r="F143" s="13"/>
      <c r="G143" s="13"/>
      <c r="H143" s="13"/>
      <c r="I143" s="13"/>
      <c r="J143" s="13"/>
      <c r="L143" s="14"/>
      <c r="M143" s="14"/>
      <c r="N143" s="14"/>
      <c r="O143" s="14"/>
      <c r="P143" s="14"/>
    </row>
    <row r="144" spans="5:16" x14ac:dyDescent="0.25">
      <c r="E144" s="272"/>
      <c r="F144" s="13"/>
      <c r="G144" s="13"/>
      <c r="H144" s="13"/>
      <c r="I144" s="13"/>
      <c r="J144" s="13"/>
      <c r="L144" s="14"/>
      <c r="M144" s="14"/>
      <c r="N144" s="14"/>
      <c r="O144" s="14"/>
      <c r="P144" s="14"/>
    </row>
    <row r="145" spans="5:16" x14ac:dyDescent="0.25">
      <c r="E145" s="272"/>
      <c r="F145" s="13"/>
      <c r="G145" s="13"/>
      <c r="H145" s="13"/>
      <c r="I145" s="13"/>
      <c r="J145" s="13"/>
      <c r="L145" s="14"/>
      <c r="M145" s="14"/>
      <c r="N145" s="14"/>
      <c r="O145" s="14"/>
      <c r="P145" s="14"/>
    </row>
    <row r="146" spans="5:16" x14ac:dyDescent="0.25">
      <c r="E146" s="272"/>
      <c r="F146" s="13"/>
      <c r="G146" s="13"/>
      <c r="H146" s="13"/>
      <c r="I146" s="13"/>
      <c r="J146" s="13"/>
      <c r="L146" s="14"/>
      <c r="M146" s="14"/>
      <c r="N146" s="14"/>
      <c r="O146" s="14"/>
      <c r="P146" s="14"/>
    </row>
    <row r="147" spans="5:16" x14ac:dyDescent="0.25">
      <c r="E147" s="272"/>
      <c r="F147" s="13"/>
      <c r="G147" s="13"/>
      <c r="H147" s="13"/>
      <c r="I147" s="13"/>
      <c r="J147" s="13"/>
      <c r="L147" s="14"/>
      <c r="M147" s="14"/>
      <c r="N147" s="14"/>
      <c r="O147" s="14"/>
      <c r="P147" s="14"/>
    </row>
    <row r="148" spans="5:16" x14ac:dyDescent="0.25">
      <c r="E148" s="272"/>
      <c r="F148" s="13"/>
      <c r="G148" s="13"/>
      <c r="H148" s="13"/>
      <c r="I148" s="13"/>
      <c r="J148" s="13"/>
      <c r="L148" s="14"/>
      <c r="M148" s="14"/>
      <c r="N148" s="14"/>
      <c r="O148" s="14"/>
      <c r="P148" s="14"/>
    </row>
    <row r="149" spans="5:16" x14ac:dyDescent="0.25">
      <c r="E149" s="272"/>
      <c r="F149" s="13"/>
      <c r="G149" s="13"/>
      <c r="H149" s="13"/>
      <c r="I149" s="13"/>
      <c r="J149" s="13"/>
      <c r="L149" s="14"/>
      <c r="M149" s="14"/>
      <c r="N149" s="14"/>
      <c r="O149" s="14"/>
      <c r="P149" s="14"/>
    </row>
    <row r="150" spans="5:16" x14ac:dyDescent="0.25">
      <c r="E150" s="272"/>
      <c r="F150" s="13"/>
      <c r="G150" s="13"/>
      <c r="H150" s="13"/>
      <c r="I150" s="13"/>
      <c r="J150" s="13"/>
      <c r="L150" s="14"/>
      <c r="M150" s="14"/>
      <c r="N150" s="14"/>
      <c r="O150" s="14"/>
      <c r="P150" s="14"/>
    </row>
    <row r="151" spans="5:16" x14ac:dyDescent="0.25">
      <c r="E151" s="272"/>
      <c r="F151" s="13"/>
      <c r="G151" s="13"/>
      <c r="H151" s="13"/>
      <c r="I151" s="13"/>
      <c r="J151" s="13"/>
      <c r="L151" s="14"/>
      <c r="M151" s="14"/>
      <c r="N151" s="14"/>
      <c r="O151" s="14"/>
      <c r="P151" s="14"/>
    </row>
    <row r="152" spans="5:16" x14ac:dyDescent="0.25">
      <c r="E152" s="272"/>
      <c r="F152" s="13"/>
      <c r="G152" s="13"/>
      <c r="H152" s="13"/>
      <c r="I152" s="13"/>
      <c r="J152" s="13"/>
      <c r="L152" s="14"/>
      <c r="M152" s="14"/>
      <c r="N152" s="14"/>
      <c r="O152" s="14"/>
      <c r="P152" s="14"/>
    </row>
    <row r="153" spans="5:16" x14ac:dyDescent="0.25">
      <c r="E153" s="272"/>
      <c r="F153" s="13"/>
      <c r="G153" s="13"/>
      <c r="H153" s="13"/>
      <c r="I153" s="13"/>
      <c r="J153" s="13"/>
      <c r="L153" s="14"/>
      <c r="M153" s="14"/>
      <c r="N153" s="14"/>
      <c r="O153" s="14"/>
      <c r="P153" s="14"/>
    </row>
    <row r="154" spans="5:16" x14ac:dyDescent="0.25">
      <c r="E154" s="272"/>
      <c r="F154" s="13"/>
      <c r="G154" s="13"/>
      <c r="H154" s="13"/>
      <c r="I154" s="13"/>
      <c r="J154" s="13"/>
      <c r="L154" s="14"/>
      <c r="M154" s="14"/>
      <c r="N154" s="14"/>
      <c r="O154" s="14"/>
      <c r="P154" s="14"/>
    </row>
    <row r="155" spans="5:16" x14ac:dyDescent="0.25">
      <c r="F155" s="13"/>
      <c r="G155" s="13"/>
      <c r="H155" s="13"/>
      <c r="I155" s="13"/>
      <c r="J155" s="13"/>
      <c r="L155" s="14"/>
      <c r="M155" s="14"/>
      <c r="N155" s="14"/>
      <c r="O155" s="14"/>
      <c r="P155" s="14"/>
    </row>
    <row r="156" spans="5:16" x14ac:dyDescent="0.25">
      <c r="E156" s="272"/>
      <c r="F156" s="13"/>
      <c r="G156" s="13"/>
      <c r="H156" s="13"/>
      <c r="I156" s="13"/>
      <c r="J156" s="13"/>
      <c r="L156" s="14"/>
      <c r="M156" s="14"/>
      <c r="N156" s="14"/>
      <c r="O156" s="14"/>
      <c r="P156" s="14"/>
    </row>
    <row r="157" spans="5:16" x14ac:dyDescent="0.25">
      <c r="E157" s="272"/>
      <c r="F157" s="13"/>
      <c r="G157" s="13"/>
      <c r="H157" s="13"/>
      <c r="I157" s="13"/>
      <c r="J157" s="13"/>
      <c r="L157" s="14"/>
      <c r="M157" s="14"/>
      <c r="N157" s="14"/>
      <c r="O157" s="14"/>
      <c r="P157" s="14"/>
    </row>
    <row r="158" spans="5:16" x14ac:dyDescent="0.25">
      <c r="E158" s="272"/>
      <c r="F158" s="13"/>
      <c r="G158" s="13"/>
      <c r="H158" s="13"/>
      <c r="I158" s="13"/>
      <c r="J158" s="13"/>
      <c r="L158" s="14"/>
      <c r="M158" s="14"/>
      <c r="N158" s="14"/>
      <c r="O158" s="14"/>
      <c r="P158" s="14"/>
    </row>
    <row r="159" spans="5:16" x14ac:dyDescent="0.25">
      <c r="E159" s="272"/>
      <c r="F159" s="13"/>
      <c r="G159" s="13"/>
      <c r="H159" s="13"/>
      <c r="I159" s="13"/>
      <c r="J159" s="13"/>
      <c r="L159" s="14"/>
      <c r="M159" s="14"/>
      <c r="N159" s="14"/>
      <c r="O159" s="14"/>
      <c r="P159" s="14"/>
    </row>
    <row r="160" spans="5:16" x14ac:dyDescent="0.25">
      <c r="E160" s="272"/>
      <c r="F160" s="13"/>
      <c r="G160" s="13"/>
      <c r="H160" s="13"/>
      <c r="I160" s="13"/>
      <c r="J160" s="13"/>
      <c r="L160" s="14"/>
      <c r="M160" s="14"/>
      <c r="N160" s="14"/>
      <c r="O160" s="14"/>
      <c r="P160" s="14"/>
    </row>
    <row r="161" spans="5:16" x14ac:dyDescent="0.25">
      <c r="E161" s="272"/>
      <c r="F161" s="13"/>
      <c r="G161" s="13"/>
      <c r="H161" s="13"/>
      <c r="I161" s="13"/>
      <c r="J161" s="13"/>
      <c r="L161" s="14"/>
      <c r="M161" s="14"/>
      <c r="N161" s="14"/>
      <c r="O161" s="14"/>
      <c r="P161" s="14"/>
    </row>
    <row r="162" spans="5:16" x14ac:dyDescent="0.25">
      <c r="E162" s="272"/>
      <c r="F162" s="13"/>
      <c r="G162" s="13"/>
      <c r="H162" s="13"/>
      <c r="I162" s="13"/>
      <c r="J162" s="13"/>
      <c r="L162" s="14"/>
      <c r="M162" s="14"/>
      <c r="N162" s="14"/>
      <c r="O162" s="14"/>
      <c r="P162" s="14"/>
    </row>
    <row r="163" spans="5:16" x14ac:dyDescent="0.25">
      <c r="E163" s="272"/>
      <c r="F163" s="13"/>
      <c r="G163" s="13"/>
      <c r="H163" s="13"/>
      <c r="I163" s="13"/>
      <c r="J163" s="13"/>
      <c r="L163" s="14"/>
      <c r="M163" s="14"/>
      <c r="N163" s="14"/>
      <c r="O163" s="14"/>
      <c r="P163" s="14"/>
    </row>
    <row r="164" spans="5:16" x14ac:dyDescent="0.25">
      <c r="E164" s="272"/>
      <c r="F164" s="13"/>
      <c r="G164" s="13"/>
      <c r="H164" s="13"/>
      <c r="I164" s="13"/>
      <c r="J164" s="13"/>
      <c r="L164" s="14"/>
      <c r="M164" s="14"/>
      <c r="N164" s="14"/>
      <c r="O164" s="14"/>
      <c r="P164" s="14"/>
    </row>
    <row r="165" spans="5:16" x14ac:dyDescent="0.25">
      <c r="E165" s="272"/>
      <c r="F165" s="13"/>
      <c r="G165" s="13"/>
      <c r="H165" s="13"/>
      <c r="I165" s="13"/>
      <c r="J165" s="13"/>
      <c r="L165" s="14"/>
      <c r="M165" s="14"/>
      <c r="N165" s="14"/>
      <c r="O165" s="14"/>
      <c r="P165" s="14"/>
    </row>
    <row r="166" spans="5:16" x14ac:dyDescent="0.25">
      <c r="E166" s="272"/>
      <c r="F166" s="13"/>
      <c r="G166" s="13"/>
      <c r="H166" s="13"/>
      <c r="I166" s="13"/>
      <c r="J166" s="13"/>
      <c r="L166" s="14"/>
      <c r="M166" s="14"/>
      <c r="N166" s="14"/>
      <c r="O166" s="14"/>
      <c r="P166" s="14"/>
    </row>
    <row r="167" spans="5:16" x14ac:dyDescent="0.25">
      <c r="E167" s="272"/>
      <c r="F167" s="13"/>
      <c r="G167" s="13"/>
      <c r="H167" s="13"/>
      <c r="I167" s="13"/>
      <c r="J167" s="13"/>
      <c r="L167" s="14"/>
      <c r="M167" s="14"/>
      <c r="N167" s="14"/>
      <c r="O167" s="14"/>
      <c r="P167" s="14"/>
    </row>
    <row r="168" spans="5:16" x14ac:dyDescent="0.25">
      <c r="E168" s="272"/>
      <c r="F168" s="13"/>
      <c r="G168" s="13"/>
      <c r="H168" s="13"/>
      <c r="I168" s="13"/>
      <c r="J168" s="13"/>
      <c r="L168" s="14"/>
      <c r="M168" s="14"/>
      <c r="N168" s="14"/>
      <c r="O168" s="14"/>
      <c r="P168" s="14"/>
    </row>
    <row r="169" spans="5:16" x14ac:dyDescent="0.25">
      <c r="E169" s="272"/>
      <c r="F169" s="13"/>
      <c r="G169" s="13"/>
      <c r="H169" s="13"/>
      <c r="I169" s="13"/>
      <c r="J169" s="13"/>
      <c r="L169" s="14"/>
      <c r="M169" s="14"/>
      <c r="N169" s="14"/>
      <c r="O169" s="14"/>
      <c r="P169" s="14"/>
    </row>
    <row r="170" spans="5:16" x14ac:dyDescent="0.25">
      <c r="E170" s="272"/>
      <c r="F170" s="13"/>
      <c r="G170" s="13"/>
      <c r="H170" s="13"/>
      <c r="I170" s="13"/>
      <c r="J170" s="13"/>
      <c r="L170" s="14"/>
      <c r="M170" s="14"/>
      <c r="N170" s="14"/>
      <c r="O170" s="14"/>
      <c r="P170" s="14"/>
    </row>
    <row r="171" spans="5:16" x14ac:dyDescent="0.25">
      <c r="E171" s="272"/>
      <c r="F171" s="13"/>
      <c r="G171" s="13"/>
      <c r="H171" s="13"/>
      <c r="I171" s="13"/>
      <c r="J171" s="13"/>
      <c r="L171" s="14"/>
      <c r="M171" s="14"/>
      <c r="N171" s="14"/>
      <c r="O171" s="14"/>
      <c r="P171" s="14"/>
    </row>
    <row r="172" spans="5:16" x14ac:dyDescent="0.25">
      <c r="E172" s="272"/>
      <c r="F172" s="13"/>
      <c r="G172" s="13"/>
      <c r="H172" s="13"/>
      <c r="I172" s="13"/>
      <c r="J172" s="13"/>
      <c r="L172" s="14"/>
      <c r="M172" s="14"/>
      <c r="N172" s="14"/>
      <c r="O172" s="14"/>
      <c r="P172" s="14"/>
    </row>
    <row r="173" spans="5:16" x14ac:dyDescent="0.25">
      <c r="E173" s="272"/>
      <c r="F173" s="13"/>
      <c r="G173" s="13"/>
      <c r="H173" s="13"/>
      <c r="I173" s="13"/>
      <c r="J173" s="13"/>
      <c r="L173" s="14"/>
      <c r="M173" s="14"/>
      <c r="N173" s="14"/>
      <c r="O173" s="14"/>
      <c r="P173" s="14"/>
    </row>
    <row r="174" spans="5:16" x14ac:dyDescent="0.25">
      <c r="E174" s="272"/>
      <c r="F174" s="13"/>
      <c r="G174" s="13"/>
      <c r="H174" s="13"/>
      <c r="I174" s="13"/>
      <c r="J174" s="13"/>
      <c r="L174" s="14"/>
      <c r="M174" s="14"/>
      <c r="N174" s="14"/>
      <c r="O174" s="14"/>
      <c r="P174" s="14"/>
    </row>
    <row r="175" spans="5:16" x14ac:dyDescent="0.25">
      <c r="E175" s="272"/>
      <c r="F175" s="13"/>
      <c r="G175" s="13"/>
      <c r="H175" s="13"/>
      <c r="I175" s="13"/>
      <c r="J175" s="13"/>
      <c r="L175" s="14"/>
      <c r="M175" s="14"/>
      <c r="N175" s="14"/>
      <c r="O175" s="14"/>
      <c r="P175" s="14"/>
    </row>
    <row r="176" spans="5:16" x14ac:dyDescent="0.25">
      <c r="E176" s="272"/>
      <c r="F176" s="13"/>
      <c r="G176" s="13"/>
      <c r="H176" s="13"/>
      <c r="I176" s="13"/>
      <c r="J176" s="13"/>
      <c r="L176" s="14"/>
      <c r="M176" s="14"/>
      <c r="N176" s="14"/>
      <c r="O176" s="14"/>
      <c r="P176" s="14"/>
    </row>
    <row r="177" spans="5:16" x14ac:dyDescent="0.25">
      <c r="E177" s="272"/>
      <c r="F177" s="13"/>
      <c r="G177" s="13"/>
      <c r="H177" s="13"/>
      <c r="I177" s="13"/>
      <c r="J177" s="13"/>
      <c r="L177" s="14"/>
      <c r="M177" s="14"/>
      <c r="N177" s="14"/>
      <c r="O177" s="14"/>
      <c r="P177" s="14"/>
    </row>
    <row r="178" spans="5:16" x14ac:dyDescent="0.25">
      <c r="E178" s="272"/>
      <c r="F178" s="13"/>
      <c r="G178" s="13"/>
      <c r="H178" s="13"/>
      <c r="I178" s="13"/>
      <c r="J178" s="13"/>
      <c r="L178" s="14"/>
      <c r="M178" s="14"/>
      <c r="N178" s="14"/>
      <c r="O178" s="14"/>
      <c r="P178" s="14"/>
    </row>
    <row r="179" spans="5:16" x14ac:dyDescent="0.25">
      <c r="E179" s="272"/>
      <c r="F179" s="13"/>
      <c r="G179" s="13"/>
      <c r="H179" s="13"/>
      <c r="I179" s="13"/>
      <c r="J179" s="13"/>
      <c r="L179" s="14"/>
      <c r="M179" s="14"/>
      <c r="N179" s="14"/>
      <c r="O179" s="14"/>
      <c r="P179" s="14"/>
    </row>
    <row r="180" spans="5:16" x14ac:dyDescent="0.25">
      <c r="E180" s="272"/>
      <c r="F180" s="13"/>
      <c r="G180" s="13"/>
      <c r="H180" s="13"/>
      <c r="I180" s="13"/>
      <c r="J180" s="13"/>
      <c r="L180" s="14"/>
      <c r="M180" s="14"/>
      <c r="N180" s="14"/>
      <c r="O180" s="14"/>
      <c r="P180" s="14"/>
    </row>
    <row r="181" spans="5:16" x14ac:dyDescent="0.25">
      <c r="E181" s="272"/>
      <c r="F181" s="13"/>
      <c r="G181" s="13"/>
      <c r="H181" s="13"/>
      <c r="I181" s="13"/>
      <c r="J181" s="13"/>
      <c r="L181" s="14"/>
      <c r="M181" s="14"/>
      <c r="N181" s="14"/>
      <c r="O181" s="14"/>
      <c r="P181" s="14"/>
    </row>
    <row r="182" spans="5:16" x14ac:dyDescent="0.25">
      <c r="F182" s="13"/>
      <c r="G182" s="13"/>
      <c r="H182" s="13"/>
      <c r="I182" s="13"/>
      <c r="J182" s="13"/>
      <c r="L182" s="14"/>
      <c r="M182" s="14"/>
      <c r="N182" s="14"/>
      <c r="O182" s="14"/>
      <c r="P182" s="14"/>
    </row>
    <row r="183" spans="5:16" x14ac:dyDescent="0.25">
      <c r="E183" s="272"/>
      <c r="F183" s="13"/>
      <c r="G183" s="13"/>
      <c r="H183" s="13"/>
      <c r="I183" s="13"/>
      <c r="J183" s="13"/>
      <c r="L183" s="14"/>
      <c r="M183" s="14"/>
      <c r="N183" s="14"/>
      <c r="O183" s="14"/>
      <c r="P183" s="14"/>
    </row>
    <row r="184" spans="5:16" x14ac:dyDescent="0.25">
      <c r="E184" s="272"/>
      <c r="F184" s="13"/>
      <c r="G184" s="13"/>
      <c r="H184" s="13"/>
      <c r="I184" s="13"/>
      <c r="J184" s="13"/>
      <c r="L184" s="14"/>
      <c r="M184" s="14"/>
      <c r="N184" s="14"/>
      <c r="O184" s="14"/>
      <c r="P184" s="14"/>
    </row>
    <row r="185" spans="5:16" x14ac:dyDescent="0.25">
      <c r="E185" s="272"/>
      <c r="F185" s="13"/>
      <c r="G185" s="13"/>
      <c r="H185" s="13"/>
      <c r="I185" s="13"/>
      <c r="J185" s="13"/>
      <c r="L185" s="14"/>
      <c r="M185" s="14"/>
      <c r="N185" s="14"/>
      <c r="O185" s="14"/>
      <c r="P185" s="14"/>
    </row>
    <row r="186" spans="5:16" x14ac:dyDescent="0.25">
      <c r="F186" s="13"/>
      <c r="G186" s="13"/>
      <c r="H186" s="13"/>
      <c r="I186" s="13"/>
      <c r="J186" s="13"/>
      <c r="L186" s="14"/>
      <c r="M186" s="14"/>
      <c r="N186" s="14"/>
      <c r="O186" s="14"/>
      <c r="P186" s="14"/>
    </row>
    <row r="187" spans="5:16" x14ac:dyDescent="0.25">
      <c r="E187" s="272"/>
      <c r="F187" s="13"/>
      <c r="G187" s="13"/>
      <c r="H187" s="13"/>
      <c r="I187" s="13"/>
      <c r="J187" s="13"/>
      <c r="L187" s="14"/>
      <c r="M187" s="14"/>
      <c r="N187" s="14"/>
      <c r="O187" s="14"/>
      <c r="P187" s="14"/>
    </row>
    <row r="188" spans="5:16" x14ac:dyDescent="0.25">
      <c r="E188" s="272"/>
      <c r="F188" s="13"/>
      <c r="G188" s="13"/>
      <c r="H188" s="13"/>
      <c r="I188" s="13"/>
      <c r="J188" s="13"/>
      <c r="L188" s="14"/>
      <c r="M188" s="14"/>
      <c r="N188" s="14"/>
      <c r="O188" s="14"/>
      <c r="P188" s="14"/>
    </row>
    <row r="189" spans="5:16" x14ac:dyDescent="0.25">
      <c r="E189" s="272"/>
      <c r="F189" s="13"/>
      <c r="G189" s="13"/>
      <c r="H189" s="13"/>
      <c r="I189" s="13"/>
      <c r="J189" s="13"/>
      <c r="L189" s="14"/>
      <c r="M189" s="14"/>
      <c r="N189" s="14"/>
      <c r="O189" s="14"/>
      <c r="P189" s="14"/>
    </row>
    <row r="190" spans="5:16" x14ac:dyDescent="0.25">
      <c r="E190" s="272"/>
      <c r="F190" s="13"/>
      <c r="G190" s="13"/>
      <c r="H190" s="13"/>
      <c r="I190" s="13"/>
      <c r="J190" s="13"/>
      <c r="L190" s="14"/>
      <c r="M190" s="14"/>
      <c r="N190" s="14"/>
      <c r="O190" s="14"/>
      <c r="P190" s="14"/>
    </row>
    <row r="191" spans="5:16" x14ac:dyDescent="0.25">
      <c r="E191" s="272"/>
      <c r="F191" s="13"/>
      <c r="G191" s="13"/>
      <c r="H191" s="13"/>
      <c r="I191" s="13"/>
      <c r="J191" s="13"/>
      <c r="L191" s="14"/>
      <c r="M191" s="14"/>
      <c r="N191" s="14"/>
      <c r="O191" s="14"/>
      <c r="P191" s="14"/>
    </row>
    <row r="192" spans="5:16" x14ac:dyDescent="0.25">
      <c r="E192" s="272"/>
      <c r="F192" s="13"/>
      <c r="G192" s="13"/>
      <c r="H192" s="13"/>
      <c r="I192" s="13"/>
      <c r="J192" s="13"/>
      <c r="L192" s="14"/>
      <c r="M192" s="14"/>
      <c r="N192" s="14"/>
      <c r="O192" s="14"/>
      <c r="P192" s="14"/>
    </row>
    <row r="193" spans="5:16" x14ac:dyDescent="0.25">
      <c r="E193" s="272"/>
      <c r="F193" s="13"/>
      <c r="G193" s="13"/>
      <c r="H193" s="13"/>
      <c r="I193" s="13"/>
      <c r="J193" s="13"/>
      <c r="L193" s="14"/>
      <c r="M193" s="14"/>
      <c r="N193" s="14"/>
      <c r="O193" s="14"/>
      <c r="P193" s="14"/>
    </row>
    <row r="194" spans="5:16" x14ac:dyDescent="0.25">
      <c r="E194" s="272"/>
      <c r="F194" s="13"/>
      <c r="G194" s="13"/>
      <c r="H194" s="13"/>
      <c r="I194" s="13"/>
      <c r="J194" s="13"/>
      <c r="L194" s="14"/>
      <c r="M194" s="14"/>
      <c r="N194" s="14"/>
      <c r="O194" s="14"/>
      <c r="P194" s="14"/>
    </row>
    <row r="195" spans="5:16" x14ac:dyDescent="0.25">
      <c r="E195" s="272"/>
      <c r="F195" s="13"/>
      <c r="G195" s="13"/>
      <c r="H195" s="13"/>
      <c r="I195" s="13"/>
      <c r="J195" s="13"/>
      <c r="L195" s="14"/>
      <c r="M195" s="14"/>
      <c r="N195" s="14"/>
      <c r="O195" s="14"/>
      <c r="P195" s="14"/>
    </row>
    <row r="196" spans="5:16" x14ac:dyDescent="0.25">
      <c r="E196" s="272"/>
      <c r="F196" s="13"/>
      <c r="G196" s="13"/>
      <c r="H196" s="13"/>
      <c r="I196" s="13"/>
      <c r="J196" s="13"/>
      <c r="L196" s="14"/>
      <c r="M196" s="14"/>
      <c r="N196" s="14"/>
      <c r="O196" s="14"/>
      <c r="P196" s="14"/>
    </row>
    <row r="197" spans="5:16" x14ac:dyDescent="0.25">
      <c r="E197" s="272"/>
      <c r="F197" s="13"/>
      <c r="G197" s="13"/>
      <c r="H197" s="13"/>
      <c r="I197" s="13"/>
      <c r="J197" s="13"/>
      <c r="L197" s="14"/>
      <c r="M197" s="14"/>
      <c r="N197" s="14"/>
      <c r="O197" s="14"/>
      <c r="P197" s="14"/>
    </row>
    <row r="198" spans="5:16" x14ac:dyDescent="0.25">
      <c r="E198" s="272"/>
      <c r="F198" s="13"/>
      <c r="G198" s="13"/>
      <c r="H198" s="13"/>
      <c r="I198" s="13"/>
      <c r="J198" s="13"/>
      <c r="L198" s="14"/>
      <c r="M198" s="14"/>
      <c r="N198" s="14"/>
      <c r="O198" s="14"/>
      <c r="P198" s="14"/>
    </row>
    <row r="199" spans="5:16" x14ac:dyDescent="0.25">
      <c r="E199" s="272"/>
      <c r="F199" s="13"/>
      <c r="G199" s="13"/>
      <c r="H199" s="13"/>
      <c r="I199" s="13"/>
      <c r="J199" s="13"/>
      <c r="L199" s="14"/>
      <c r="M199" s="14"/>
      <c r="N199" s="14"/>
      <c r="O199" s="14"/>
      <c r="P199" s="14"/>
    </row>
    <row r="200" spans="5:16" x14ac:dyDescent="0.25">
      <c r="E200" s="272"/>
      <c r="F200" s="13"/>
      <c r="G200" s="13"/>
      <c r="H200" s="13"/>
      <c r="I200" s="13"/>
      <c r="J200" s="13"/>
      <c r="L200" s="14"/>
      <c r="M200" s="14"/>
      <c r="N200" s="14"/>
      <c r="O200" s="14"/>
      <c r="P200" s="14"/>
    </row>
    <row r="201" spans="5:16" x14ac:dyDescent="0.25">
      <c r="E201" s="272"/>
      <c r="F201" s="13"/>
      <c r="G201" s="13"/>
      <c r="H201" s="13"/>
      <c r="I201" s="13"/>
      <c r="J201" s="13"/>
      <c r="L201" s="14"/>
      <c r="M201" s="14"/>
      <c r="N201" s="14"/>
      <c r="O201" s="14"/>
      <c r="P201" s="14"/>
    </row>
    <row r="202" spans="5:16" x14ac:dyDescent="0.25">
      <c r="E202" s="272"/>
      <c r="F202" s="13"/>
      <c r="G202" s="13"/>
      <c r="H202" s="13"/>
      <c r="I202" s="13"/>
      <c r="J202" s="13"/>
      <c r="L202" s="14"/>
      <c r="M202" s="14"/>
      <c r="N202" s="14"/>
      <c r="O202" s="14"/>
      <c r="P202" s="14"/>
    </row>
    <row r="203" spans="5:16" x14ac:dyDescent="0.25">
      <c r="E203" s="272"/>
      <c r="F203" s="13"/>
      <c r="G203" s="13"/>
      <c r="H203" s="13"/>
      <c r="I203" s="13"/>
      <c r="J203" s="13"/>
      <c r="L203" s="14"/>
      <c r="M203" s="14"/>
      <c r="N203" s="14"/>
      <c r="O203" s="14"/>
      <c r="P203" s="14"/>
    </row>
    <row r="204" spans="5:16" x14ac:dyDescent="0.25">
      <c r="E204" s="272"/>
      <c r="F204" s="13"/>
      <c r="G204" s="13"/>
      <c r="H204" s="13"/>
      <c r="I204" s="13"/>
      <c r="J204" s="13"/>
      <c r="L204" s="14"/>
      <c r="M204" s="14"/>
      <c r="N204" s="14"/>
      <c r="O204" s="14"/>
      <c r="P204" s="14"/>
    </row>
    <row r="205" spans="5:16" x14ac:dyDescent="0.25">
      <c r="E205" s="272"/>
      <c r="F205" s="13"/>
      <c r="G205" s="13"/>
      <c r="H205" s="13"/>
      <c r="I205" s="13"/>
      <c r="J205" s="13"/>
      <c r="L205" s="14"/>
      <c r="M205" s="14"/>
      <c r="N205" s="14"/>
      <c r="O205" s="14"/>
      <c r="P205" s="14"/>
    </row>
    <row r="206" spans="5:16" x14ac:dyDescent="0.25">
      <c r="E206" s="272"/>
      <c r="F206" s="13"/>
      <c r="G206" s="13"/>
      <c r="H206" s="13"/>
      <c r="I206" s="13"/>
      <c r="J206" s="13"/>
      <c r="L206" s="14"/>
      <c r="M206" s="14"/>
      <c r="N206" s="14"/>
      <c r="O206" s="14"/>
      <c r="P206" s="14"/>
    </row>
    <row r="207" spans="5:16" x14ac:dyDescent="0.25">
      <c r="E207" s="272"/>
      <c r="F207" s="13"/>
      <c r="G207" s="13"/>
      <c r="H207" s="13"/>
      <c r="I207" s="13"/>
      <c r="J207" s="13"/>
      <c r="L207" s="14"/>
      <c r="M207" s="14"/>
      <c r="N207" s="14"/>
      <c r="O207" s="14"/>
      <c r="P207" s="14"/>
    </row>
    <row r="208" spans="5:16" x14ac:dyDescent="0.25">
      <c r="E208" s="272"/>
      <c r="F208" s="13"/>
      <c r="G208" s="13"/>
      <c r="H208" s="13"/>
      <c r="I208" s="13"/>
      <c r="J208" s="13"/>
      <c r="L208" s="14"/>
      <c r="M208" s="14"/>
      <c r="N208" s="14"/>
      <c r="O208" s="14"/>
      <c r="P208" s="14"/>
    </row>
    <row r="209" spans="5:16" x14ac:dyDescent="0.25">
      <c r="E209" s="272"/>
      <c r="F209" s="13"/>
      <c r="G209" s="13"/>
      <c r="H209" s="13"/>
      <c r="I209" s="13"/>
      <c r="J209" s="13"/>
      <c r="L209" s="14"/>
      <c r="M209" s="14"/>
      <c r="N209" s="14"/>
      <c r="O209" s="14"/>
      <c r="P209" s="14"/>
    </row>
    <row r="210" spans="5:16" x14ac:dyDescent="0.25">
      <c r="F210" s="13"/>
      <c r="G210" s="13"/>
      <c r="H210" s="13"/>
      <c r="I210" s="13"/>
      <c r="J210" s="13"/>
      <c r="L210" s="14"/>
      <c r="M210" s="14"/>
      <c r="N210" s="14"/>
      <c r="O210" s="14"/>
      <c r="P210" s="14"/>
    </row>
    <row r="211" spans="5:16" x14ac:dyDescent="0.25">
      <c r="E211" s="272"/>
      <c r="F211" s="13"/>
      <c r="G211" s="13"/>
      <c r="H211" s="13"/>
      <c r="I211" s="13"/>
      <c r="J211" s="13"/>
      <c r="L211" s="14"/>
      <c r="M211" s="14"/>
      <c r="N211" s="14"/>
      <c r="O211" s="14"/>
      <c r="P211" s="14"/>
    </row>
    <row r="212" spans="5:16" x14ac:dyDescent="0.25">
      <c r="E212" s="272"/>
      <c r="F212" s="13"/>
      <c r="G212" s="13"/>
      <c r="H212" s="13"/>
      <c r="I212" s="13"/>
      <c r="J212" s="13"/>
      <c r="L212" s="14"/>
      <c r="M212" s="14"/>
      <c r="N212" s="14"/>
      <c r="O212" s="14"/>
      <c r="P212" s="14"/>
    </row>
    <row r="213" spans="5:16" x14ac:dyDescent="0.25">
      <c r="E213" s="272"/>
      <c r="F213" s="13"/>
      <c r="G213" s="13"/>
      <c r="H213" s="13"/>
      <c r="I213" s="13"/>
      <c r="J213" s="13"/>
      <c r="L213" s="14"/>
      <c r="M213" s="14"/>
      <c r="N213" s="14"/>
      <c r="O213" s="14"/>
      <c r="P213" s="14"/>
    </row>
    <row r="214" spans="5:16" x14ac:dyDescent="0.25">
      <c r="E214" s="272"/>
      <c r="F214" s="13"/>
      <c r="G214" s="13"/>
      <c r="H214" s="13"/>
      <c r="I214" s="13"/>
      <c r="J214" s="13"/>
      <c r="L214" s="14"/>
      <c r="M214" s="14"/>
      <c r="N214" s="14"/>
      <c r="O214" s="14"/>
      <c r="P214" s="14"/>
    </row>
    <row r="215" spans="5:16" x14ac:dyDescent="0.25">
      <c r="E215" s="272"/>
      <c r="F215" s="13"/>
      <c r="G215" s="13"/>
      <c r="H215" s="13"/>
      <c r="I215" s="13"/>
      <c r="J215" s="13"/>
      <c r="L215" s="14"/>
      <c r="M215" s="14"/>
      <c r="N215" s="14"/>
      <c r="O215" s="14"/>
      <c r="P215" s="14"/>
    </row>
    <row r="216" spans="5:16" x14ac:dyDescent="0.25">
      <c r="E216" s="272"/>
      <c r="F216" s="13"/>
      <c r="G216" s="13"/>
      <c r="H216" s="13"/>
      <c r="I216" s="13"/>
      <c r="J216" s="13"/>
      <c r="L216" s="14"/>
      <c r="M216" s="14"/>
      <c r="N216" s="14"/>
      <c r="O216" s="14"/>
      <c r="P216" s="14"/>
    </row>
    <row r="217" spans="5:16" x14ac:dyDescent="0.25">
      <c r="E217" s="272"/>
      <c r="F217" s="13"/>
      <c r="G217" s="13"/>
      <c r="H217" s="13"/>
      <c r="I217" s="13"/>
      <c r="J217" s="13"/>
      <c r="L217" s="14"/>
      <c r="M217" s="14"/>
      <c r="N217" s="14"/>
      <c r="O217" s="14"/>
      <c r="P217" s="14"/>
    </row>
    <row r="218" spans="5:16" x14ac:dyDescent="0.25">
      <c r="E218" s="272"/>
      <c r="F218" s="13"/>
      <c r="G218" s="13"/>
      <c r="H218" s="13"/>
      <c r="I218" s="13"/>
      <c r="J218" s="13"/>
      <c r="L218" s="14"/>
      <c r="M218" s="14"/>
      <c r="N218" s="14"/>
      <c r="O218" s="14"/>
      <c r="P218" s="14"/>
    </row>
    <row r="219" spans="5:16" x14ac:dyDescent="0.25">
      <c r="E219" s="272"/>
      <c r="F219" s="13"/>
      <c r="G219" s="13"/>
      <c r="H219" s="13"/>
      <c r="I219" s="13"/>
      <c r="J219" s="13"/>
      <c r="L219" s="14"/>
      <c r="M219" s="14"/>
      <c r="N219" s="14"/>
      <c r="O219" s="14"/>
      <c r="P219" s="14"/>
    </row>
    <row r="220" spans="5:16" x14ac:dyDescent="0.25">
      <c r="E220" s="272"/>
      <c r="F220" s="13"/>
      <c r="G220" s="13"/>
      <c r="H220" s="13"/>
      <c r="I220" s="13"/>
      <c r="J220" s="13"/>
      <c r="L220" s="14"/>
      <c r="M220" s="14"/>
      <c r="N220" s="14"/>
      <c r="O220" s="14"/>
      <c r="P220" s="14"/>
    </row>
    <row r="221" spans="5:16" x14ac:dyDescent="0.25">
      <c r="E221" s="272"/>
      <c r="F221" s="13"/>
      <c r="G221" s="13"/>
      <c r="H221" s="13"/>
      <c r="I221" s="13"/>
      <c r="J221" s="13"/>
      <c r="L221" s="14"/>
      <c r="M221" s="14"/>
      <c r="N221" s="14"/>
      <c r="O221" s="14"/>
      <c r="P221" s="14"/>
    </row>
    <row r="222" spans="5:16" x14ac:dyDescent="0.25">
      <c r="E222" s="272"/>
      <c r="F222" s="13"/>
      <c r="G222" s="13"/>
      <c r="H222" s="13"/>
      <c r="I222" s="13"/>
      <c r="J222" s="13"/>
      <c r="L222" s="14"/>
      <c r="M222" s="14"/>
      <c r="N222" s="14"/>
      <c r="O222" s="14"/>
      <c r="P222" s="14"/>
    </row>
    <row r="223" spans="5:16" x14ac:dyDescent="0.25">
      <c r="E223" s="272"/>
      <c r="F223" s="13"/>
      <c r="G223" s="13"/>
      <c r="H223" s="13"/>
      <c r="I223" s="13"/>
      <c r="J223" s="13"/>
      <c r="L223" s="14"/>
      <c r="M223" s="14"/>
      <c r="N223" s="14"/>
      <c r="O223" s="14"/>
      <c r="P223" s="14"/>
    </row>
    <row r="224" spans="5:16" x14ac:dyDescent="0.25">
      <c r="E224" s="272"/>
      <c r="F224" s="13"/>
      <c r="G224" s="13"/>
      <c r="H224" s="13"/>
      <c r="I224" s="13"/>
      <c r="J224" s="13"/>
      <c r="L224" s="14"/>
      <c r="M224" s="14"/>
      <c r="N224" s="14"/>
      <c r="O224" s="14"/>
      <c r="P224" s="14"/>
    </row>
    <row r="225" spans="5:16" x14ac:dyDescent="0.25">
      <c r="E225" s="272"/>
      <c r="F225" s="13"/>
      <c r="G225" s="13"/>
      <c r="H225" s="13"/>
      <c r="I225" s="13"/>
      <c r="J225" s="13"/>
      <c r="L225" s="14"/>
      <c r="M225" s="14"/>
      <c r="N225" s="14"/>
      <c r="O225" s="14"/>
      <c r="P225" s="14"/>
    </row>
    <row r="226" spans="5:16" x14ac:dyDescent="0.25">
      <c r="E226" s="272"/>
      <c r="F226" s="13"/>
      <c r="G226" s="13"/>
      <c r="H226" s="13"/>
      <c r="I226" s="13"/>
      <c r="J226" s="13"/>
      <c r="L226" s="14"/>
      <c r="M226" s="14"/>
      <c r="N226" s="14"/>
      <c r="O226" s="14"/>
      <c r="P226" s="14"/>
    </row>
    <row r="227" spans="5:16" x14ac:dyDescent="0.25">
      <c r="E227" s="272"/>
      <c r="F227" s="13"/>
      <c r="G227" s="13"/>
      <c r="H227" s="13"/>
      <c r="I227" s="13"/>
      <c r="J227" s="13"/>
      <c r="L227" s="14"/>
      <c r="M227" s="14"/>
      <c r="N227" s="14"/>
      <c r="O227" s="14"/>
      <c r="P227" s="14"/>
    </row>
    <row r="228" spans="5:16" x14ac:dyDescent="0.25">
      <c r="E228" s="272"/>
      <c r="F228" s="13"/>
      <c r="G228" s="13"/>
      <c r="H228" s="13"/>
      <c r="I228" s="13"/>
      <c r="J228" s="13"/>
      <c r="L228" s="14"/>
      <c r="M228" s="14"/>
      <c r="N228" s="14"/>
      <c r="O228" s="14"/>
      <c r="P228" s="14"/>
    </row>
    <row r="229" spans="5:16" x14ac:dyDescent="0.25">
      <c r="E229" s="272"/>
      <c r="F229" s="13"/>
      <c r="G229" s="13"/>
      <c r="H229" s="13"/>
      <c r="I229" s="13"/>
      <c r="J229" s="13"/>
      <c r="L229" s="14"/>
      <c r="M229" s="14"/>
      <c r="N229" s="14"/>
      <c r="O229" s="14"/>
      <c r="P229" s="14"/>
    </row>
    <row r="230" spans="5:16" x14ac:dyDescent="0.25">
      <c r="E230" s="272"/>
      <c r="F230" s="13"/>
      <c r="G230" s="13"/>
      <c r="H230" s="13"/>
      <c r="I230" s="13"/>
      <c r="J230" s="13"/>
      <c r="L230" s="14"/>
      <c r="M230" s="14"/>
      <c r="N230" s="14"/>
      <c r="O230" s="14"/>
      <c r="P230" s="14"/>
    </row>
    <row r="231" spans="5:16" x14ac:dyDescent="0.25">
      <c r="E231" s="272"/>
      <c r="F231" s="13"/>
      <c r="G231" s="13"/>
      <c r="H231" s="13"/>
      <c r="I231" s="13"/>
      <c r="J231" s="13"/>
      <c r="L231" s="14"/>
      <c r="M231" s="14"/>
      <c r="N231" s="14"/>
      <c r="O231" s="14"/>
      <c r="P231" s="14"/>
    </row>
    <row r="232" spans="5:16" x14ac:dyDescent="0.25">
      <c r="E232" s="272"/>
      <c r="F232" s="13"/>
      <c r="G232" s="13"/>
      <c r="H232" s="13"/>
      <c r="I232" s="13"/>
      <c r="J232" s="13"/>
      <c r="L232" s="14"/>
      <c r="M232" s="14"/>
      <c r="N232" s="14"/>
      <c r="O232" s="14"/>
      <c r="P232" s="14"/>
    </row>
    <row r="233" spans="5:16" x14ac:dyDescent="0.25">
      <c r="E233" s="272"/>
      <c r="F233" s="13"/>
      <c r="G233" s="13"/>
      <c r="H233" s="13"/>
      <c r="I233" s="13"/>
      <c r="J233" s="13"/>
      <c r="L233" s="14"/>
      <c r="M233" s="14"/>
      <c r="N233" s="14"/>
      <c r="O233" s="14"/>
      <c r="P233" s="14"/>
    </row>
    <row r="234" spans="5:16" x14ac:dyDescent="0.25">
      <c r="E234" s="272"/>
      <c r="F234" s="13"/>
      <c r="G234" s="13"/>
      <c r="H234" s="13"/>
      <c r="I234" s="13"/>
      <c r="J234" s="13"/>
      <c r="L234" s="14"/>
      <c r="M234" s="14"/>
      <c r="N234" s="14"/>
      <c r="O234" s="14"/>
      <c r="P234" s="14"/>
    </row>
    <row r="235" spans="5:16" x14ac:dyDescent="0.25">
      <c r="E235" s="272"/>
      <c r="F235" s="13"/>
      <c r="G235" s="13"/>
      <c r="H235" s="13"/>
      <c r="I235" s="13"/>
      <c r="J235" s="13"/>
      <c r="L235" s="14"/>
      <c r="M235" s="14"/>
      <c r="N235" s="14"/>
      <c r="O235" s="14"/>
      <c r="P235" s="14"/>
    </row>
    <row r="236" spans="5:16" x14ac:dyDescent="0.25">
      <c r="E236" s="272"/>
      <c r="F236" s="13"/>
      <c r="G236" s="13"/>
      <c r="H236" s="13"/>
      <c r="I236" s="13"/>
      <c r="J236" s="13"/>
      <c r="L236" s="14"/>
      <c r="M236" s="14"/>
      <c r="N236" s="14"/>
      <c r="O236" s="14"/>
      <c r="P236" s="14"/>
    </row>
    <row r="237" spans="5:16" x14ac:dyDescent="0.25">
      <c r="E237" s="272"/>
      <c r="F237" s="13"/>
      <c r="G237" s="13"/>
      <c r="H237" s="13"/>
      <c r="I237" s="13"/>
      <c r="J237" s="13"/>
      <c r="L237" s="14"/>
      <c r="M237" s="14"/>
      <c r="N237" s="14"/>
      <c r="O237" s="14"/>
      <c r="P237" s="14"/>
    </row>
    <row r="238" spans="5:16" x14ac:dyDescent="0.25">
      <c r="E238" s="272"/>
      <c r="F238" s="13"/>
      <c r="G238" s="13"/>
      <c r="H238" s="13"/>
      <c r="I238" s="13"/>
      <c r="J238" s="13"/>
      <c r="L238" s="14"/>
      <c r="M238" s="14"/>
      <c r="N238" s="14"/>
      <c r="O238" s="14"/>
      <c r="P238" s="14"/>
    </row>
    <row r="239" spans="5:16" x14ac:dyDescent="0.25">
      <c r="F239" s="13"/>
      <c r="G239" s="13"/>
      <c r="H239" s="13"/>
      <c r="I239" s="13"/>
      <c r="J239" s="13"/>
      <c r="L239" s="14"/>
      <c r="M239" s="14"/>
      <c r="N239" s="14"/>
      <c r="O239" s="14"/>
      <c r="P239" s="14"/>
    </row>
    <row r="240" spans="5:16" x14ac:dyDescent="0.25">
      <c r="E240" s="272"/>
      <c r="F240" s="13"/>
      <c r="G240" s="13"/>
      <c r="H240" s="13"/>
      <c r="I240" s="13"/>
      <c r="J240" s="13"/>
      <c r="L240" s="14"/>
      <c r="M240" s="14"/>
      <c r="N240" s="14"/>
      <c r="O240" s="14"/>
      <c r="P240" s="14"/>
    </row>
    <row r="241" spans="5:16" x14ac:dyDescent="0.25">
      <c r="E241" s="272"/>
      <c r="F241" s="13"/>
      <c r="G241" s="13"/>
      <c r="H241" s="13"/>
      <c r="I241" s="13"/>
      <c r="J241" s="13"/>
      <c r="L241" s="14"/>
      <c r="M241" s="14"/>
      <c r="N241" s="14"/>
      <c r="O241" s="14"/>
      <c r="P241" s="14"/>
    </row>
    <row r="242" spans="5:16" x14ac:dyDescent="0.25">
      <c r="E242" s="272"/>
      <c r="F242" s="13"/>
      <c r="G242" s="13"/>
      <c r="H242" s="13"/>
      <c r="I242" s="13"/>
      <c r="J242" s="13"/>
      <c r="L242" s="14"/>
      <c r="M242" s="14"/>
      <c r="N242" s="14"/>
      <c r="O242" s="14"/>
      <c r="P242" s="14"/>
    </row>
    <row r="243" spans="5:16" x14ac:dyDescent="0.25">
      <c r="E243" s="272"/>
      <c r="F243" s="13"/>
      <c r="G243" s="13"/>
      <c r="H243" s="13"/>
      <c r="I243" s="13"/>
      <c r="J243" s="13"/>
      <c r="L243" s="14"/>
      <c r="M243" s="14"/>
      <c r="N243" s="14"/>
      <c r="O243" s="14"/>
      <c r="P243" s="14"/>
    </row>
    <row r="244" spans="5:16" x14ac:dyDescent="0.25">
      <c r="E244" s="272"/>
      <c r="F244" s="13"/>
      <c r="G244" s="13"/>
      <c r="H244" s="13"/>
      <c r="I244" s="13"/>
      <c r="J244" s="13"/>
      <c r="L244" s="14"/>
      <c r="M244" s="14"/>
      <c r="N244" s="14"/>
      <c r="O244" s="14"/>
      <c r="P244" s="14"/>
    </row>
    <row r="245" spans="5:16" x14ac:dyDescent="0.25">
      <c r="E245" s="272"/>
      <c r="F245" s="13"/>
      <c r="G245" s="13"/>
      <c r="H245" s="13"/>
      <c r="I245" s="13"/>
      <c r="J245" s="13"/>
      <c r="L245" s="14"/>
      <c r="M245" s="14"/>
      <c r="N245" s="14"/>
      <c r="O245" s="14"/>
      <c r="P245" s="14"/>
    </row>
    <row r="246" spans="5:16" x14ac:dyDescent="0.25">
      <c r="E246" s="272"/>
      <c r="F246" s="13"/>
      <c r="G246" s="13"/>
      <c r="H246" s="13"/>
      <c r="I246" s="13"/>
      <c r="J246" s="13"/>
      <c r="L246" s="14"/>
      <c r="M246" s="14"/>
      <c r="N246" s="14"/>
      <c r="O246" s="14"/>
      <c r="P246" s="14"/>
    </row>
    <row r="247" spans="5:16" x14ac:dyDescent="0.25">
      <c r="E247" s="272"/>
      <c r="F247" s="13"/>
      <c r="G247" s="13"/>
      <c r="H247" s="13"/>
      <c r="I247" s="13"/>
      <c r="J247" s="13"/>
      <c r="L247" s="14"/>
      <c r="M247" s="14"/>
      <c r="N247" s="14"/>
      <c r="O247" s="14"/>
      <c r="P247" s="14"/>
    </row>
    <row r="248" spans="5:16" x14ac:dyDescent="0.25">
      <c r="E248" s="272"/>
      <c r="F248" s="13"/>
      <c r="G248" s="13"/>
      <c r="H248" s="13"/>
      <c r="I248" s="13"/>
      <c r="J248" s="13"/>
      <c r="L248" s="14"/>
      <c r="M248" s="14"/>
      <c r="N248" s="14"/>
      <c r="O248" s="14"/>
      <c r="P248" s="14"/>
    </row>
    <row r="249" spans="5:16" x14ac:dyDescent="0.25">
      <c r="E249" s="272"/>
      <c r="F249" s="13"/>
      <c r="G249" s="13"/>
      <c r="H249" s="13"/>
      <c r="I249" s="13"/>
      <c r="J249" s="13"/>
      <c r="L249" s="14"/>
      <c r="M249" s="14"/>
      <c r="N249" s="14"/>
      <c r="O249" s="14"/>
      <c r="P249" s="14"/>
    </row>
    <row r="250" spans="5:16" x14ac:dyDescent="0.25">
      <c r="E250" s="272"/>
      <c r="F250" s="13"/>
      <c r="G250" s="13"/>
      <c r="H250" s="13"/>
      <c r="I250" s="13"/>
      <c r="J250" s="13"/>
      <c r="L250" s="14"/>
      <c r="M250" s="14"/>
      <c r="N250" s="14"/>
      <c r="O250" s="14"/>
      <c r="P250" s="14"/>
    </row>
    <row r="251" spans="5:16" x14ac:dyDescent="0.25">
      <c r="E251" s="272"/>
      <c r="F251" s="13"/>
      <c r="G251" s="13"/>
      <c r="H251" s="13"/>
      <c r="I251" s="13"/>
      <c r="J251" s="13"/>
      <c r="L251" s="14"/>
      <c r="M251" s="14"/>
      <c r="N251" s="14"/>
      <c r="O251" s="14"/>
      <c r="P251" s="14"/>
    </row>
    <row r="252" spans="5:16" x14ac:dyDescent="0.25">
      <c r="E252" s="272"/>
      <c r="F252" s="13"/>
      <c r="G252" s="13"/>
      <c r="H252" s="13"/>
      <c r="I252" s="13"/>
      <c r="J252" s="13"/>
      <c r="L252" s="14"/>
      <c r="M252" s="14"/>
      <c r="N252" s="14"/>
      <c r="O252" s="14"/>
      <c r="P252" s="14"/>
    </row>
    <row r="253" spans="5:16" x14ac:dyDescent="0.25">
      <c r="E253" s="272"/>
      <c r="F253" s="13"/>
      <c r="G253" s="13"/>
      <c r="H253" s="13"/>
      <c r="I253" s="13"/>
      <c r="J253" s="13"/>
      <c r="L253" s="14"/>
      <c r="M253" s="14"/>
      <c r="N253" s="14"/>
      <c r="O253" s="14"/>
      <c r="P253" s="14"/>
    </row>
    <row r="254" spans="5:16" x14ac:dyDescent="0.25">
      <c r="E254" s="272"/>
      <c r="F254" s="13"/>
      <c r="G254" s="13"/>
      <c r="H254" s="13"/>
      <c r="I254" s="13"/>
      <c r="J254" s="13"/>
      <c r="L254" s="14"/>
      <c r="M254" s="14"/>
      <c r="N254" s="14"/>
      <c r="O254" s="14"/>
      <c r="P254" s="14"/>
    </row>
    <row r="255" spans="5:16" x14ac:dyDescent="0.25">
      <c r="E255" s="272"/>
      <c r="F255" s="13"/>
      <c r="G255" s="13"/>
      <c r="H255" s="13"/>
      <c r="I255" s="13"/>
      <c r="J255" s="13"/>
      <c r="L255" s="14"/>
      <c r="M255" s="14"/>
      <c r="N255" s="14"/>
      <c r="O255" s="14"/>
      <c r="P255" s="14"/>
    </row>
    <row r="256" spans="5:16" x14ac:dyDescent="0.25">
      <c r="E256" s="272"/>
      <c r="F256" s="13"/>
      <c r="G256" s="13"/>
      <c r="H256" s="13"/>
      <c r="I256" s="13"/>
      <c r="J256" s="13"/>
      <c r="L256" s="14"/>
      <c r="M256" s="14"/>
      <c r="N256" s="14"/>
      <c r="O256" s="14"/>
      <c r="P256" s="14"/>
    </row>
    <row r="257" spans="5:16" x14ac:dyDescent="0.25">
      <c r="E257" s="272"/>
      <c r="F257" s="13"/>
      <c r="G257" s="13"/>
      <c r="H257" s="13"/>
      <c r="I257" s="13"/>
      <c r="J257" s="13"/>
      <c r="L257" s="14"/>
      <c r="M257" s="14"/>
      <c r="N257" s="14"/>
      <c r="O257" s="14"/>
      <c r="P257" s="14"/>
    </row>
    <row r="258" spans="5:16" x14ac:dyDescent="0.25">
      <c r="E258" s="272"/>
      <c r="F258" s="13"/>
      <c r="G258" s="13"/>
      <c r="H258" s="13"/>
      <c r="I258" s="13"/>
      <c r="J258" s="13"/>
      <c r="L258" s="14"/>
      <c r="M258" s="14"/>
      <c r="N258" s="14"/>
      <c r="O258" s="14"/>
      <c r="P258" s="14"/>
    </row>
    <row r="259" spans="5:16" x14ac:dyDescent="0.25">
      <c r="E259" s="272"/>
      <c r="F259" s="13"/>
      <c r="G259" s="13"/>
      <c r="H259" s="13"/>
      <c r="I259" s="13"/>
      <c r="J259" s="13"/>
      <c r="L259" s="14"/>
      <c r="M259" s="14"/>
      <c r="N259" s="14"/>
      <c r="O259" s="14"/>
      <c r="P259" s="14"/>
    </row>
    <row r="260" spans="5:16" x14ac:dyDescent="0.25">
      <c r="E260" s="272"/>
      <c r="F260" s="13"/>
      <c r="G260" s="13"/>
      <c r="H260" s="13"/>
      <c r="I260" s="13"/>
      <c r="J260" s="13"/>
      <c r="L260" s="14"/>
      <c r="M260" s="14"/>
      <c r="N260" s="14"/>
      <c r="O260" s="14"/>
      <c r="P260" s="14"/>
    </row>
    <row r="261" spans="5:16" x14ac:dyDescent="0.25">
      <c r="E261" s="272"/>
      <c r="F261" s="13"/>
      <c r="G261" s="13"/>
      <c r="H261" s="13"/>
      <c r="I261" s="13"/>
      <c r="J261" s="13"/>
      <c r="L261" s="14"/>
      <c r="M261" s="14"/>
      <c r="N261" s="14"/>
      <c r="O261" s="14"/>
      <c r="P261" s="14"/>
    </row>
    <row r="262" spans="5:16" x14ac:dyDescent="0.25">
      <c r="E262" s="272"/>
      <c r="F262" s="13"/>
      <c r="G262" s="13"/>
      <c r="H262" s="13"/>
      <c r="I262" s="13"/>
      <c r="J262" s="13"/>
      <c r="L262" s="14"/>
      <c r="M262" s="14"/>
      <c r="N262" s="14"/>
      <c r="O262" s="14"/>
      <c r="P262" s="14"/>
    </row>
    <row r="263" spans="5:16" x14ac:dyDescent="0.25">
      <c r="E263" s="272"/>
      <c r="F263" s="13"/>
      <c r="G263" s="13"/>
      <c r="H263" s="13"/>
      <c r="I263" s="13"/>
      <c r="J263" s="13"/>
      <c r="L263" s="14"/>
      <c r="M263" s="14"/>
      <c r="N263" s="14"/>
      <c r="O263" s="14"/>
      <c r="P263" s="14"/>
    </row>
    <row r="264" spans="5:16" x14ac:dyDescent="0.25">
      <c r="E264" s="272"/>
      <c r="F264" s="13"/>
      <c r="G264" s="13"/>
      <c r="H264" s="13"/>
      <c r="I264" s="13"/>
      <c r="J264" s="13"/>
      <c r="L264" s="14"/>
      <c r="M264" s="14"/>
      <c r="N264" s="14"/>
      <c r="O264" s="14"/>
      <c r="P264" s="14"/>
    </row>
    <row r="265" spans="5:16" x14ac:dyDescent="0.25">
      <c r="E265" s="272"/>
      <c r="F265" s="13"/>
      <c r="G265" s="13"/>
      <c r="H265" s="13"/>
      <c r="I265" s="13"/>
      <c r="J265" s="13"/>
      <c r="L265" s="14"/>
      <c r="M265" s="14"/>
      <c r="N265" s="14"/>
      <c r="O265" s="14"/>
      <c r="P265" s="14"/>
    </row>
    <row r="266" spans="5:16" x14ac:dyDescent="0.25">
      <c r="F266" s="13"/>
      <c r="G266" s="13"/>
      <c r="H266" s="13"/>
      <c r="I266" s="13"/>
      <c r="J266" s="13"/>
      <c r="L266" s="14"/>
      <c r="M266" s="14"/>
      <c r="N266" s="14"/>
      <c r="O266" s="14"/>
      <c r="P266" s="14"/>
    </row>
    <row r="267" spans="5:16" x14ac:dyDescent="0.25">
      <c r="E267" s="272"/>
      <c r="F267" s="13"/>
      <c r="G267" s="13"/>
      <c r="H267" s="13"/>
      <c r="I267" s="13"/>
      <c r="J267" s="13"/>
      <c r="L267" s="14"/>
      <c r="M267" s="14"/>
      <c r="N267" s="14"/>
      <c r="O267" s="14"/>
      <c r="P267" s="14"/>
    </row>
    <row r="268" spans="5:16" x14ac:dyDescent="0.25">
      <c r="E268" s="272"/>
      <c r="F268" s="13"/>
      <c r="G268" s="13"/>
      <c r="H268" s="13"/>
      <c r="I268" s="13"/>
      <c r="J268" s="13"/>
      <c r="L268" s="14"/>
      <c r="M268" s="14"/>
      <c r="N268" s="14"/>
      <c r="O268" s="14"/>
      <c r="P268" s="14"/>
    </row>
    <row r="269" spans="5:16" x14ac:dyDescent="0.25">
      <c r="E269" s="272"/>
      <c r="F269" s="13"/>
      <c r="G269" s="13"/>
      <c r="H269" s="13"/>
      <c r="I269" s="13"/>
      <c r="J269" s="13"/>
      <c r="L269" s="14"/>
      <c r="M269" s="14"/>
      <c r="N269" s="14"/>
      <c r="O269" s="14"/>
      <c r="P269" s="14"/>
    </row>
    <row r="270" spans="5:16" x14ac:dyDescent="0.25">
      <c r="F270" s="13"/>
      <c r="G270" s="13"/>
      <c r="H270" s="13"/>
      <c r="I270" s="13"/>
      <c r="J270" s="13"/>
      <c r="L270" s="14"/>
      <c r="M270" s="14"/>
      <c r="N270" s="14"/>
      <c r="O270" s="14"/>
      <c r="P270" s="14"/>
    </row>
    <row r="271" spans="5:16" x14ac:dyDescent="0.25">
      <c r="E271" s="272"/>
      <c r="F271" s="13"/>
      <c r="G271" s="13"/>
      <c r="H271" s="13"/>
      <c r="I271" s="13"/>
      <c r="J271" s="13"/>
      <c r="L271" s="14"/>
      <c r="M271" s="14"/>
      <c r="N271" s="14"/>
      <c r="O271" s="14"/>
      <c r="P271" s="14"/>
    </row>
    <row r="272" spans="5:16" x14ac:dyDescent="0.25">
      <c r="E272" s="272"/>
      <c r="F272" s="13"/>
      <c r="G272" s="13"/>
      <c r="H272" s="13"/>
      <c r="I272" s="13"/>
      <c r="J272" s="13"/>
      <c r="L272" s="14"/>
      <c r="M272" s="14"/>
      <c r="N272" s="14"/>
      <c r="O272" s="14"/>
      <c r="P272" s="14"/>
    </row>
    <row r="273" spans="5:16" x14ac:dyDescent="0.25">
      <c r="E273" s="272"/>
      <c r="F273" s="13"/>
      <c r="G273" s="13"/>
      <c r="H273" s="13"/>
      <c r="I273" s="13"/>
      <c r="J273" s="13"/>
      <c r="L273" s="14"/>
      <c r="M273" s="14"/>
      <c r="N273" s="14"/>
      <c r="O273" s="14"/>
      <c r="P273" s="14"/>
    </row>
    <row r="274" spans="5:16" x14ac:dyDescent="0.25">
      <c r="E274" s="272"/>
      <c r="F274" s="13"/>
      <c r="G274" s="13"/>
      <c r="H274" s="13"/>
      <c r="I274" s="13"/>
      <c r="J274" s="13"/>
      <c r="L274" s="14"/>
      <c r="M274" s="14"/>
      <c r="N274" s="14"/>
      <c r="O274" s="14"/>
      <c r="P274" s="14"/>
    </row>
    <row r="275" spans="5:16" x14ac:dyDescent="0.25">
      <c r="E275" s="272"/>
      <c r="F275" s="13"/>
      <c r="G275" s="13"/>
      <c r="H275" s="13"/>
      <c r="I275" s="13"/>
      <c r="J275" s="13"/>
      <c r="L275" s="14"/>
      <c r="M275" s="14"/>
      <c r="N275" s="14"/>
      <c r="O275" s="14"/>
      <c r="P275" s="14"/>
    </row>
    <row r="276" spans="5:16" x14ac:dyDescent="0.25">
      <c r="E276" s="272"/>
      <c r="F276" s="13"/>
      <c r="G276" s="13"/>
      <c r="H276" s="13"/>
      <c r="I276" s="13"/>
      <c r="J276" s="13"/>
      <c r="L276" s="14"/>
      <c r="M276" s="14"/>
      <c r="N276" s="14"/>
      <c r="O276" s="14"/>
      <c r="P276" s="14"/>
    </row>
    <row r="277" spans="5:16" x14ac:dyDescent="0.25">
      <c r="E277" s="272"/>
      <c r="F277" s="13"/>
      <c r="G277" s="13"/>
      <c r="H277" s="13"/>
      <c r="I277" s="13"/>
      <c r="J277" s="13"/>
      <c r="L277" s="14"/>
      <c r="M277" s="14"/>
      <c r="N277" s="14"/>
      <c r="O277" s="14"/>
      <c r="P277" s="14"/>
    </row>
    <row r="278" spans="5:16" x14ac:dyDescent="0.25">
      <c r="E278" s="272"/>
      <c r="F278" s="13"/>
      <c r="G278" s="13"/>
      <c r="H278" s="13"/>
      <c r="I278" s="13"/>
      <c r="J278" s="13"/>
      <c r="L278" s="14"/>
      <c r="M278" s="14"/>
      <c r="N278" s="14"/>
      <c r="O278" s="14"/>
      <c r="P278" s="14"/>
    </row>
    <row r="279" spans="5:16" x14ac:dyDescent="0.25">
      <c r="E279" s="272"/>
      <c r="F279" s="13"/>
      <c r="G279" s="13"/>
      <c r="H279" s="13"/>
      <c r="I279" s="13"/>
      <c r="J279" s="13"/>
      <c r="L279" s="14"/>
      <c r="M279" s="14"/>
      <c r="N279" s="14"/>
      <c r="O279" s="14"/>
      <c r="P279" s="14"/>
    </row>
    <row r="280" spans="5:16" x14ac:dyDescent="0.25">
      <c r="E280" s="272"/>
      <c r="F280" s="13"/>
      <c r="G280" s="13"/>
      <c r="H280" s="13"/>
      <c r="I280" s="13"/>
      <c r="J280" s="13"/>
      <c r="L280" s="14"/>
      <c r="M280" s="14"/>
      <c r="N280" s="14"/>
      <c r="O280" s="14"/>
      <c r="P280" s="14"/>
    </row>
    <row r="281" spans="5:16" x14ac:dyDescent="0.25">
      <c r="E281" s="272"/>
      <c r="F281" s="13"/>
      <c r="G281" s="13"/>
      <c r="H281" s="13"/>
      <c r="I281" s="13"/>
      <c r="J281" s="13"/>
      <c r="L281" s="14"/>
      <c r="M281" s="14"/>
      <c r="N281" s="14"/>
      <c r="O281" s="14"/>
      <c r="P281" s="14"/>
    </row>
    <row r="282" spans="5:16" x14ac:dyDescent="0.25">
      <c r="E282" s="272"/>
      <c r="F282" s="13"/>
      <c r="G282" s="13"/>
      <c r="H282" s="13"/>
      <c r="I282" s="13"/>
      <c r="J282" s="13"/>
      <c r="L282" s="14"/>
      <c r="M282" s="14"/>
      <c r="N282" s="14"/>
      <c r="O282" s="14"/>
      <c r="P282" s="14"/>
    </row>
    <row r="283" spans="5:16" x14ac:dyDescent="0.25">
      <c r="E283" s="272"/>
      <c r="F283" s="13"/>
      <c r="G283" s="13"/>
      <c r="H283" s="13"/>
      <c r="I283" s="13"/>
      <c r="J283" s="13"/>
      <c r="L283" s="14"/>
      <c r="M283" s="14"/>
      <c r="N283" s="14"/>
      <c r="O283" s="14"/>
      <c r="P283" s="14"/>
    </row>
    <row r="284" spans="5:16" x14ac:dyDescent="0.25">
      <c r="E284" s="272"/>
      <c r="F284" s="13"/>
      <c r="G284" s="13"/>
      <c r="H284" s="13"/>
      <c r="I284" s="13"/>
      <c r="J284" s="13"/>
      <c r="L284" s="14"/>
      <c r="M284" s="14"/>
      <c r="N284" s="14"/>
      <c r="O284" s="14"/>
      <c r="P284" s="14"/>
    </row>
    <row r="285" spans="5:16" x14ac:dyDescent="0.25">
      <c r="E285" s="272"/>
      <c r="F285" s="13"/>
      <c r="G285" s="13"/>
      <c r="H285" s="13"/>
      <c r="I285" s="13"/>
      <c r="J285" s="13"/>
      <c r="L285" s="14"/>
      <c r="M285" s="14"/>
      <c r="N285" s="14"/>
      <c r="O285" s="14"/>
      <c r="P285" s="14"/>
    </row>
    <row r="286" spans="5:16" x14ac:dyDescent="0.25">
      <c r="E286" s="272"/>
      <c r="F286" s="13"/>
      <c r="G286" s="13"/>
      <c r="H286" s="13"/>
      <c r="I286" s="13"/>
      <c r="J286" s="13"/>
      <c r="L286" s="14"/>
      <c r="M286" s="14"/>
      <c r="N286" s="14"/>
      <c r="O286" s="14"/>
      <c r="P286" s="14"/>
    </row>
    <row r="287" spans="5:16" x14ac:dyDescent="0.25">
      <c r="E287" s="272"/>
      <c r="F287" s="13"/>
      <c r="G287" s="13"/>
      <c r="H287" s="13"/>
      <c r="I287" s="13"/>
      <c r="J287" s="13"/>
      <c r="L287" s="14"/>
      <c r="M287" s="14"/>
      <c r="N287" s="14"/>
      <c r="O287" s="14"/>
      <c r="P287" s="14"/>
    </row>
    <row r="288" spans="5:16" x14ac:dyDescent="0.25">
      <c r="E288" s="272"/>
      <c r="F288" s="13"/>
      <c r="G288" s="13"/>
      <c r="H288" s="13"/>
      <c r="I288" s="13"/>
      <c r="J288" s="13"/>
      <c r="L288" s="14"/>
      <c r="M288" s="14"/>
      <c r="N288" s="14"/>
      <c r="O288" s="14"/>
      <c r="P288" s="14"/>
    </row>
    <row r="289" spans="5:16" x14ac:dyDescent="0.25">
      <c r="E289" s="272"/>
      <c r="F289" s="13"/>
      <c r="G289" s="13"/>
      <c r="H289" s="13"/>
      <c r="I289" s="13"/>
      <c r="J289" s="13"/>
      <c r="L289" s="14"/>
      <c r="M289" s="14"/>
      <c r="N289" s="14"/>
      <c r="O289" s="14"/>
      <c r="P289" s="14"/>
    </row>
    <row r="290" spans="5:16" x14ac:dyDescent="0.25">
      <c r="E290" s="272"/>
      <c r="F290" s="13"/>
      <c r="G290" s="13"/>
      <c r="H290" s="13"/>
      <c r="I290" s="13"/>
      <c r="J290" s="13"/>
      <c r="L290" s="14"/>
      <c r="M290" s="14"/>
      <c r="N290" s="14"/>
      <c r="O290" s="14"/>
      <c r="P290" s="14"/>
    </row>
    <row r="291" spans="5:16" x14ac:dyDescent="0.25">
      <c r="E291" s="272"/>
      <c r="F291" s="13"/>
      <c r="G291" s="13"/>
      <c r="H291" s="13"/>
      <c r="I291" s="13"/>
      <c r="J291" s="13"/>
      <c r="L291" s="14"/>
      <c r="M291" s="14"/>
      <c r="N291" s="14"/>
      <c r="O291" s="14"/>
      <c r="P291" s="14"/>
    </row>
    <row r="292" spans="5:16" x14ac:dyDescent="0.25">
      <c r="E292" s="272"/>
      <c r="F292" s="13"/>
      <c r="G292" s="13"/>
      <c r="H292" s="13"/>
      <c r="I292" s="13"/>
      <c r="J292" s="13"/>
      <c r="L292" s="14"/>
      <c r="M292" s="14"/>
      <c r="N292" s="14"/>
      <c r="O292" s="14"/>
      <c r="P292" s="14"/>
    </row>
    <row r="293" spans="5:16" x14ac:dyDescent="0.25">
      <c r="E293" s="272"/>
      <c r="F293" s="13"/>
      <c r="G293" s="13"/>
      <c r="H293" s="13"/>
      <c r="I293" s="13"/>
      <c r="J293" s="13"/>
      <c r="L293" s="14"/>
      <c r="M293" s="14"/>
      <c r="N293" s="14"/>
      <c r="O293" s="14"/>
      <c r="P293" s="14"/>
    </row>
    <row r="294" spans="5:16" x14ac:dyDescent="0.25">
      <c r="F294" s="13"/>
      <c r="G294" s="13"/>
      <c r="H294" s="13"/>
      <c r="I294" s="13"/>
      <c r="J294" s="13"/>
      <c r="L294" s="14"/>
      <c r="M294" s="14"/>
      <c r="N294" s="14"/>
      <c r="O294" s="14"/>
      <c r="P294" s="14"/>
    </row>
    <row r="295" spans="5:16" x14ac:dyDescent="0.25">
      <c r="E295" s="272"/>
      <c r="F295" s="13"/>
      <c r="G295" s="13"/>
      <c r="H295" s="13"/>
      <c r="I295" s="13"/>
      <c r="J295" s="13"/>
      <c r="L295" s="14"/>
      <c r="M295" s="14"/>
      <c r="N295" s="14"/>
      <c r="O295" s="14"/>
      <c r="P295" s="14"/>
    </row>
    <row r="296" spans="5:16" x14ac:dyDescent="0.25">
      <c r="E296" s="272"/>
      <c r="F296" s="13"/>
      <c r="G296" s="13"/>
      <c r="H296" s="13"/>
      <c r="I296" s="13"/>
      <c r="J296" s="13"/>
      <c r="L296" s="14"/>
      <c r="M296" s="14"/>
      <c r="N296" s="14"/>
      <c r="O296" s="14"/>
      <c r="P296" s="14"/>
    </row>
    <row r="297" spans="5:16" x14ac:dyDescent="0.25">
      <c r="E297" s="272"/>
      <c r="F297" s="13"/>
      <c r="G297" s="13"/>
      <c r="H297" s="13"/>
      <c r="I297" s="13"/>
      <c r="J297" s="13"/>
      <c r="L297" s="14"/>
      <c r="M297" s="14"/>
      <c r="N297" s="14"/>
      <c r="O297" s="14"/>
      <c r="P297" s="14"/>
    </row>
    <row r="298" spans="5:16" x14ac:dyDescent="0.25">
      <c r="E298" s="272"/>
      <c r="F298" s="13"/>
      <c r="G298" s="13"/>
      <c r="H298" s="13"/>
      <c r="I298" s="13"/>
      <c r="J298" s="13"/>
      <c r="L298" s="14"/>
      <c r="M298" s="14"/>
      <c r="N298" s="14"/>
      <c r="O298" s="14"/>
      <c r="P298" s="14"/>
    </row>
    <row r="299" spans="5:16" x14ac:dyDescent="0.25">
      <c r="E299" s="272"/>
      <c r="F299" s="13"/>
      <c r="G299" s="13"/>
      <c r="H299" s="13"/>
      <c r="I299" s="13"/>
      <c r="J299" s="13"/>
      <c r="L299" s="14"/>
      <c r="M299" s="14"/>
      <c r="N299" s="14"/>
      <c r="O299" s="14"/>
      <c r="P299" s="14"/>
    </row>
    <row r="300" spans="5:16" x14ac:dyDescent="0.25">
      <c r="E300" s="272"/>
      <c r="F300" s="13"/>
      <c r="G300" s="13"/>
      <c r="H300" s="13"/>
      <c r="I300" s="13"/>
      <c r="J300" s="13"/>
      <c r="L300" s="14"/>
      <c r="M300" s="14"/>
      <c r="N300" s="14"/>
      <c r="O300" s="14"/>
      <c r="P300" s="14"/>
    </row>
    <row r="301" spans="5:16" x14ac:dyDescent="0.25">
      <c r="E301" s="272"/>
      <c r="F301" s="13"/>
      <c r="G301" s="13"/>
      <c r="H301" s="13"/>
      <c r="I301" s="13"/>
      <c r="J301" s="13"/>
      <c r="L301" s="14"/>
      <c r="M301" s="14"/>
      <c r="N301" s="14"/>
      <c r="O301" s="14"/>
      <c r="P301" s="14"/>
    </row>
    <row r="302" spans="5:16" x14ac:dyDescent="0.25">
      <c r="E302" s="272"/>
      <c r="F302" s="13"/>
      <c r="G302" s="13"/>
      <c r="H302" s="13"/>
      <c r="I302" s="13"/>
      <c r="J302" s="13"/>
      <c r="L302" s="14"/>
      <c r="M302" s="14"/>
      <c r="N302" s="14"/>
      <c r="O302" s="14"/>
      <c r="P302" s="14"/>
    </row>
    <row r="303" spans="5:16" x14ac:dyDescent="0.25">
      <c r="E303" s="272"/>
      <c r="F303" s="13"/>
      <c r="G303" s="13"/>
      <c r="H303" s="13"/>
      <c r="I303" s="13"/>
      <c r="J303" s="13"/>
      <c r="L303" s="14"/>
      <c r="M303" s="14"/>
      <c r="N303" s="14"/>
      <c r="O303" s="14"/>
      <c r="P303" s="14"/>
    </row>
    <row r="304" spans="5:16" x14ac:dyDescent="0.25">
      <c r="E304" s="272"/>
      <c r="F304" s="13"/>
      <c r="G304" s="13"/>
      <c r="H304" s="13"/>
      <c r="I304" s="13"/>
      <c r="J304" s="13"/>
      <c r="L304" s="14"/>
      <c r="M304" s="14"/>
      <c r="N304" s="14"/>
      <c r="O304" s="14"/>
      <c r="P304" s="14"/>
    </row>
    <row r="305" spans="5:16" x14ac:dyDescent="0.25">
      <c r="E305" s="272"/>
      <c r="F305" s="13"/>
      <c r="G305" s="13"/>
      <c r="H305" s="13"/>
      <c r="I305" s="13"/>
      <c r="J305" s="13"/>
      <c r="L305" s="14"/>
      <c r="M305" s="14"/>
      <c r="N305" s="14"/>
      <c r="O305" s="14"/>
      <c r="P305" s="14"/>
    </row>
    <row r="306" spans="5:16" x14ac:dyDescent="0.25">
      <c r="E306" s="272"/>
      <c r="F306" s="13"/>
      <c r="G306" s="13"/>
      <c r="H306" s="13"/>
      <c r="I306" s="13"/>
      <c r="J306" s="13"/>
      <c r="L306" s="14"/>
      <c r="M306" s="14"/>
      <c r="N306" s="14"/>
      <c r="O306" s="14"/>
      <c r="P306" s="14"/>
    </row>
    <row r="307" spans="5:16" x14ac:dyDescent="0.25">
      <c r="E307" s="272"/>
      <c r="F307" s="13"/>
      <c r="G307" s="13"/>
      <c r="H307" s="13"/>
      <c r="I307" s="13"/>
      <c r="J307" s="13"/>
      <c r="L307" s="14"/>
      <c r="M307" s="14"/>
      <c r="N307" s="14"/>
      <c r="O307" s="14"/>
      <c r="P307" s="14"/>
    </row>
    <row r="308" spans="5:16" x14ac:dyDescent="0.25">
      <c r="E308" s="272"/>
      <c r="F308" s="13"/>
      <c r="G308" s="13"/>
      <c r="H308" s="13"/>
      <c r="I308" s="13"/>
      <c r="J308" s="13"/>
      <c r="L308" s="14"/>
      <c r="M308" s="14"/>
      <c r="N308" s="14"/>
      <c r="O308" s="14"/>
      <c r="P308" s="14"/>
    </row>
    <row r="309" spans="5:16" x14ac:dyDescent="0.25">
      <c r="E309" s="272"/>
      <c r="F309" s="13"/>
      <c r="G309" s="13"/>
      <c r="H309" s="13"/>
      <c r="I309" s="13"/>
      <c r="J309" s="13"/>
      <c r="L309" s="14"/>
      <c r="M309" s="14"/>
      <c r="N309" s="14"/>
      <c r="O309" s="14"/>
      <c r="P309" s="14"/>
    </row>
    <row r="310" spans="5:16" x14ac:dyDescent="0.25">
      <c r="E310" s="272"/>
      <c r="F310" s="13"/>
      <c r="G310" s="13"/>
      <c r="H310" s="13"/>
      <c r="I310" s="13"/>
      <c r="J310" s="13"/>
      <c r="L310" s="14"/>
      <c r="M310" s="14"/>
      <c r="N310" s="14"/>
      <c r="O310" s="14"/>
      <c r="P310" s="14"/>
    </row>
    <row r="311" spans="5:16" x14ac:dyDescent="0.25">
      <c r="E311" s="272"/>
      <c r="F311" s="13"/>
      <c r="G311" s="13"/>
      <c r="H311" s="13"/>
      <c r="I311" s="13"/>
      <c r="J311" s="13"/>
      <c r="L311" s="14"/>
      <c r="M311" s="14"/>
      <c r="N311" s="14"/>
      <c r="O311" s="14"/>
      <c r="P311" s="14"/>
    </row>
    <row r="312" spans="5:16" x14ac:dyDescent="0.25">
      <c r="E312" s="272"/>
      <c r="F312" s="13"/>
      <c r="G312" s="13"/>
      <c r="H312" s="13"/>
      <c r="I312" s="13"/>
      <c r="J312" s="13"/>
      <c r="L312" s="14"/>
      <c r="M312" s="14"/>
      <c r="N312" s="14"/>
      <c r="O312" s="14"/>
      <c r="P312" s="14"/>
    </row>
    <row r="313" spans="5:16" x14ac:dyDescent="0.25">
      <c r="E313" s="272"/>
      <c r="F313" s="13"/>
      <c r="G313" s="13"/>
      <c r="H313" s="13"/>
      <c r="I313" s="13"/>
      <c r="J313" s="13"/>
      <c r="L313" s="14"/>
      <c r="M313" s="14"/>
      <c r="N313" s="14"/>
      <c r="O313" s="14"/>
      <c r="P313" s="14"/>
    </row>
    <row r="314" spans="5:16" x14ac:dyDescent="0.25">
      <c r="E314" s="272"/>
      <c r="F314" s="13"/>
      <c r="G314" s="13"/>
      <c r="H314" s="13"/>
      <c r="I314" s="13"/>
      <c r="J314" s="13"/>
      <c r="L314" s="14"/>
      <c r="M314" s="14"/>
      <c r="N314" s="14"/>
      <c r="O314" s="14"/>
      <c r="P314" s="14"/>
    </row>
    <row r="315" spans="5:16" x14ac:dyDescent="0.25">
      <c r="E315" s="272"/>
      <c r="F315" s="13"/>
      <c r="G315" s="13"/>
      <c r="H315" s="13"/>
      <c r="I315" s="13"/>
      <c r="J315" s="13"/>
      <c r="L315" s="14"/>
      <c r="M315" s="14"/>
      <c r="N315" s="14"/>
      <c r="O315" s="14"/>
      <c r="P315" s="14"/>
    </row>
    <row r="316" spans="5:16" x14ac:dyDescent="0.25">
      <c r="E316" s="272"/>
      <c r="F316" s="13"/>
      <c r="G316" s="13"/>
      <c r="H316" s="13"/>
      <c r="I316" s="13"/>
      <c r="J316" s="13"/>
      <c r="L316" s="14"/>
      <c r="M316" s="14"/>
      <c r="N316" s="14"/>
      <c r="O316" s="14"/>
      <c r="P316" s="14"/>
    </row>
    <row r="317" spans="5:16" x14ac:dyDescent="0.25">
      <c r="E317" s="272"/>
      <c r="F317" s="13"/>
      <c r="G317" s="13"/>
      <c r="H317" s="13"/>
      <c r="I317" s="13"/>
      <c r="J317" s="13"/>
      <c r="L317" s="14"/>
      <c r="M317" s="14"/>
      <c r="N317" s="14"/>
      <c r="O317" s="14"/>
      <c r="P317" s="14"/>
    </row>
    <row r="318" spans="5:16" x14ac:dyDescent="0.25">
      <c r="E318" s="272"/>
      <c r="F318" s="13"/>
      <c r="G318" s="13"/>
      <c r="H318" s="13"/>
      <c r="I318" s="13"/>
      <c r="J318" s="13"/>
      <c r="L318" s="14"/>
      <c r="M318" s="14"/>
      <c r="N318" s="14"/>
      <c r="O318" s="14"/>
      <c r="P318" s="14"/>
    </row>
    <row r="319" spans="5:16" x14ac:dyDescent="0.25">
      <c r="E319" s="272"/>
      <c r="F319" s="13"/>
      <c r="G319" s="13"/>
      <c r="H319" s="13"/>
      <c r="I319" s="13"/>
      <c r="J319" s="13"/>
      <c r="L319" s="14"/>
      <c r="M319" s="14"/>
      <c r="N319" s="14"/>
      <c r="O319" s="14"/>
      <c r="P319" s="14"/>
    </row>
    <row r="320" spans="5:16" x14ac:dyDescent="0.25">
      <c r="E320" s="272"/>
      <c r="F320" s="13"/>
      <c r="G320" s="13"/>
      <c r="H320" s="13"/>
      <c r="I320" s="13"/>
      <c r="J320" s="13"/>
      <c r="L320" s="14"/>
      <c r="M320" s="14"/>
      <c r="N320" s="14"/>
      <c r="O320" s="14"/>
      <c r="P320" s="14"/>
    </row>
    <row r="321" spans="5:16" x14ac:dyDescent="0.25">
      <c r="E321" s="272"/>
      <c r="F321" s="13"/>
      <c r="G321" s="13"/>
      <c r="H321" s="13"/>
      <c r="I321" s="13"/>
      <c r="J321" s="13"/>
      <c r="L321" s="14"/>
      <c r="M321" s="14"/>
      <c r="N321" s="14"/>
      <c r="O321" s="14"/>
      <c r="P321" s="14"/>
    </row>
    <row r="322" spans="5:16" x14ac:dyDescent="0.25">
      <c r="E322" s="272"/>
      <c r="F322" s="13"/>
      <c r="G322" s="13"/>
      <c r="H322" s="13"/>
      <c r="I322" s="13"/>
      <c r="J322" s="13"/>
      <c r="L322" s="14"/>
      <c r="M322" s="14"/>
      <c r="N322" s="14"/>
      <c r="O322" s="14"/>
      <c r="P322" s="14"/>
    </row>
    <row r="323" spans="5:16" x14ac:dyDescent="0.25">
      <c r="F323" s="13"/>
      <c r="G323" s="13"/>
      <c r="H323" s="13"/>
      <c r="I323" s="13"/>
      <c r="J323" s="13"/>
      <c r="L323" s="14"/>
      <c r="M323" s="14"/>
      <c r="N323" s="14"/>
      <c r="O323" s="14"/>
      <c r="P323" s="14"/>
    </row>
    <row r="324" spans="5:16" x14ac:dyDescent="0.25">
      <c r="E324" s="272"/>
      <c r="F324" s="13"/>
      <c r="G324" s="13"/>
      <c r="H324" s="13"/>
      <c r="I324" s="13"/>
      <c r="J324" s="13"/>
      <c r="L324" s="14"/>
      <c r="M324" s="14"/>
      <c r="N324" s="14"/>
      <c r="O324" s="14"/>
      <c r="P324" s="14"/>
    </row>
    <row r="325" spans="5:16" x14ac:dyDescent="0.25">
      <c r="E325" s="272"/>
      <c r="F325" s="13"/>
      <c r="G325" s="13"/>
      <c r="H325" s="13"/>
      <c r="I325" s="13"/>
      <c r="J325" s="13"/>
      <c r="L325" s="14"/>
      <c r="M325" s="14"/>
      <c r="N325" s="14"/>
      <c r="O325" s="14"/>
      <c r="P325" s="14"/>
    </row>
    <row r="326" spans="5:16" x14ac:dyDescent="0.25">
      <c r="E326" s="272"/>
      <c r="F326" s="13"/>
      <c r="G326" s="13"/>
      <c r="H326" s="13"/>
      <c r="I326" s="13"/>
      <c r="J326" s="13"/>
      <c r="L326" s="14"/>
      <c r="M326" s="14"/>
      <c r="N326" s="14"/>
      <c r="O326" s="14"/>
      <c r="P326" s="14"/>
    </row>
    <row r="327" spans="5:16" x14ac:dyDescent="0.25">
      <c r="E327" s="272"/>
      <c r="F327" s="13"/>
      <c r="G327" s="13"/>
      <c r="H327" s="13"/>
      <c r="I327" s="13"/>
      <c r="J327" s="13"/>
      <c r="L327" s="14"/>
      <c r="M327" s="14"/>
      <c r="N327" s="14"/>
      <c r="O327" s="14"/>
      <c r="P327" s="14"/>
    </row>
    <row r="328" spans="5:16" x14ac:dyDescent="0.25">
      <c r="E328" s="272"/>
      <c r="F328" s="13"/>
      <c r="G328" s="13"/>
      <c r="H328" s="13"/>
      <c r="I328" s="13"/>
      <c r="J328" s="13"/>
      <c r="L328" s="14"/>
      <c r="M328" s="14"/>
      <c r="N328" s="14"/>
      <c r="O328" s="14"/>
      <c r="P328" s="14"/>
    </row>
    <row r="329" spans="5:16" x14ac:dyDescent="0.25">
      <c r="E329" s="272"/>
      <c r="F329" s="13"/>
      <c r="G329" s="13"/>
      <c r="H329" s="13"/>
      <c r="I329" s="13"/>
      <c r="J329" s="13"/>
      <c r="L329" s="14"/>
      <c r="M329" s="14"/>
      <c r="N329" s="14"/>
      <c r="O329" s="14"/>
      <c r="P329" s="14"/>
    </row>
    <row r="330" spans="5:16" x14ac:dyDescent="0.25">
      <c r="E330" s="272"/>
      <c r="F330" s="13"/>
      <c r="G330" s="13"/>
      <c r="H330" s="13"/>
      <c r="I330" s="13"/>
      <c r="J330" s="13"/>
      <c r="L330" s="14"/>
      <c r="M330" s="14"/>
      <c r="N330" s="14"/>
      <c r="O330" s="14"/>
      <c r="P330" s="14"/>
    </row>
    <row r="331" spans="5:16" x14ac:dyDescent="0.25">
      <c r="E331" s="272"/>
      <c r="F331" s="13"/>
      <c r="G331" s="13"/>
      <c r="H331" s="13"/>
      <c r="I331" s="13"/>
      <c r="J331" s="13"/>
      <c r="L331" s="14"/>
      <c r="M331" s="14"/>
      <c r="N331" s="14"/>
      <c r="O331" s="14"/>
      <c r="P331" s="14"/>
    </row>
    <row r="332" spans="5:16" x14ac:dyDescent="0.25">
      <c r="E332" s="272"/>
      <c r="F332" s="13"/>
      <c r="G332" s="13"/>
      <c r="H332" s="13"/>
      <c r="I332" s="13"/>
      <c r="J332" s="13"/>
      <c r="L332" s="14"/>
      <c r="M332" s="14"/>
      <c r="N332" s="14"/>
      <c r="O332" s="14"/>
      <c r="P332" s="14"/>
    </row>
    <row r="333" spans="5:16" x14ac:dyDescent="0.25">
      <c r="E333" s="272"/>
      <c r="F333" s="13"/>
      <c r="G333" s="13"/>
      <c r="H333" s="13"/>
      <c r="I333" s="13"/>
      <c r="J333" s="13"/>
      <c r="L333" s="14"/>
      <c r="M333" s="14"/>
      <c r="N333" s="14"/>
      <c r="O333" s="14"/>
      <c r="P333" s="14"/>
    </row>
    <row r="334" spans="5:16" x14ac:dyDescent="0.25">
      <c r="E334" s="272"/>
      <c r="F334" s="13"/>
      <c r="G334" s="13"/>
      <c r="H334" s="13"/>
      <c r="I334" s="13"/>
      <c r="J334" s="13"/>
      <c r="L334" s="14"/>
      <c r="M334" s="14"/>
      <c r="N334" s="14"/>
      <c r="O334" s="14"/>
      <c r="P334" s="14"/>
    </row>
    <row r="335" spans="5:16" x14ac:dyDescent="0.25">
      <c r="E335" s="272"/>
      <c r="F335" s="13"/>
      <c r="G335" s="13"/>
      <c r="H335" s="13"/>
      <c r="I335" s="13"/>
      <c r="J335" s="13"/>
      <c r="L335" s="14"/>
      <c r="M335" s="14"/>
      <c r="N335" s="14"/>
      <c r="O335" s="14"/>
      <c r="P335" s="14"/>
    </row>
    <row r="336" spans="5:16" x14ac:dyDescent="0.25">
      <c r="E336" s="272"/>
      <c r="F336" s="13"/>
      <c r="G336" s="13"/>
      <c r="H336" s="13"/>
      <c r="I336" s="13"/>
      <c r="J336" s="13"/>
      <c r="L336" s="14"/>
      <c r="M336" s="14"/>
      <c r="N336" s="14"/>
      <c r="O336" s="14"/>
      <c r="P336" s="14"/>
    </row>
    <row r="337" spans="5:16" x14ac:dyDescent="0.25">
      <c r="E337" s="272"/>
      <c r="F337" s="13"/>
      <c r="G337" s="13"/>
      <c r="H337" s="13"/>
      <c r="I337" s="13"/>
      <c r="J337" s="13"/>
      <c r="L337" s="14"/>
      <c r="M337" s="14"/>
      <c r="N337" s="14"/>
      <c r="O337" s="14"/>
      <c r="P337" s="14"/>
    </row>
    <row r="338" spans="5:16" x14ac:dyDescent="0.25">
      <c r="E338" s="272"/>
      <c r="F338" s="13"/>
      <c r="G338" s="13"/>
      <c r="H338" s="13"/>
      <c r="I338" s="13"/>
      <c r="J338" s="13"/>
      <c r="L338" s="14"/>
      <c r="M338" s="14"/>
      <c r="N338" s="14"/>
      <c r="O338" s="14"/>
      <c r="P338" s="14"/>
    </row>
    <row r="339" spans="5:16" x14ac:dyDescent="0.25">
      <c r="E339" s="272"/>
      <c r="F339" s="13"/>
      <c r="G339" s="13"/>
      <c r="H339" s="13"/>
      <c r="I339" s="13"/>
      <c r="J339" s="13"/>
      <c r="L339" s="14"/>
      <c r="M339" s="14"/>
      <c r="N339" s="14"/>
      <c r="O339" s="14"/>
      <c r="P339" s="14"/>
    </row>
    <row r="340" spans="5:16" x14ac:dyDescent="0.25">
      <c r="E340" s="272"/>
      <c r="F340" s="13"/>
      <c r="G340" s="13"/>
      <c r="H340" s="13"/>
      <c r="I340" s="13"/>
      <c r="J340" s="13"/>
      <c r="L340" s="14"/>
      <c r="M340" s="14"/>
      <c r="N340" s="14"/>
      <c r="O340" s="14"/>
      <c r="P340" s="14"/>
    </row>
    <row r="341" spans="5:16" x14ac:dyDescent="0.25">
      <c r="E341" s="272"/>
      <c r="F341" s="13"/>
      <c r="G341" s="13"/>
      <c r="H341" s="13"/>
      <c r="I341" s="13"/>
      <c r="J341" s="13"/>
      <c r="L341" s="14"/>
      <c r="M341" s="14"/>
      <c r="N341" s="14"/>
      <c r="O341" s="14"/>
      <c r="P341" s="14"/>
    </row>
    <row r="342" spans="5:16" x14ac:dyDescent="0.25">
      <c r="E342" s="272"/>
      <c r="F342" s="13"/>
      <c r="G342" s="13"/>
      <c r="H342" s="13"/>
      <c r="I342" s="13"/>
      <c r="J342" s="13"/>
      <c r="L342" s="14"/>
      <c r="M342" s="14"/>
      <c r="N342" s="14"/>
      <c r="O342" s="14"/>
      <c r="P342" s="14"/>
    </row>
    <row r="343" spans="5:16" x14ac:dyDescent="0.25">
      <c r="E343" s="272"/>
      <c r="F343" s="13"/>
      <c r="G343" s="13"/>
      <c r="H343" s="13"/>
      <c r="I343" s="13"/>
      <c r="J343" s="13"/>
      <c r="L343" s="14"/>
      <c r="M343" s="14"/>
      <c r="N343" s="14"/>
      <c r="O343" s="14"/>
      <c r="P343" s="14"/>
    </row>
    <row r="344" spans="5:16" x14ac:dyDescent="0.25">
      <c r="E344" s="272"/>
      <c r="F344" s="13"/>
      <c r="G344" s="13"/>
      <c r="H344" s="13"/>
      <c r="I344" s="13"/>
      <c r="J344" s="13"/>
      <c r="L344" s="14"/>
      <c r="M344" s="14"/>
      <c r="N344" s="14"/>
      <c r="O344" s="14"/>
      <c r="P344" s="14"/>
    </row>
    <row r="345" spans="5:16" x14ac:dyDescent="0.25">
      <c r="E345" s="272"/>
      <c r="F345" s="13"/>
      <c r="G345" s="13"/>
      <c r="H345" s="13"/>
      <c r="I345" s="13"/>
      <c r="J345" s="13"/>
      <c r="L345" s="14"/>
      <c r="M345" s="14"/>
      <c r="N345" s="14"/>
      <c r="O345" s="14"/>
      <c r="P345" s="14"/>
    </row>
    <row r="346" spans="5:16" x14ac:dyDescent="0.25">
      <c r="E346" s="272"/>
      <c r="F346" s="13"/>
      <c r="G346" s="13"/>
      <c r="H346" s="13"/>
      <c r="I346" s="13"/>
      <c r="J346" s="13"/>
      <c r="L346" s="14"/>
      <c r="M346" s="14"/>
      <c r="N346" s="14"/>
      <c r="O346" s="14"/>
      <c r="P346" s="14"/>
    </row>
    <row r="347" spans="5:16" x14ac:dyDescent="0.25">
      <c r="E347" s="272"/>
      <c r="F347" s="13"/>
      <c r="G347" s="13"/>
      <c r="H347" s="13"/>
      <c r="I347" s="13"/>
      <c r="J347" s="13"/>
      <c r="L347" s="14"/>
      <c r="M347" s="14"/>
      <c r="N347" s="14"/>
      <c r="O347" s="14"/>
      <c r="P347" s="14"/>
    </row>
    <row r="348" spans="5:16" x14ac:dyDescent="0.25">
      <c r="E348" s="272"/>
      <c r="F348" s="13"/>
      <c r="G348" s="13"/>
      <c r="H348" s="13"/>
      <c r="I348" s="13"/>
      <c r="J348" s="13"/>
      <c r="L348" s="14"/>
      <c r="M348" s="14"/>
      <c r="N348" s="14"/>
      <c r="O348" s="14"/>
      <c r="P348" s="14"/>
    </row>
    <row r="349" spans="5:16" x14ac:dyDescent="0.25">
      <c r="E349" s="272"/>
      <c r="F349" s="13"/>
      <c r="G349" s="13"/>
      <c r="H349" s="13"/>
      <c r="I349" s="13"/>
      <c r="J349" s="13"/>
      <c r="L349" s="14"/>
      <c r="M349" s="14"/>
      <c r="N349" s="14"/>
      <c r="O349" s="14"/>
      <c r="P349" s="14"/>
    </row>
    <row r="350" spans="5:16" x14ac:dyDescent="0.25">
      <c r="F350" s="13"/>
      <c r="G350" s="13"/>
      <c r="H350" s="13"/>
      <c r="I350" s="13"/>
      <c r="J350" s="13"/>
      <c r="L350" s="14"/>
      <c r="M350" s="14"/>
      <c r="N350" s="14"/>
      <c r="O350" s="14"/>
      <c r="P350" s="14"/>
    </row>
    <row r="351" spans="5:16" x14ac:dyDescent="0.25">
      <c r="E351" s="272"/>
      <c r="F351" s="13"/>
      <c r="G351" s="13"/>
      <c r="H351" s="13"/>
      <c r="I351" s="13"/>
      <c r="J351" s="13"/>
      <c r="L351" s="14"/>
      <c r="M351" s="14"/>
      <c r="N351" s="14"/>
      <c r="O351" s="14"/>
      <c r="P351" s="14"/>
    </row>
    <row r="352" spans="5:16" x14ac:dyDescent="0.25">
      <c r="E352" s="272"/>
      <c r="F352" s="13"/>
      <c r="G352" s="13"/>
      <c r="H352" s="13"/>
      <c r="I352" s="13"/>
      <c r="J352" s="13"/>
      <c r="L352" s="14"/>
      <c r="M352" s="14"/>
      <c r="N352" s="14"/>
      <c r="O352" s="14"/>
      <c r="P352" s="14"/>
    </row>
    <row r="353" spans="5:16" x14ac:dyDescent="0.25">
      <c r="E353" s="272"/>
      <c r="F353" s="13"/>
      <c r="G353" s="13"/>
      <c r="H353" s="13"/>
      <c r="I353" s="13"/>
      <c r="J353" s="13"/>
      <c r="L353" s="14"/>
      <c r="M353" s="14"/>
      <c r="N353" s="14"/>
      <c r="O353" s="14"/>
      <c r="P353" s="14"/>
    </row>
    <row r="354" spans="5:16" x14ac:dyDescent="0.25">
      <c r="F354" s="13"/>
      <c r="G354" s="13"/>
      <c r="H354" s="13"/>
      <c r="I354" s="13"/>
      <c r="J354" s="13"/>
      <c r="L354" s="14"/>
      <c r="M354" s="14"/>
      <c r="N354" s="14"/>
      <c r="O354" s="14"/>
      <c r="P354" s="14"/>
    </row>
    <row r="355" spans="5:16" x14ac:dyDescent="0.25">
      <c r="E355" s="272"/>
      <c r="F355" s="13"/>
      <c r="G355" s="13"/>
      <c r="H355" s="13"/>
      <c r="I355" s="13"/>
      <c r="J355" s="13"/>
      <c r="L355" s="14"/>
      <c r="M355" s="14"/>
      <c r="N355" s="14"/>
      <c r="O355" s="14"/>
      <c r="P355" s="14"/>
    </row>
    <row r="356" spans="5:16" x14ac:dyDescent="0.25">
      <c r="E356" s="272"/>
      <c r="F356" s="13"/>
      <c r="G356" s="13"/>
      <c r="H356" s="13"/>
      <c r="I356" s="13"/>
      <c r="J356" s="13"/>
      <c r="L356" s="14"/>
      <c r="M356" s="14"/>
      <c r="N356" s="14"/>
      <c r="O356" s="14"/>
      <c r="P356" s="14"/>
    </row>
    <row r="357" spans="5:16" x14ac:dyDescent="0.25">
      <c r="E357" s="272"/>
      <c r="F357" s="13"/>
      <c r="G357" s="13"/>
      <c r="H357" s="13"/>
      <c r="I357" s="13"/>
      <c r="J357" s="13"/>
      <c r="L357" s="14"/>
      <c r="M357" s="14"/>
      <c r="N357" s="14"/>
      <c r="O357" s="14"/>
      <c r="P357" s="14"/>
    </row>
    <row r="358" spans="5:16" x14ac:dyDescent="0.25">
      <c r="E358" s="272"/>
      <c r="F358" s="13"/>
      <c r="G358" s="13"/>
      <c r="H358" s="13"/>
      <c r="I358" s="13"/>
      <c r="J358" s="13"/>
      <c r="L358" s="14"/>
      <c r="M358" s="14"/>
      <c r="N358" s="14"/>
      <c r="O358" s="14"/>
      <c r="P358" s="14"/>
    </row>
    <row r="359" spans="5:16" x14ac:dyDescent="0.25">
      <c r="E359" s="272"/>
      <c r="F359" s="13"/>
      <c r="G359" s="13"/>
      <c r="H359" s="13"/>
      <c r="I359" s="13"/>
      <c r="J359" s="13"/>
      <c r="L359" s="14"/>
      <c r="M359" s="14"/>
      <c r="N359" s="14"/>
      <c r="O359" s="14"/>
      <c r="P359" s="14"/>
    </row>
    <row r="360" spans="5:16" x14ac:dyDescent="0.25">
      <c r="E360" s="272"/>
      <c r="F360" s="13"/>
      <c r="G360" s="13"/>
      <c r="H360" s="13"/>
      <c r="I360" s="13"/>
      <c r="J360" s="13"/>
      <c r="L360" s="14"/>
      <c r="M360" s="14"/>
      <c r="N360" s="14"/>
      <c r="O360" s="14"/>
      <c r="P360" s="14"/>
    </row>
    <row r="361" spans="5:16" x14ac:dyDescent="0.25">
      <c r="E361" s="272"/>
      <c r="F361" s="13"/>
      <c r="G361" s="13"/>
      <c r="H361" s="13"/>
      <c r="I361" s="13"/>
      <c r="J361" s="13"/>
      <c r="L361" s="14"/>
      <c r="M361" s="14"/>
      <c r="N361" s="14"/>
      <c r="O361" s="14"/>
      <c r="P361" s="14"/>
    </row>
    <row r="362" spans="5:16" x14ac:dyDescent="0.25">
      <c r="E362" s="272"/>
      <c r="F362" s="13"/>
      <c r="G362" s="13"/>
      <c r="H362" s="13"/>
      <c r="I362" s="13"/>
      <c r="J362" s="13"/>
      <c r="L362" s="14"/>
      <c r="M362" s="14"/>
      <c r="N362" s="14"/>
      <c r="O362" s="14"/>
      <c r="P362" s="14"/>
    </row>
    <row r="363" spans="5:16" x14ac:dyDescent="0.25">
      <c r="E363" s="272"/>
      <c r="F363" s="13"/>
      <c r="G363" s="13"/>
      <c r="H363" s="13"/>
      <c r="I363" s="13"/>
      <c r="J363" s="13"/>
      <c r="L363" s="14"/>
      <c r="M363" s="14"/>
      <c r="N363" s="14"/>
      <c r="O363" s="14"/>
      <c r="P363" s="14"/>
    </row>
    <row r="364" spans="5:16" x14ac:dyDescent="0.25">
      <c r="E364" s="272"/>
      <c r="F364" s="13"/>
      <c r="G364" s="13"/>
      <c r="H364" s="13"/>
      <c r="I364" s="13"/>
      <c r="J364" s="13"/>
      <c r="L364" s="14"/>
      <c r="M364" s="14"/>
      <c r="N364" s="14"/>
      <c r="O364" s="14"/>
      <c r="P364" s="14"/>
    </row>
    <row r="365" spans="5:16" x14ac:dyDescent="0.25">
      <c r="E365" s="272"/>
      <c r="F365" s="13"/>
      <c r="G365" s="13"/>
      <c r="H365" s="13"/>
      <c r="I365" s="13"/>
      <c r="J365" s="13"/>
      <c r="L365" s="14"/>
      <c r="M365" s="14"/>
      <c r="N365" s="14"/>
      <c r="O365" s="14"/>
      <c r="P365" s="14"/>
    </row>
    <row r="366" spans="5:16" x14ac:dyDescent="0.25">
      <c r="E366" s="272"/>
      <c r="F366" s="13"/>
      <c r="G366" s="13"/>
      <c r="H366" s="13"/>
      <c r="I366" s="13"/>
      <c r="J366" s="13"/>
      <c r="L366" s="14"/>
      <c r="M366" s="14"/>
      <c r="N366" s="14"/>
      <c r="O366" s="14"/>
      <c r="P366" s="14"/>
    </row>
    <row r="367" spans="5:16" x14ac:dyDescent="0.25">
      <c r="E367" s="272"/>
      <c r="F367" s="13"/>
      <c r="G367" s="13"/>
      <c r="H367" s="13"/>
      <c r="I367" s="13"/>
      <c r="J367" s="13"/>
      <c r="L367" s="14"/>
      <c r="M367" s="14"/>
      <c r="N367" s="14"/>
      <c r="O367" s="14"/>
      <c r="P367" s="14"/>
    </row>
    <row r="368" spans="5:16" x14ac:dyDescent="0.25">
      <c r="E368" s="272"/>
      <c r="F368" s="13"/>
      <c r="G368" s="13"/>
      <c r="H368" s="13"/>
      <c r="I368" s="13"/>
      <c r="J368" s="13"/>
      <c r="L368" s="14"/>
      <c r="M368" s="14"/>
      <c r="N368" s="14"/>
      <c r="O368" s="14"/>
      <c r="P368" s="14"/>
    </row>
    <row r="369" spans="5:16" x14ac:dyDescent="0.25">
      <c r="E369" s="272"/>
      <c r="F369" s="13"/>
      <c r="G369" s="13"/>
      <c r="H369" s="13"/>
      <c r="I369" s="13"/>
      <c r="J369" s="13"/>
      <c r="L369" s="14"/>
      <c r="M369" s="14"/>
      <c r="N369" s="14"/>
      <c r="O369" s="14"/>
      <c r="P369" s="14"/>
    </row>
    <row r="370" spans="5:16" x14ac:dyDescent="0.25">
      <c r="E370" s="272"/>
      <c r="F370" s="13"/>
      <c r="G370" s="13"/>
      <c r="H370" s="13"/>
      <c r="I370" s="13"/>
      <c r="J370" s="13"/>
      <c r="L370" s="14"/>
      <c r="M370" s="14"/>
      <c r="N370" s="14"/>
      <c r="O370" s="14"/>
      <c r="P370" s="14"/>
    </row>
    <row r="371" spans="5:16" x14ac:dyDescent="0.25">
      <c r="E371" s="272"/>
      <c r="F371" s="13"/>
      <c r="G371" s="13"/>
      <c r="H371" s="13"/>
      <c r="I371" s="13"/>
      <c r="J371" s="13"/>
      <c r="L371" s="14"/>
      <c r="M371" s="14"/>
      <c r="N371" s="14"/>
      <c r="O371" s="14"/>
      <c r="P371" s="14"/>
    </row>
    <row r="372" spans="5:16" x14ac:dyDescent="0.25">
      <c r="E372" s="272"/>
      <c r="F372" s="13"/>
      <c r="G372" s="13"/>
      <c r="H372" s="13"/>
      <c r="I372" s="13"/>
      <c r="J372" s="13"/>
      <c r="L372" s="14"/>
      <c r="M372" s="14"/>
      <c r="N372" s="14"/>
      <c r="O372" s="14"/>
      <c r="P372" s="14"/>
    </row>
    <row r="373" spans="5:16" x14ac:dyDescent="0.25">
      <c r="E373" s="272"/>
      <c r="F373" s="13"/>
      <c r="G373" s="13"/>
      <c r="H373" s="13"/>
      <c r="I373" s="13"/>
      <c r="J373" s="13"/>
      <c r="L373" s="14"/>
      <c r="M373" s="14"/>
      <c r="N373" s="14"/>
      <c r="O373" s="14"/>
      <c r="P373" s="14"/>
    </row>
    <row r="374" spans="5:16" x14ac:dyDescent="0.25">
      <c r="E374" s="272"/>
      <c r="F374" s="13"/>
      <c r="G374" s="13"/>
      <c r="H374" s="13"/>
      <c r="I374" s="13"/>
      <c r="J374" s="13"/>
      <c r="L374" s="14"/>
      <c r="M374" s="14"/>
      <c r="N374" s="14"/>
      <c r="O374" s="14"/>
      <c r="P374" s="14"/>
    </row>
    <row r="375" spans="5:16" x14ac:dyDescent="0.25">
      <c r="E375" s="272"/>
      <c r="F375" s="13"/>
      <c r="G375" s="13"/>
      <c r="H375" s="13"/>
      <c r="I375" s="13"/>
      <c r="J375" s="13"/>
      <c r="L375" s="14"/>
      <c r="M375" s="14"/>
      <c r="N375" s="14"/>
      <c r="O375" s="14"/>
      <c r="P375" s="14"/>
    </row>
    <row r="376" spans="5:16" x14ac:dyDescent="0.25">
      <c r="E376" s="272"/>
      <c r="F376" s="13"/>
      <c r="G376" s="13"/>
      <c r="H376" s="13"/>
      <c r="I376" s="13"/>
      <c r="J376" s="13"/>
      <c r="L376" s="14"/>
      <c r="M376" s="14"/>
      <c r="N376" s="14"/>
      <c r="O376" s="14"/>
      <c r="P376" s="14"/>
    </row>
    <row r="377" spans="5:16" x14ac:dyDescent="0.25">
      <c r="E377" s="272"/>
      <c r="F377" s="13"/>
      <c r="G377" s="13"/>
      <c r="H377" s="13"/>
      <c r="I377" s="13"/>
      <c r="J377" s="13"/>
      <c r="L377" s="14"/>
      <c r="M377" s="14"/>
      <c r="N377" s="14"/>
      <c r="O377" s="14"/>
      <c r="P377" s="14"/>
    </row>
    <row r="378" spans="5:16" x14ac:dyDescent="0.25">
      <c r="F378" s="13"/>
      <c r="G378" s="13"/>
      <c r="H378" s="13"/>
      <c r="I378" s="13"/>
      <c r="J378" s="13"/>
      <c r="L378" s="14"/>
      <c r="M378" s="14"/>
      <c r="N378" s="14"/>
      <c r="O378" s="14"/>
      <c r="P378" s="14"/>
    </row>
    <row r="379" spans="5:16" x14ac:dyDescent="0.25">
      <c r="E379" s="272"/>
      <c r="F379" s="13"/>
      <c r="G379" s="13"/>
      <c r="H379" s="13"/>
      <c r="I379" s="13"/>
      <c r="J379" s="13"/>
      <c r="L379" s="14"/>
      <c r="M379" s="14"/>
      <c r="N379" s="14"/>
      <c r="O379" s="14"/>
      <c r="P379" s="14"/>
    </row>
    <row r="380" spans="5:16" x14ac:dyDescent="0.25">
      <c r="E380" s="272"/>
      <c r="F380" s="13"/>
      <c r="G380" s="13"/>
      <c r="H380" s="13"/>
      <c r="I380" s="13"/>
      <c r="J380" s="13"/>
      <c r="L380" s="14"/>
      <c r="M380" s="14"/>
      <c r="N380" s="14"/>
      <c r="O380" s="14"/>
      <c r="P380" s="14"/>
    </row>
    <row r="381" spans="5:16" x14ac:dyDescent="0.25">
      <c r="E381" s="272"/>
      <c r="F381" s="13"/>
      <c r="G381" s="13"/>
      <c r="H381" s="13"/>
      <c r="I381" s="13"/>
      <c r="J381" s="13"/>
      <c r="L381" s="14"/>
      <c r="M381" s="14"/>
      <c r="N381" s="14"/>
      <c r="O381" s="14"/>
      <c r="P381" s="14"/>
    </row>
    <row r="382" spans="5:16" x14ac:dyDescent="0.25">
      <c r="E382" s="272"/>
      <c r="F382" s="13"/>
      <c r="G382" s="13"/>
      <c r="H382" s="13"/>
      <c r="I382" s="13"/>
      <c r="J382" s="13"/>
      <c r="L382" s="14"/>
      <c r="M382" s="14"/>
      <c r="N382" s="14"/>
      <c r="O382" s="14"/>
      <c r="P382" s="14"/>
    </row>
    <row r="383" spans="5:16" x14ac:dyDescent="0.25">
      <c r="E383" s="272"/>
      <c r="F383" s="13"/>
      <c r="G383" s="13"/>
      <c r="H383" s="13"/>
      <c r="I383" s="13"/>
      <c r="J383" s="13"/>
      <c r="L383" s="14"/>
      <c r="M383" s="14"/>
      <c r="N383" s="14"/>
      <c r="O383" s="14"/>
      <c r="P383" s="14"/>
    </row>
    <row r="384" spans="5:16" x14ac:dyDescent="0.25">
      <c r="E384" s="272"/>
      <c r="F384" s="13"/>
      <c r="G384" s="13"/>
      <c r="H384" s="13"/>
      <c r="I384" s="13"/>
      <c r="J384" s="13"/>
      <c r="L384" s="14"/>
      <c r="M384" s="14"/>
      <c r="N384" s="14"/>
      <c r="O384" s="14"/>
      <c r="P384" s="14"/>
    </row>
    <row r="385" spans="5:16" x14ac:dyDescent="0.25">
      <c r="E385" s="272"/>
      <c r="F385" s="13"/>
      <c r="G385" s="13"/>
      <c r="H385" s="13"/>
      <c r="I385" s="13"/>
      <c r="J385" s="13"/>
      <c r="L385" s="14"/>
      <c r="M385" s="14"/>
      <c r="N385" s="14"/>
      <c r="O385" s="14"/>
      <c r="P385" s="14"/>
    </row>
    <row r="386" spans="5:16" x14ac:dyDescent="0.25">
      <c r="E386" s="272"/>
      <c r="F386" s="13"/>
      <c r="G386" s="13"/>
      <c r="H386" s="13"/>
      <c r="I386" s="13"/>
      <c r="J386" s="13"/>
      <c r="L386" s="14"/>
      <c r="M386" s="14"/>
      <c r="N386" s="14"/>
      <c r="O386" s="14"/>
      <c r="P386" s="14"/>
    </row>
    <row r="387" spans="5:16" x14ac:dyDescent="0.25">
      <c r="E387" s="272"/>
      <c r="F387" s="13"/>
      <c r="G387" s="13"/>
      <c r="H387" s="13"/>
      <c r="I387" s="13"/>
      <c r="J387" s="13"/>
      <c r="L387" s="14"/>
      <c r="M387" s="14"/>
      <c r="N387" s="14"/>
      <c r="O387" s="14"/>
      <c r="P387" s="14"/>
    </row>
    <row r="388" spans="5:16" x14ac:dyDescent="0.25">
      <c r="E388" s="272"/>
      <c r="F388" s="13"/>
      <c r="G388" s="13"/>
      <c r="H388" s="13"/>
      <c r="I388" s="13"/>
      <c r="J388" s="13"/>
      <c r="L388" s="14"/>
      <c r="M388" s="14"/>
      <c r="N388" s="14"/>
      <c r="O388" s="14"/>
      <c r="P388" s="14"/>
    </row>
    <row r="389" spans="5:16" x14ac:dyDescent="0.25">
      <c r="E389" s="272"/>
      <c r="F389" s="13"/>
      <c r="G389" s="13"/>
      <c r="H389" s="13"/>
      <c r="I389" s="13"/>
      <c r="J389" s="13"/>
      <c r="L389" s="14"/>
      <c r="M389" s="14"/>
      <c r="N389" s="14"/>
      <c r="O389" s="14"/>
      <c r="P389" s="14"/>
    </row>
    <row r="390" spans="5:16" x14ac:dyDescent="0.25">
      <c r="E390" s="272"/>
      <c r="F390" s="13"/>
      <c r="G390" s="13"/>
      <c r="H390" s="13"/>
      <c r="I390" s="13"/>
      <c r="J390" s="13"/>
      <c r="L390" s="14"/>
      <c r="M390" s="14"/>
      <c r="N390" s="14"/>
      <c r="O390" s="14"/>
      <c r="P390" s="14"/>
    </row>
    <row r="391" spans="5:16" x14ac:dyDescent="0.25">
      <c r="E391" s="272"/>
      <c r="F391" s="13"/>
      <c r="G391" s="13"/>
      <c r="H391" s="13"/>
      <c r="I391" s="13"/>
      <c r="J391" s="13"/>
      <c r="L391" s="14"/>
      <c r="M391" s="14"/>
      <c r="N391" s="14"/>
      <c r="O391" s="14"/>
      <c r="P391" s="14"/>
    </row>
    <row r="392" spans="5:16" x14ac:dyDescent="0.25">
      <c r="E392" s="272"/>
      <c r="F392" s="13"/>
      <c r="G392" s="13"/>
      <c r="H392" s="13"/>
      <c r="I392" s="13"/>
      <c r="J392" s="13"/>
      <c r="L392" s="14"/>
      <c r="M392" s="14"/>
      <c r="N392" s="14"/>
      <c r="O392" s="14"/>
      <c r="P392" s="14"/>
    </row>
    <row r="393" spans="5:16" x14ac:dyDescent="0.25">
      <c r="E393" s="272"/>
      <c r="F393" s="13"/>
      <c r="G393" s="13"/>
      <c r="H393" s="13"/>
      <c r="I393" s="13"/>
      <c r="J393" s="13"/>
      <c r="L393" s="14"/>
      <c r="M393" s="14"/>
      <c r="N393" s="14"/>
      <c r="O393" s="14"/>
      <c r="P393" s="14"/>
    </row>
    <row r="394" spans="5:16" x14ac:dyDescent="0.25">
      <c r="E394" s="272"/>
      <c r="F394" s="13"/>
      <c r="G394" s="13"/>
      <c r="H394" s="13"/>
      <c r="I394" s="13"/>
      <c r="J394" s="13"/>
      <c r="L394" s="14"/>
      <c r="M394" s="14"/>
      <c r="N394" s="14"/>
      <c r="O394" s="14"/>
      <c r="P394" s="14"/>
    </row>
    <row r="395" spans="5:16" x14ac:dyDescent="0.25">
      <c r="E395" s="272"/>
      <c r="F395" s="13"/>
      <c r="G395" s="13"/>
      <c r="H395" s="13"/>
      <c r="I395" s="13"/>
      <c r="J395" s="13"/>
      <c r="L395" s="14"/>
      <c r="M395" s="14"/>
      <c r="N395" s="14"/>
      <c r="O395" s="14"/>
      <c r="P395" s="14"/>
    </row>
    <row r="396" spans="5:16" x14ac:dyDescent="0.25">
      <c r="E396" s="272"/>
      <c r="F396" s="13"/>
      <c r="G396" s="13"/>
      <c r="H396" s="13"/>
      <c r="I396" s="13"/>
      <c r="J396" s="13"/>
      <c r="L396" s="14"/>
      <c r="M396" s="14"/>
      <c r="N396" s="14"/>
      <c r="O396" s="14"/>
      <c r="P396" s="14"/>
    </row>
    <row r="397" spans="5:16" x14ac:dyDescent="0.25">
      <c r="E397" s="272"/>
      <c r="F397" s="13"/>
      <c r="G397" s="13"/>
      <c r="H397" s="13"/>
      <c r="I397" s="13"/>
      <c r="J397" s="13"/>
      <c r="L397" s="14"/>
      <c r="M397" s="14"/>
      <c r="N397" s="14"/>
      <c r="O397" s="14"/>
      <c r="P397" s="14"/>
    </row>
    <row r="398" spans="5:16" x14ac:dyDescent="0.25">
      <c r="E398" s="272"/>
      <c r="F398" s="13"/>
      <c r="G398" s="13"/>
      <c r="H398" s="13"/>
      <c r="I398" s="13"/>
      <c r="J398" s="13"/>
      <c r="L398" s="14"/>
      <c r="M398" s="14"/>
      <c r="N398" s="14"/>
      <c r="O398" s="14"/>
      <c r="P398" s="14"/>
    </row>
    <row r="399" spans="5:16" x14ac:dyDescent="0.25">
      <c r="E399" s="272"/>
      <c r="F399" s="13"/>
      <c r="G399" s="13"/>
      <c r="H399" s="13"/>
      <c r="I399" s="13"/>
      <c r="J399" s="13"/>
      <c r="L399" s="14"/>
      <c r="M399" s="14"/>
      <c r="N399" s="14"/>
      <c r="O399" s="14"/>
      <c r="P399" s="14"/>
    </row>
    <row r="400" spans="5:16" x14ac:dyDescent="0.25">
      <c r="E400" s="272"/>
      <c r="F400" s="13"/>
      <c r="G400" s="13"/>
      <c r="H400" s="13"/>
      <c r="I400" s="13"/>
      <c r="J400" s="13"/>
      <c r="L400" s="14"/>
      <c r="M400" s="14"/>
      <c r="N400" s="14"/>
      <c r="O400" s="14"/>
      <c r="P400" s="14"/>
    </row>
    <row r="401" spans="5:16" x14ac:dyDescent="0.25">
      <c r="E401" s="272"/>
      <c r="F401" s="13"/>
      <c r="G401" s="13"/>
      <c r="H401" s="13"/>
      <c r="I401" s="13"/>
      <c r="J401" s="13"/>
      <c r="L401" s="14"/>
      <c r="M401" s="14"/>
      <c r="N401" s="14"/>
      <c r="O401" s="14"/>
      <c r="P401" s="14"/>
    </row>
    <row r="402" spans="5:16" x14ac:dyDescent="0.25">
      <c r="E402" s="272"/>
      <c r="F402" s="13"/>
      <c r="G402" s="13"/>
      <c r="H402" s="13"/>
      <c r="I402" s="13"/>
      <c r="J402" s="13"/>
      <c r="L402" s="14"/>
      <c r="M402" s="14"/>
      <c r="N402" s="14"/>
      <c r="O402" s="14"/>
      <c r="P402" s="14"/>
    </row>
    <row r="403" spans="5:16" x14ac:dyDescent="0.25">
      <c r="E403" s="272"/>
      <c r="F403" s="13"/>
      <c r="G403" s="13"/>
      <c r="H403" s="13"/>
      <c r="I403" s="13"/>
      <c r="J403" s="13"/>
      <c r="L403" s="14"/>
      <c r="M403" s="14"/>
      <c r="N403" s="14"/>
      <c r="O403" s="14"/>
      <c r="P403" s="14"/>
    </row>
    <row r="404" spans="5:16" x14ac:dyDescent="0.25">
      <c r="E404" s="272"/>
      <c r="F404" s="13"/>
      <c r="G404" s="13"/>
      <c r="H404" s="13"/>
      <c r="I404" s="13"/>
      <c r="J404" s="13"/>
      <c r="L404" s="14"/>
      <c r="M404" s="14"/>
      <c r="N404" s="14"/>
      <c r="O404" s="14"/>
      <c r="P404" s="14"/>
    </row>
    <row r="405" spans="5:16" x14ac:dyDescent="0.25">
      <c r="E405" s="272"/>
      <c r="F405" s="13"/>
      <c r="G405" s="13"/>
      <c r="H405" s="13"/>
      <c r="I405" s="13"/>
      <c r="J405" s="13"/>
      <c r="L405" s="14"/>
      <c r="M405" s="14"/>
      <c r="N405" s="14"/>
      <c r="O405" s="14"/>
      <c r="P405" s="14"/>
    </row>
    <row r="406" spans="5:16" x14ac:dyDescent="0.25">
      <c r="E406" s="272"/>
      <c r="F406" s="13"/>
      <c r="G406" s="13"/>
      <c r="H406" s="13"/>
      <c r="I406" s="13"/>
      <c r="J406" s="13"/>
      <c r="L406" s="14"/>
      <c r="M406" s="14"/>
      <c r="N406" s="14"/>
      <c r="O406" s="14"/>
      <c r="P406" s="14"/>
    </row>
    <row r="407" spans="5:16" x14ac:dyDescent="0.25">
      <c r="F407" s="13"/>
      <c r="G407" s="13"/>
      <c r="H407" s="13"/>
      <c r="I407" s="13"/>
      <c r="J407" s="13"/>
      <c r="L407" s="14"/>
      <c r="M407" s="14"/>
      <c r="N407" s="14"/>
      <c r="O407" s="14"/>
      <c r="P407" s="14"/>
    </row>
    <row r="408" spans="5:16" x14ac:dyDescent="0.25">
      <c r="E408" s="272"/>
      <c r="F408" s="13"/>
      <c r="G408" s="13"/>
      <c r="H408" s="13"/>
      <c r="I408" s="13"/>
      <c r="J408" s="13"/>
      <c r="L408" s="14"/>
      <c r="M408" s="14"/>
      <c r="N408" s="14"/>
      <c r="O408" s="14"/>
      <c r="P408" s="14"/>
    </row>
    <row r="409" spans="5:16" x14ac:dyDescent="0.25">
      <c r="E409" s="272"/>
      <c r="F409" s="13"/>
      <c r="G409" s="13"/>
      <c r="H409" s="13"/>
      <c r="I409" s="13"/>
      <c r="J409" s="13"/>
      <c r="L409" s="14"/>
      <c r="M409" s="14"/>
      <c r="N409" s="14"/>
      <c r="O409" s="14"/>
      <c r="P409" s="14"/>
    </row>
    <row r="410" spans="5:16" x14ac:dyDescent="0.25">
      <c r="E410" s="272"/>
      <c r="F410" s="13"/>
      <c r="G410" s="13"/>
      <c r="H410" s="13"/>
      <c r="I410" s="13"/>
      <c r="J410" s="13"/>
      <c r="L410" s="14"/>
      <c r="M410" s="14"/>
      <c r="N410" s="14"/>
      <c r="O410" s="14"/>
      <c r="P410" s="14"/>
    </row>
    <row r="411" spans="5:16" x14ac:dyDescent="0.25">
      <c r="E411" s="272"/>
      <c r="F411" s="13"/>
      <c r="G411" s="13"/>
      <c r="H411" s="13"/>
      <c r="I411" s="13"/>
      <c r="J411" s="13"/>
      <c r="L411" s="14"/>
      <c r="M411" s="14"/>
      <c r="N411" s="14"/>
      <c r="O411" s="14"/>
      <c r="P411" s="14"/>
    </row>
    <row r="412" spans="5:16" x14ac:dyDescent="0.25">
      <c r="E412" s="272"/>
      <c r="F412" s="13"/>
      <c r="G412" s="13"/>
      <c r="H412" s="13"/>
      <c r="I412" s="13"/>
      <c r="J412" s="13"/>
      <c r="L412" s="14"/>
      <c r="M412" s="14"/>
      <c r="N412" s="14"/>
      <c r="O412" s="14"/>
      <c r="P412" s="14"/>
    </row>
    <row r="413" spans="5:16" x14ac:dyDescent="0.25">
      <c r="E413" s="272"/>
      <c r="F413" s="13"/>
      <c r="G413" s="13"/>
      <c r="H413" s="13"/>
      <c r="I413" s="13"/>
      <c r="J413" s="13"/>
      <c r="L413" s="14"/>
      <c r="M413" s="14"/>
      <c r="N413" s="14"/>
      <c r="O413" s="14"/>
      <c r="P413" s="14"/>
    </row>
    <row r="414" spans="5:16" x14ac:dyDescent="0.25">
      <c r="E414" s="272"/>
      <c r="F414" s="13"/>
      <c r="G414" s="13"/>
      <c r="H414" s="13"/>
      <c r="I414" s="13"/>
      <c r="J414" s="13"/>
      <c r="L414" s="14"/>
      <c r="M414" s="14"/>
      <c r="N414" s="14"/>
      <c r="O414" s="14"/>
      <c r="P414" s="14"/>
    </row>
    <row r="415" spans="5:16" x14ac:dyDescent="0.25">
      <c r="E415" s="272"/>
      <c r="F415" s="13"/>
      <c r="G415" s="13"/>
      <c r="H415" s="13"/>
      <c r="I415" s="13"/>
      <c r="J415" s="13"/>
      <c r="L415" s="14"/>
      <c r="M415" s="14"/>
      <c r="N415" s="14"/>
      <c r="O415" s="14"/>
      <c r="P415" s="14"/>
    </row>
    <row r="416" spans="5:16" x14ac:dyDescent="0.25">
      <c r="E416" s="272"/>
      <c r="F416" s="13"/>
      <c r="G416" s="13"/>
      <c r="H416" s="13"/>
      <c r="I416" s="13"/>
      <c r="J416" s="13"/>
      <c r="L416" s="14"/>
      <c r="M416" s="14"/>
      <c r="N416" s="14"/>
      <c r="O416" s="14"/>
      <c r="P416" s="14"/>
    </row>
    <row r="417" spans="5:16" x14ac:dyDescent="0.25">
      <c r="E417" s="272"/>
      <c r="F417" s="13"/>
      <c r="G417" s="13"/>
      <c r="H417" s="13"/>
      <c r="I417" s="13"/>
      <c r="J417" s="13"/>
      <c r="L417" s="14"/>
      <c r="M417" s="14"/>
      <c r="N417" s="14"/>
      <c r="O417" s="14"/>
      <c r="P417" s="14"/>
    </row>
    <row r="418" spans="5:16" x14ac:dyDescent="0.25">
      <c r="E418" s="272"/>
      <c r="F418" s="13"/>
      <c r="G418" s="13"/>
      <c r="H418" s="13"/>
      <c r="I418" s="13"/>
      <c r="J418" s="13"/>
      <c r="L418" s="14"/>
      <c r="M418" s="14"/>
      <c r="N418" s="14"/>
      <c r="O418" s="14"/>
      <c r="P418" s="14"/>
    </row>
    <row r="419" spans="5:16" x14ac:dyDescent="0.25">
      <c r="E419" s="272"/>
      <c r="F419" s="13"/>
      <c r="G419" s="13"/>
      <c r="H419" s="13"/>
      <c r="I419" s="13"/>
      <c r="J419" s="13"/>
      <c r="L419" s="14"/>
      <c r="M419" s="14"/>
      <c r="N419" s="14"/>
      <c r="O419" s="14"/>
      <c r="P419" s="14"/>
    </row>
    <row r="420" spans="5:16" x14ac:dyDescent="0.25">
      <c r="E420" s="272"/>
      <c r="F420" s="13"/>
      <c r="G420" s="13"/>
      <c r="H420" s="13"/>
      <c r="I420" s="13"/>
      <c r="J420" s="13"/>
      <c r="L420" s="14"/>
      <c r="M420" s="14"/>
      <c r="N420" s="14"/>
      <c r="O420" s="14"/>
      <c r="P420" s="14"/>
    </row>
    <row r="421" spans="5:16" x14ac:dyDescent="0.25">
      <c r="E421" s="272"/>
      <c r="F421" s="13"/>
      <c r="G421" s="13"/>
      <c r="H421" s="13"/>
      <c r="I421" s="13"/>
      <c r="J421" s="13"/>
      <c r="L421" s="14"/>
      <c r="M421" s="14"/>
      <c r="N421" s="14"/>
      <c r="O421" s="14"/>
      <c r="P421" s="14"/>
    </row>
    <row r="422" spans="5:16" x14ac:dyDescent="0.25">
      <c r="E422" s="272"/>
      <c r="F422" s="13"/>
      <c r="G422" s="13"/>
      <c r="H422" s="13"/>
      <c r="I422" s="13"/>
      <c r="J422" s="13"/>
      <c r="L422" s="14"/>
      <c r="M422" s="14"/>
      <c r="N422" s="14"/>
      <c r="O422" s="14"/>
      <c r="P422" s="14"/>
    </row>
    <row r="423" spans="5:16" x14ac:dyDescent="0.25">
      <c r="E423" s="272"/>
      <c r="F423" s="13"/>
      <c r="G423" s="13"/>
      <c r="H423" s="13"/>
      <c r="I423" s="13"/>
      <c r="J423" s="13"/>
      <c r="L423" s="14"/>
      <c r="M423" s="14"/>
      <c r="N423" s="14"/>
      <c r="O423" s="14"/>
      <c r="P423" s="14"/>
    </row>
    <row r="424" spans="5:16" x14ac:dyDescent="0.25">
      <c r="E424" s="272"/>
      <c r="F424" s="13"/>
      <c r="G424" s="13"/>
      <c r="H424" s="13"/>
      <c r="I424" s="13"/>
      <c r="J424" s="13"/>
      <c r="L424" s="14"/>
      <c r="M424" s="14"/>
      <c r="N424" s="14"/>
      <c r="O424" s="14"/>
      <c r="P424" s="14"/>
    </row>
    <row r="425" spans="5:16" x14ac:dyDescent="0.25">
      <c r="E425" s="272"/>
      <c r="F425" s="13"/>
      <c r="G425" s="13"/>
      <c r="H425" s="13"/>
      <c r="I425" s="13"/>
      <c r="J425" s="13"/>
      <c r="L425" s="14"/>
      <c r="M425" s="14"/>
      <c r="N425" s="14"/>
      <c r="O425" s="14"/>
      <c r="P425" s="14"/>
    </row>
    <row r="426" spans="5:16" x14ac:dyDescent="0.25">
      <c r="E426" s="272"/>
      <c r="F426" s="13"/>
      <c r="G426" s="13"/>
      <c r="H426" s="13"/>
      <c r="I426" s="13"/>
      <c r="J426" s="13"/>
      <c r="L426" s="14"/>
      <c r="M426" s="14"/>
      <c r="N426" s="14"/>
      <c r="O426" s="14"/>
      <c r="P426" s="14"/>
    </row>
    <row r="427" spans="5:16" x14ac:dyDescent="0.25">
      <c r="E427" s="272"/>
      <c r="F427" s="13"/>
      <c r="G427" s="13"/>
      <c r="H427" s="13"/>
      <c r="I427" s="13"/>
      <c r="J427" s="13"/>
      <c r="L427" s="14"/>
      <c r="M427" s="14"/>
      <c r="N427" s="14"/>
      <c r="O427" s="14"/>
      <c r="P427" s="14"/>
    </row>
    <row r="428" spans="5:16" x14ac:dyDescent="0.25">
      <c r="E428" s="272"/>
      <c r="F428" s="13"/>
      <c r="G428" s="13"/>
      <c r="H428" s="13"/>
      <c r="I428" s="13"/>
      <c r="J428" s="13"/>
      <c r="L428" s="14"/>
      <c r="M428" s="14"/>
      <c r="N428" s="14"/>
      <c r="O428" s="14"/>
      <c r="P428" s="14"/>
    </row>
    <row r="429" spans="5:16" x14ac:dyDescent="0.25">
      <c r="E429" s="272"/>
      <c r="F429" s="13"/>
      <c r="G429" s="13"/>
      <c r="H429" s="13"/>
      <c r="I429" s="13"/>
      <c r="J429" s="13"/>
      <c r="L429" s="14"/>
      <c r="M429" s="14"/>
      <c r="N429" s="14"/>
      <c r="O429" s="14"/>
      <c r="P429" s="14"/>
    </row>
    <row r="430" spans="5:16" x14ac:dyDescent="0.25">
      <c r="E430" s="272"/>
      <c r="F430" s="13"/>
      <c r="G430" s="13"/>
      <c r="H430" s="13"/>
      <c r="I430" s="13"/>
      <c r="J430" s="13"/>
      <c r="L430" s="14"/>
      <c r="M430" s="14"/>
      <c r="N430" s="14"/>
      <c r="O430" s="14"/>
      <c r="P430" s="14"/>
    </row>
    <row r="431" spans="5:16" x14ac:dyDescent="0.25">
      <c r="E431" s="272"/>
      <c r="F431" s="13"/>
      <c r="G431" s="13"/>
      <c r="H431" s="13"/>
      <c r="I431" s="13"/>
      <c r="J431" s="13"/>
      <c r="L431" s="14"/>
      <c r="M431" s="14"/>
      <c r="N431" s="14"/>
      <c r="O431" s="14"/>
      <c r="P431" s="14"/>
    </row>
    <row r="432" spans="5:16" x14ac:dyDescent="0.25">
      <c r="E432" s="272"/>
      <c r="F432" s="13"/>
      <c r="G432" s="13"/>
      <c r="H432" s="13"/>
      <c r="I432" s="13"/>
      <c r="J432" s="13"/>
      <c r="L432" s="14"/>
      <c r="M432" s="14"/>
      <c r="N432" s="14"/>
      <c r="O432" s="14"/>
      <c r="P432" s="14"/>
    </row>
    <row r="433" spans="5:16" x14ac:dyDescent="0.25">
      <c r="E433" s="272"/>
      <c r="F433" s="13"/>
      <c r="G433" s="13"/>
      <c r="H433" s="13"/>
      <c r="I433" s="13"/>
      <c r="J433" s="13"/>
      <c r="L433" s="14"/>
      <c r="M433" s="14"/>
      <c r="N433" s="14"/>
      <c r="O433" s="14"/>
      <c r="P433" s="14"/>
    </row>
    <row r="434" spans="5:16" x14ac:dyDescent="0.25">
      <c r="F434" s="13"/>
      <c r="G434" s="13"/>
      <c r="H434" s="13"/>
      <c r="I434" s="13"/>
      <c r="J434" s="13"/>
      <c r="L434" s="14"/>
      <c r="M434" s="14"/>
      <c r="N434" s="14"/>
      <c r="O434" s="14"/>
      <c r="P434" s="14"/>
    </row>
    <row r="435" spans="5:16" x14ac:dyDescent="0.25">
      <c r="E435" s="272"/>
      <c r="F435" s="13"/>
      <c r="G435" s="13"/>
      <c r="H435" s="13"/>
      <c r="I435" s="13"/>
      <c r="J435" s="13"/>
      <c r="L435" s="14"/>
      <c r="M435" s="14"/>
      <c r="N435" s="14"/>
      <c r="O435" s="14"/>
      <c r="P435" s="14"/>
    </row>
    <row r="436" spans="5:16" x14ac:dyDescent="0.25">
      <c r="E436" s="272"/>
      <c r="F436" s="13"/>
      <c r="G436" s="13"/>
      <c r="H436" s="13"/>
      <c r="I436" s="13"/>
      <c r="J436" s="13"/>
      <c r="L436" s="14"/>
      <c r="M436" s="14"/>
      <c r="N436" s="14"/>
      <c r="O436" s="14"/>
      <c r="P436" s="14"/>
    </row>
    <row r="437" spans="5:16" x14ac:dyDescent="0.25">
      <c r="E437" s="272"/>
      <c r="F437" s="13"/>
      <c r="G437" s="13"/>
      <c r="H437" s="13"/>
      <c r="I437" s="13"/>
      <c r="J437" s="13"/>
      <c r="L437" s="14"/>
      <c r="M437" s="14"/>
      <c r="N437" s="14"/>
      <c r="O437" s="14"/>
      <c r="P437" s="14"/>
    </row>
    <row r="438" spans="5:16" x14ac:dyDescent="0.25">
      <c r="F438" s="13"/>
      <c r="G438" s="13"/>
      <c r="H438" s="13"/>
      <c r="I438" s="13"/>
      <c r="J438" s="13"/>
      <c r="L438" s="14"/>
      <c r="M438" s="14"/>
      <c r="N438" s="14"/>
      <c r="O438" s="14"/>
      <c r="P438" s="14"/>
    </row>
    <row r="439" spans="5:16" x14ac:dyDescent="0.25">
      <c r="E439" s="272"/>
      <c r="F439" s="13"/>
      <c r="G439" s="13"/>
      <c r="H439" s="13"/>
      <c r="I439" s="13"/>
      <c r="J439" s="13"/>
      <c r="L439" s="14"/>
      <c r="M439" s="14"/>
      <c r="N439" s="14"/>
      <c r="O439" s="14"/>
      <c r="P439" s="14"/>
    </row>
    <row r="440" spans="5:16" x14ac:dyDescent="0.25">
      <c r="E440" s="272"/>
      <c r="F440" s="13"/>
      <c r="G440" s="13"/>
      <c r="H440" s="13"/>
      <c r="I440" s="13"/>
      <c r="J440" s="13"/>
      <c r="L440" s="14"/>
      <c r="M440" s="14"/>
      <c r="N440" s="14"/>
      <c r="O440" s="14"/>
      <c r="P440" s="14"/>
    </row>
    <row r="441" spans="5:16" x14ac:dyDescent="0.25">
      <c r="E441" s="272"/>
      <c r="F441" s="13"/>
      <c r="G441" s="13"/>
      <c r="H441" s="13"/>
      <c r="I441" s="13"/>
      <c r="J441" s="13"/>
      <c r="L441" s="14"/>
      <c r="M441" s="14"/>
      <c r="N441" s="14"/>
      <c r="O441" s="14"/>
      <c r="P441" s="14"/>
    </row>
    <row r="442" spans="5:16" x14ac:dyDescent="0.25">
      <c r="E442" s="272"/>
      <c r="F442" s="13"/>
      <c r="G442" s="13"/>
      <c r="H442" s="13"/>
      <c r="I442" s="13"/>
      <c r="J442" s="13"/>
      <c r="L442" s="14"/>
      <c r="M442" s="14"/>
      <c r="N442" s="14"/>
      <c r="O442" s="14"/>
      <c r="P442" s="14"/>
    </row>
    <row r="443" spans="5:16" x14ac:dyDescent="0.25">
      <c r="E443" s="272"/>
      <c r="F443" s="13"/>
      <c r="G443" s="13"/>
      <c r="H443" s="13"/>
      <c r="I443" s="13"/>
      <c r="J443" s="13"/>
      <c r="L443" s="14"/>
      <c r="M443" s="14"/>
      <c r="N443" s="14"/>
      <c r="O443" s="14"/>
      <c r="P443" s="14"/>
    </row>
    <row r="444" spans="5:16" x14ac:dyDescent="0.25">
      <c r="E444" s="272"/>
      <c r="F444" s="13"/>
      <c r="G444" s="13"/>
      <c r="H444" s="13"/>
      <c r="I444" s="13"/>
      <c r="J444" s="13"/>
      <c r="L444" s="14"/>
      <c r="M444" s="14"/>
      <c r="N444" s="14"/>
      <c r="O444" s="14"/>
      <c r="P444" s="14"/>
    </row>
    <row r="445" spans="5:16" x14ac:dyDescent="0.25">
      <c r="E445" s="272"/>
      <c r="F445" s="13"/>
      <c r="G445" s="13"/>
      <c r="H445" s="13"/>
      <c r="I445" s="13"/>
      <c r="J445" s="13"/>
      <c r="L445" s="14"/>
      <c r="M445" s="14"/>
      <c r="N445" s="14"/>
      <c r="O445" s="14"/>
      <c r="P445" s="14"/>
    </row>
    <row r="446" spans="5:16" x14ac:dyDescent="0.25">
      <c r="E446" s="272"/>
      <c r="F446" s="13"/>
      <c r="G446" s="13"/>
      <c r="H446" s="13"/>
      <c r="I446" s="13"/>
      <c r="J446" s="13"/>
      <c r="L446" s="14"/>
      <c r="M446" s="14"/>
      <c r="N446" s="14"/>
      <c r="O446" s="14"/>
      <c r="P446" s="14"/>
    </row>
    <row r="447" spans="5:16" x14ac:dyDescent="0.25">
      <c r="E447" s="272"/>
      <c r="F447" s="13"/>
      <c r="G447" s="13"/>
      <c r="H447" s="13"/>
      <c r="I447" s="13"/>
      <c r="J447" s="13"/>
      <c r="L447" s="14"/>
      <c r="M447" s="14"/>
      <c r="N447" s="14"/>
      <c r="O447" s="14"/>
      <c r="P447" s="14"/>
    </row>
    <row r="448" spans="5:16" x14ac:dyDescent="0.25">
      <c r="E448" s="272"/>
      <c r="F448" s="13"/>
      <c r="G448" s="13"/>
      <c r="H448" s="13"/>
      <c r="I448" s="13"/>
      <c r="J448" s="13"/>
      <c r="L448" s="14"/>
      <c r="M448" s="14"/>
      <c r="N448" s="14"/>
      <c r="O448" s="14"/>
      <c r="P448" s="14"/>
    </row>
    <row r="449" spans="5:16" x14ac:dyDescent="0.25">
      <c r="E449" s="272"/>
      <c r="F449" s="13"/>
      <c r="G449" s="13"/>
      <c r="H449" s="13"/>
      <c r="I449" s="13"/>
      <c r="J449" s="13"/>
      <c r="L449" s="14"/>
      <c r="M449" s="14"/>
      <c r="N449" s="14"/>
      <c r="O449" s="14"/>
      <c r="P449" s="14"/>
    </row>
    <row r="450" spans="5:16" x14ac:dyDescent="0.25">
      <c r="E450" s="272"/>
      <c r="F450" s="13"/>
      <c r="G450" s="13"/>
      <c r="H450" s="13"/>
      <c r="I450" s="13"/>
      <c r="J450" s="13"/>
      <c r="L450" s="14"/>
      <c r="M450" s="14"/>
      <c r="N450" s="14"/>
      <c r="O450" s="14"/>
      <c r="P450" s="14"/>
    </row>
    <row r="451" spans="5:16" x14ac:dyDescent="0.25">
      <c r="E451" s="272"/>
      <c r="F451" s="13"/>
      <c r="G451" s="13"/>
      <c r="H451" s="13"/>
      <c r="I451" s="13"/>
      <c r="J451" s="13"/>
      <c r="L451" s="14"/>
      <c r="M451" s="14"/>
      <c r="N451" s="14"/>
      <c r="O451" s="14"/>
      <c r="P451" s="14"/>
    </row>
    <row r="452" spans="5:16" x14ac:dyDescent="0.25">
      <c r="E452" s="272"/>
      <c r="F452" s="13"/>
      <c r="G452" s="13"/>
      <c r="H452" s="13"/>
      <c r="I452" s="13"/>
      <c r="J452" s="13"/>
      <c r="L452" s="14"/>
      <c r="M452" s="14"/>
      <c r="N452" s="14"/>
      <c r="O452" s="14"/>
      <c r="P452" s="14"/>
    </row>
    <row r="453" spans="5:16" x14ac:dyDescent="0.25">
      <c r="E453" s="272"/>
      <c r="F453" s="13"/>
      <c r="G453" s="13"/>
      <c r="H453" s="13"/>
      <c r="I453" s="13"/>
      <c r="J453" s="13"/>
      <c r="L453" s="14"/>
      <c r="M453" s="14"/>
      <c r="N453" s="14"/>
      <c r="O453" s="14"/>
      <c r="P453" s="14"/>
    </row>
    <row r="454" spans="5:16" x14ac:dyDescent="0.25">
      <c r="E454" s="272"/>
      <c r="F454" s="13"/>
      <c r="G454" s="13"/>
      <c r="H454" s="13"/>
      <c r="I454" s="13"/>
      <c r="J454" s="13"/>
      <c r="L454" s="14"/>
      <c r="M454" s="14"/>
      <c r="N454" s="14"/>
      <c r="O454" s="14"/>
      <c r="P454" s="14"/>
    </row>
    <row r="455" spans="5:16" x14ac:dyDescent="0.25">
      <c r="E455" s="272"/>
      <c r="F455" s="13"/>
      <c r="G455" s="13"/>
      <c r="H455" s="13"/>
      <c r="I455" s="13"/>
      <c r="J455" s="13"/>
      <c r="L455" s="14"/>
      <c r="M455" s="14"/>
      <c r="N455" s="14"/>
      <c r="O455" s="14"/>
      <c r="P455" s="14"/>
    </row>
    <row r="456" spans="5:16" x14ac:dyDescent="0.25">
      <c r="E456" s="272"/>
      <c r="F456" s="13"/>
      <c r="G456" s="13"/>
      <c r="H456" s="13"/>
      <c r="I456" s="13"/>
      <c r="J456" s="13"/>
      <c r="L456" s="14"/>
      <c r="M456" s="14"/>
      <c r="N456" s="14"/>
      <c r="O456" s="14"/>
      <c r="P456" s="14"/>
    </row>
    <row r="457" spans="5:16" x14ac:dyDescent="0.25">
      <c r="E457" s="272"/>
      <c r="F457" s="13"/>
      <c r="G457" s="13"/>
      <c r="H457" s="13"/>
      <c r="I457" s="13"/>
      <c r="J457" s="13"/>
      <c r="L457" s="14"/>
      <c r="M457" s="14"/>
      <c r="N457" s="14"/>
      <c r="O457" s="14"/>
      <c r="P457" s="14"/>
    </row>
    <row r="458" spans="5:16" x14ac:dyDescent="0.25">
      <c r="E458" s="272"/>
      <c r="F458" s="13"/>
      <c r="G458" s="13"/>
      <c r="H458" s="13"/>
      <c r="I458" s="13"/>
      <c r="J458" s="13"/>
      <c r="L458" s="14"/>
      <c r="M458" s="14"/>
      <c r="N458" s="14"/>
      <c r="O458" s="14"/>
      <c r="P458" s="14"/>
    </row>
    <row r="459" spans="5:16" x14ac:dyDescent="0.25">
      <c r="E459" s="272"/>
      <c r="F459" s="13"/>
      <c r="G459" s="13"/>
      <c r="H459" s="13"/>
      <c r="I459" s="13"/>
      <c r="J459" s="13"/>
      <c r="L459" s="14"/>
      <c r="M459" s="14"/>
      <c r="N459" s="14"/>
      <c r="O459" s="14"/>
      <c r="P459" s="14"/>
    </row>
    <row r="460" spans="5:16" x14ac:dyDescent="0.25">
      <c r="E460" s="272"/>
      <c r="F460" s="13"/>
      <c r="G460" s="13"/>
      <c r="H460" s="13"/>
      <c r="I460" s="13"/>
      <c r="J460" s="13"/>
      <c r="L460" s="14"/>
      <c r="M460" s="14"/>
      <c r="N460" s="14"/>
      <c r="O460" s="14"/>
      <c r="P460" s="14"/>
    </row>
    <row r="461" spans="5:16" x14ac:dyDescent="0.25">
      <c r="E461" s="272"/>
      <c r="F461" s="13"/>
      <c r="G461" s="13"/>
      <c r="H461" s="13"/>
      <c r="I461" s="13"/>
      <c r="J461" s="13"/>
      <c r="L461" s="14"/>
      <c r="M461" s="14"/>
      <c r="N461" s="14"/>
      <c r="O461" s="14"/>
      <c r="P461" s="14"/>
    </row>
    <row r="462" spans="5:16" x14ac:dyDescent="0.25">
      <c r="F462" s="13"/>
      <c r="G462" s="13"/>
      <c r="H462" s="13"/>
      <c r="I462" s="13"/>
      <c r="J462" s="13"/>
      <c r="L462" s="14"/>
      <c r="M462" s="14"/>
      <c r="N462" s="14"/>
      <c r="O462" s="14"/>
      <c r="P462" s="14"/>
    </row>
    <row r="463" spans="5:16" x14ac:dyDescent="0.25">
      <c r="E463" s="272"/>
      <c r="F463" s="13"/>
      <c r="G463" s="13"/>
      <c r="H463" s="13"/>
      <c r="I463" s="13"/>
      <c r="J463" s="13"/>
      <c r="L463" s="14"/>
      <c r="M463" s="14"/>
      <c r="N463" s="14"/>
      <c r="O463" s="14"/>
      <c r="P463" s="14"/>
    </row>
    <row r="464" spans="5:16" x14ac:dyDescent="0.25">
      <c r="E464" s="272"/>
      <c r="F464" s="13"/>
      <c r="G464" s="13"/>
      <c r="H464" s="13"/>
      <c r="I464" s="13"/>
      <c r="J464" s="13"/>
      <c r="L464" s="14"/>
      <c r="M464" s="14"/>
      <c r="N464" s="14"/>
      <c r="O464" s="14"/>
      <c r="P464" s="14"/>
    </row>
    <row r="465" spans="5:16" x14ac:dyDescent="0.25">
      <c r="E465" s="272"/>
      <c r="F465" s="13"/>
      <c r="G465" s="13"/>
      <c r="H465" s="13"/>
      <c r="I465" s="13"/>
      <c r="J465" s="13"/>
      <c r="L465" s="14"/>
      <c r="M465" s="14"/>
      <c r="N465" s="14"/>
      <c r="O465" s="14"/>
      <c r="P465" s="14"/>
    </row>
    <row r="466" spans="5:16" x14ac:dyDescent="0.25">
      <c r="E466" s="272"/>
      <c r="F466" s="13"/>
      <c r="G466" s="13"/>
      <c r="H466" s="13"/>
      <c r="I466" s="13"/>
      <c r="J466" s="13"/>
      <c r="L466" s="14"/>
      <c r="M466" s="14"/>
      <c r="N466" s="14"/>
      <c r="O466" s="14"/>
      <c r="P466" s="14"/>
    </row>
    <row r="467" spans="5:16" x14ac:dyDescent="0.25">
      <c r="E467" s="272"/>
      <c r="F467" s="13"/>
      <c r="G467" s="13"/>
      <c r="H467" s="13"/>
      <c r="I467" s="13"/>
      <c r="J467" s="13"/>
      <c r="L467" s="14"/>
      <c r="M467" s="14"/>
      <c r="N467" s="14"/>
      <c r="O467" s="14"/>
      <c r="P467" s="14"/>
    </row>
    <row r="468" spans="5:16" x14ac:dyDescent="0.25">
      <c r="E468" s="272"/>
      <c r="F468" s="13"/>
      <c r="G468" s="13"/>
      <c r="H468" s="13"/>
      <c r="I468" s="13"/>
      <c r="J468" s="13"/>
      <c r="L468" s="14"/>
      <c r="M468" s="14"/>
      <c r="N468" s="14"/>
      <c r="O468" s="14"/>
      <c r="P468" s="14"/>
    </row>
    <row r="469" spans="5:16" x14ac:dyDescent="0.25">
      <c r="E469" s="272"/>
      <c r="F469" s="13"/>
      <c r="G469" s="13"/>
      <c r="H469" s="13"/>
      <c r="I469" s="13"/>
      <c r="J469" s="13"/>
      <c r="L469" s="14"/>
      <c r="M469" s="14"/>
      <c r="N469" s="14"/>
      <c r="O469" s="14"/>
      <c r="P469" s="14"/>
    </row>
    <row r="470" spans="5:16" x14ac:dyDescent="0.25">
      <c r="E470" s="272"/>
      <c r="F470" s="13"/>
      <c r="G470" s="13"/>
      <c r="H470" s="13"/>
      <c r="I470" s="13"/>
      <c r="J470" s="13"/>
      <c r="L470" s="14"/>
      <c r="M470" s="14"/>
      <c r="N470" s="14"/>
      <c r="O470" s="14"/>
      <c r="P470" s="14"/>
    </row>
    <row r="471" spans="5:16" x14ac:dyDescent="0.25">
      <c r="E471" s="272"/>
      <c r="F471" s="13"/>
      <c r="G471" s="13"/>
      <c r="H471" s="13"/>
      <c r="I471" s="13"/>
      <c r="J471" s="13"/>
      <c r="L471" s="14"/>
      <c r="M471" s="14"/>
      <c r="N471" s="14"/>
      <c r="O471" s="14"/>
      <c r="P471" s="14"/>
    </row>
    <row r="472" spans="5:16" x14ac:dyDescent="0.25">
      <c r="E472" s="272"/>
      <c r="F472" s="13"/>
      <c r="G472" s="13"/>
      <c r="H472" s="13"/>
      <c r="I472" s="13"/>
      <c r="J472" s="13"/>
      <c r="L472" s="14"/>
      <c r="M472" s="14"/>
      <c r="N472" s="14"/>
      <c r="O472" s="14"/>
      <c r="P472" s="14"/>
    </row>
    <row r="473" spans="5:16" x14ac:dyDescent="0.25">
      <c r="E473" s="272"/>
      <c r="F473" s="13"/>
      <c r="G473" s="13"/>
      <c r="H473" s="13"/>
      <c r="I473" s="13"/>
      <c r="J473" s="13"/>
      <c r="L473" s="14"/>
      <c r="M473" s="14"/>
      <c r="N473" s="14"/>
      <c r="O473" s="14"/>
      <c r="P473" s="14"/>
    </row>
    <row r="474" spans="5:16" x14ac:dyDescent="0.25">
      <c r="E474" s="272"/>
      <c r="F474" s="13"/>
      <c r="G474" s="13"/>
      <c r="H474" s="13"/>
      <c r="I474" s="13"/>
      <c r="J474" s="13"/>
      <c r="L474" s="14"/>
      <c r="M474" s="14"/>
      <c r="N474" s="14"/>
      <c r="O474" s="14"/>
      <c r="P474" s="14"/>
    </row>
    <row r="475" spans="5:16" x14ac:dyDescent="0.25">
      <c r="E475" s="272"/>
      <c r="F475" s="13"/>
      <c r="G475" s="13"/>
      <c r="H475" s="13"/>
      <c r="I475" s="13"/>
      <c r="J475" s="13"/>
      <c r="L475" s="14"/>
      <c r="M475" s="14"/>
      <c r="N475" s="14"/>
      <c r="O475" s="14"/>
      <c r="P475" s="14"/>
    </row>
    <row r="476" spans="5:16" x14ac:dyDescent="0.25">
      <c r="E476" s="272"/>
      <c r="F476" s="13"/>
      <c r="G476" s="13"/>
      <c r="H476" s="13"/>
      <c r="I476" s="13"/>
      <c r="J476" s="13"/>
      <c r="L476" s="14"/>
      <c r="M476" s="14"/>
      <c r="N476" s="14"/>
      <c r="O476" s="14"/>
      <c r="P476" s="14"/>
    </row>
    <row r="477" spans="5:16" x14ac:dyDescent="0.25">
      <c r="E477" s="272"/>
      <c r="F477" s="13"/>
      <c r="G477" s="13"/>
      <c r="H477" s="13"/>
      <c r="I477" s="13"/>
      <c r="J477" s="13"/>
      <c r="L477" s="14"/>
      <c r="M477" s="14"/>
      <c r="N477" s="14"/>
      <c r="O477" s="14"/>
      <c r="P477" s="14"/>
    </row>
    <row r="478" spans="5:16" x14ac:dyDescent="0.25">
      <c r="E478" s="272"/>
      <c r="F478" s="13"/>
      <c r="G478" s="13"/>
      <c r="H478" s="13"/>
      <c r="I478" s="13"/>
      <c r="J478" s="13"/>
      <c r="L478" s="14"/>
      <c r="M478" s="14"/>
      <c r="N478" s="14"/>
      <c r="O478" s="14"/>
      <c r="P478" s="14"/>
    </row>
    <row r="479" spans="5:16" x14ac:dyDescent="0.25">
      <c r="E479" s="272"/>
      <c r="F479" s="13"/>
      <c r="G479" s="13"/>
      <c r="H479" s="13"/>
      <c r="I479" s="13"/>
      <c r="J479" s="13"/>
      <c r="L479" s="14"/>
      <c r="M479" s="14"/>
      <c r="N479" s="14"/>
      <c r="O479" s="14"/>
      <c r="P479" s="14"/>
    </row>
    <row r="480" spans="5:16" x14ac:dyDescent="0.25">
      <c r="E480" s="272"/>
      <c r="F480" s="13"/>
      <c r="G480" s="13"/>
      <c r="H480" s="13"/>
      <c r="I480" s="13"/>
      <c r="J480" s="13"/>
      <c r="L480" s="14"/>
      <c r="M480" s="14"/>
      <c r="N480" s="14"/>
      <c r="O480" s="14"/>
      <c r="P480" s="14"/>
    </row>
    <row r="481" spans="5:16" x14ac:dyDescent="0.25">
      <c r="E481" s="272"/>
      <c r="F481" s="13"/>
      <c r="G481" s="13"/>
      <c r="H481" s="13"/>
      <c r="I481" s="13"/>
      <c r="J481" s="13"/>
      <c r="L481" s="14"/>
      <c r="M481" s="14"/>
      <c r="N481" s="14"/>
      <c r="O481" s="14"/>
      <c r="P481" s="14"/>
    </row>
    <row r="482" spans="5:16" x14ac:dyDescent="0.25">
      <c r="E482" s="272"/>
      <c r="F482" s="13"/>
      <c r="G482" s="13"/>
      <c r="H482" s="13"/>
      <c r="I482" s="13"/>
      <c r="J482" s="13"/>
      <c r="L482" s="14"/>
      <c r="M482" s="14"/>
      <c r="N482" s="14"/>
      <c r="O482" s="14"/>
      <c r="P482" s="14"/>
    </row>
    <row r="483" spans="5:16" x14ac:dyDescent="0.25">
      <c r="E483" s="272"/>
      <c r="F483" s="13"/>
      <c r="G483" s="13"/>
      <c r="H483" s="13"/>
      <c r="I483" s="13"/>
      <c r="J483" s="13"/>
      <c r="L483" s="14"/>
      <c r="M483" s="14"/>
      <c r="N483" s="14"/>
      <c r="O483" s="14"/>
      <c r="P483" s="14"/>
    </row>
    <row r="484" spans="5:16" x14ac:dyDescent="0.25">
      <c r="E484" s="272"/>
      <c r="F484" s="13"/>
      <c r="G484" s="13"/>
      <c r="H484" s="13"/>
      <c r="I484" s="13"/>
      <c r="J484" s="13"/>
      <c r="L484" s="14"/>
      <c r="M484" s="14"/>
      <c r="N484" s="14"/>
      <c r="O484" s="14"/>
      <c r="P484" s="14"/>
    </row>
    <row r="485" spans="5:16" x14ac:dyDescent="0.25">
      <c r="E485" s="272"/>
      <c r="F485" s="13"/>
      <c r="G485" s="13"/>
      <c r="H485" s="13"/>
      <c r="I485" s="13"/>
      <c r="J485" s="13"/>
      <c r="L485" s="14"/>
      <c r="M485" s="14"/>
      <c r="N485" s="14"/>
      <c r="O485" s="14"/>
      <c r="P485" s="14"/>
    </row>
    <row r="486" spans="5:16" x14ac:dyDescent="0.25">
      <c r="E486" s="272"/>
      <c r="F486" s="13"/>
      <c r="G486" s="13"/>
      <c r="H486" s="13"/>
      <c r="I486" s="13"/>
      <c r="J486" s="13"/>
      <c r="L486" s="14"/>
      <c r="M486" s="14"/>
      <c r="N486" s="14"/>
      <c r="O486" s="14"/>
      <c r="P486" s="14"/>
    </row>
    <row r="487" spans="5:16" x14ac:dyDescent="0.25">
      <c r="E487" s="272"/>
      <c r="F487" s="13"/>
      <c r="G487" s="13"/>
      <c r="H487" s="13"/>
      <c r="I487" s="13"/>
      <c r="J487" s="13"/>
      <c r="L487" s="14"/>
      <c r="M487" s="14"/>
      <c r="N487" s="14"/>
      <c r="O487" s="14"/>
      <c r="P487" s="14"/>
    </row>
    <row r="488" spans="5:16" x14ac:dyDescent="0.25">
      <c r="E488" s="272"/>
      <c r="F488" s="13"/>
      <c r="G488" s="13"/>
      <c r="H488" s="13"/>
      <c r="I488" s="13"/>
      <c r="J488" s="13"/>
      <c r="L488" s="14"/>
      <c r="M488" s="14"/>
      <c r="N488" s="14"/>
      <c r="O488" s="14"/>
      <c r="P488" s="14"/>
    </row>
    <row r="489" spans="5:16" x14ac:dyDescent="0.25">
      <c r="E489" s="272"/>
      <c r="F489" s="13"/>
      <c r="G489" s="13"/>
      <c r="H489" s="13"/>
      <c r="I489" s="13"/>
      <c r="J489" s="13"/>
      <c r="L489" s="14"/>
      <c r="M489" s="14"/>
      <c r="N489" s="14"/>
      <c r="O489" s="14"/>
      <c r="P489" s="14"/>
    </row>
    <row r="490" spans="5:16" x14ac:dyDescent="0.25">
      <c r="E490" s="272"/>
      <c r="F490" s="13"/>
      <c r="G490" s="13"/>
      <c r="H490" s="13"/>
      <c r="I490" s="13"/>
      <c r="J490" s="13"/>
      <c r="L490" s="14"/>
      <c r="M490" s="14"/>
      <c r="N490" s="14"/>
      <c r="O490" s="14"/>
      <c r="P490" s="14"/>
    </row>
    <row r="491" spans="5:16" x14ac:dyDescent="0.25">
      <c r="F491" s="13"/>
      <c r="G491" s="13"/>
      <c r="H491" s="13"/>
      <c r="I491" s="13"/>
      <c r="J491" s="13"/>
      <c r="L491" s="14"/>
      <c r="M491" s="14"/>
      <c r="N491" s="14"/>
      <c r="O491" s="14"/>
      <c r="P491" s="14"/>
    </row>
    <row r="492" spans="5:16" x14ac:dyDescent="0.25">
      <c r="E492" s="272"/>
      <c r="F492" s="13"/>
      <c r="G492" s="13"/>
      <c r="H492" s="13"/>
      <c r="I492" s="13"/>
      <c r="J492" s="13"/>
      <c r="L492" s="14"/>
      <c r="M492" s="14"/>
      <c r="N492" s="14"/>
      <c r="O492" s="14"/>
      <c r="P492" s="14"/>
    </row>
    <row r="493" spans="5:16" x14ac:dyDescent="0.25">
      <c r="E493" s="272"/>
      <c r="F493" s="13"/>
      <c r="G493" s="13"/>
      <c r="H493" s="13"/>
      <c r="I493" s="13"/>
      <c r="J493" s="13"/>
      <c r="L493" s="14"/>
      <c r="M493" s="14"/>
      <c r="N493" s="14"/>
      <c r="O493" s="14"/>
      <c r="P493" s="14"/>
    </row>
    <row r="494" spans="5:16" x14ac:dyDescent="0.25">
      <c r="E494" s="272"/>
      <c r="F494" s="13"/>
      <c r="G494" s="13"/>
      <c r="H494" s="13"/>
      <c r="I494" s="13"/>
      <c r="J494" s="13"/>
      <c r="L494" s="14"/>
      <c r="M494" s="14"/>
      <c r="N494" s="14"/>
      <c r="O494" s="14"/>
      <c r="P494" s="14"/>
    </row>
    <row r="495" spans="5:16" x14ac:dyDescent="0.25">
      <c r="E495" s="272"/>
      <c r="F495" s="13"/>
      <c r="G495" s="13"/>
      <c r="H495" s="13"/>
      <c r="I495" s="13"/>
      <c r="J495" s="13"/>
      <c r="L495" s="14"/>
      <c r="M495" s="14"/>
      <c r="N495" s="14"/>
      <c r="O495" s="14"/>
      <c r="P495" s="14"/>
    </row>
    <row r="496" spans="5:16" x14ac:dyDescent="0.25">
      <c r="E496" s="272"/>
      <c r="F496" s="13"/>
      <c r="G496" s="13"/>
      <c r="H496" s="13"/>
      <c r="I496" s="13"/>
      <c r="J496" s="13"/>
      <c r="L496" s="14"/>
      <c r="M496" s="14"/>
      <c r="N496" s="14"/>
      <c r="O496" s="14"/>
      <c r="P496" s="14"/>
    </row>
    <row r="497" spans="5:16" x14ac:dyDescent="0.25">
      <c r="E497" s="272"/>
      <c r="F497" s="13"/>
      <c r="G497" s="13"/>
      <c r="H497" s="13"/>
      <c r="I497" s="13"/>
      <c r="J497" s="13"/>
      <c r="L497" s="14"/>
      <c r="M497" s="14"/>
      <c r="N497" s="14"/>
      <c r="O497" s="14"/>
      <c r="P497" s="14"/>
    </row>
    <row r="498" spans="5:16" x14ac:dyDescent="0.25">
      <c r="E498" s="272"/>
      <c r="F498" s="13"/>
      <c r="G498" s="13"/>
      <c r="H498" s="13"/>
      <c r="I498" s="13"/>
      <c r="J498" s="13"/>
      <c r="L498" s="14"/>
      <c r="M498" s="14"/>
      <c r="N498" s="14"/>
      <c r="O498" s="14"/>
      <c r="P498" s="14"/>
    </row>
    <row r="499" spans="5:16" x14ac:dyDescent="0.25">
      <c r="E499" s="272"/>
      <c r="F499" s="13"/>
      <c r="G499" s="13"/>
      <c r="H499" s="13"/>
      <c r="I499" s="13"/>
      <c r="J499" s="13"/>
      <c r="L499" s="14"/>
      <c r="M499" s="14"/>
      <c r="N499" s="14"/>
      <c r="O499" s="14"/>
      <c r="P499" s="14"/>
    </row>
    <row r="500" spans="5:16" x14ac:dyDescent="0.25">
      <c r="E500" s="272"/>
      <c r="F500" s="13"/>
      <c r="G500" s="13"/>
      <c r="H500" s="13"/>
      <c r="I500" s="13"/>
      <c r="J500" s="13"/>
      <c r="L500" s="14"/>
      <c r="M500" s="14"/>
      <c r="N500" s="14"/>
      <c r="O500" s="14"/>
      <c r="P500" s="14"/>
    </row>
    <row r="501" spans="5:16" x14ac:dyDescent="0.25">
      <c r="E501" s="272"/>
      <c r="F501" s="13"/>
      <c r="G501" s="13"/>
      <c r="H501" s="13"/>
      <c r="I501" s="13"/>
      <c r="J501" s="13"/>
      <c r="L501" s="14"/>
      <c r="M501" s="14"/>
      <c r="N501" s="14"/>
      <c r="O501" s="14"/>
      <c r="P501" s="14"/>
    </row>
    <row r="502" spans="5:16" x14ac:dyDescent="0.25">
      <c r="E502" s="272"/>
      <c r="F502" s="13"/>
      <c r="G502" s="13"/>
      <c r="H502" s="13"/>
      <c r="I502" s="13"/>
      <c r="J502" s="13"/>
      <c r="L502" s="14"/>
      <c r="M502" s="14"/>
      <c r="N502" s="14"/>
      <c r="O502" s="14"/>
      <c r="P502" s="14"/>
    </row>
    <row r="503" spans="5:16" x14ac:dyDescent="0.25">
      <c r="E503" s="272"/>
      <c r="F503" s="13"/>
      <c r="G503" s="13"/>
      <c r="H503" s="13"/>
      <c r="I503" s="13"/>
      <c r="J503" s="13"/>
      <c r="L503" s="14"/>
      <c r="M503" s="14"/>
      <c r="N503" s="14"/>
      <c r="O503" s="14"/>
      <c r="P503" s="14"/>
    </row>
    <row r="504" spans="5:16" x14ac:dyDescent="0.25">
      <c r="E504" s="272"/>
      <c r="F504" s="13"/>
      <c r="G504" s="13"/>
      <c r="H504" s="13"/>
      <c r="I504" s="13"/>
      <c r="J504" s="13"/>
      <c r="L504" s="14"/>
      <c r="M504" s="14"/>
      <c r="N504" s="14"/>
      <c r="O504" s="14"/>
      <c r="P504" s="14"/>
    </row>
    <row r="505" spans="5:16" x14ac:dyDescent="0.25">
      <c r="E505" s="272"/>
      <c r="F505" s="13"/>
      <c r="G505" s="13"/>
      <c r="H505" s="13"/>
      <c r="I505" s="13"/>
      <c r="J505" s="13"/>
      <c r="L505" s="14"/>
      <c r="M505" s="14"/>
      <c r="N505" s="14"/>
      <c r="O505" s="14"/>
      <c r="P505" s="14"/>
    </row>
    <row r="506" spans="5:16" x14ac:dyDescent="0.25">
      <c r="E506" s="272"/>
      <c r="F506" s="13"/>
      <c r="G506" s="13"/>
      <c r="H506" s="13"/>
      <c r="I506" s="13"/>
      <c r="J506" s="13"/>
      <c r="L506" s="14"/>
      <c r="M506" s="14"/>
      <c r="N506" s="14"/>
      <c r="O506" s="14"/>
      <c r="P506" s="14"/>
    </row>
    <row r="507" spans="5:16" x14ac:dyDescent="0.25">
      <c r="E507" s="272"/>
      <c r="F507" s="13"/>
      <c r="G507" s="13"/>
      <c r="H507" s="13"/>
      <c r="I507" s="13"/>
      <c r="J507" s="13"/>
      <c r="L507" s="14"/>
      <c r="M507" s="14"/>
      <c r="N507" s="14"/>
      <c r="O507" s="14"/>
      <c r="P507" s="14"/>
    </row>
    <row r="508" spans="5:16" x14ac:dyDescent="0.25">
      <c r="E508" s="272"/>
      <c r="F508" s="13"/>
      <c r="G508" s="13"/>
      <c r="H508" s="13"/>
      <c r="I508" s="13"/>
      <c r="J508" s="13"/>
      <c r="L508" s="14"/>
      <c r="M508" s="14"/>
      <c r="N508" s="14"/>
      <c r="O508" s="14"/>
      <c r="P508" s="14"/>
    </row>
    <row r="509" spans="5:16" x14ac:dyDescent="0.25">
      <c r="E509" s="272"/>
      <c r="F509" s="13"/>
      <c r="G509" s="13"/>
      <c r="H509" s="13"/>
      <c r="I509" s="13"/>
      <c r="J509" s="13"/>
      <c r="L509" s="14"/>
      <c r="M509" s="14"/>
      <c r="N509" s="14"/>
      <c r="O509" s="14"/>
      <c r="P509" s="14"/>
    </row>
    <row r="510" spans="5:16" x14ac:dyDescent="0.25">
      <c r="E510" s="272"/>
      <c r="F510" s="13"/>
      <c r="G510" s="13"/>
      <c r="H510" s="13"/>
      <c r="I510" s="13"/>
      <c r="J510" s="13"/>
      <c r="L510" s="14"/>
      <c r="M510" s="14"/>
      <c r="N510" s="14"/>
      <c r="O510" s="14"/>
      <c r="P510" s="14"/>
    </row>
    <row r="511" spans="5:16" x14ac:dyDescent="0.25">
      <c r="E511" s="272"/>
      <c r="F511" s="13"/>
      <c r="G511" s="13"/>
      <c r="H511" s="13"/>
      <c r="I511" s="13"/>
      <c r="J511" s="13"/>
      <c r="L511" s="14"/>
      <c r="M511" s="14"/>
      <c r="N511" s="14"/>
      <c r="O511" s="14"/>
      <c r="P511" s="14"/>
    </row>
    <row r="512" spans="5:16" x14ac:dyDescent="0.25">
      <c r="E512" s="272"/>
      <c r="F512" s="13"/>
      <c r="G512" s="13"/>
      <c r="H512" s="13"/>
      <c r="I512" s="13"/>
      <c r="J512" s="13"/>
      <c r="L512" s="14"/>
      <c r="M512" s="14"/>
      <c r="N512" s="14"/>
      <c r="O512" s="14"/>
      <c r="P512" s="14"/>
    </row>
    <row r="513" spans="5:16" x14ac:dyDescent="0.25">
      <c r="E513" s="272"/>
      <c r="F513" s="13"/>
      <c r="G513" s="13"/>
      <c r="H513" s="13"/>
      <c r="I513" s="13"/>
      <c r="J513" s="13"/>
      <c r="L513" s="14"/>
      <c r="M513" s="14"/>
      <c r="N513" s="14"/>
      <c r="O513" s="14"/>
      <c r="P513" s="14"/>
    </row>
    <row r="514" spans="5:16" x14ac:dyDescent="0.25">
      <c r="E514" s="272"/>
      <c r="F514" s="13"/>
      <c r="G514" s="13"/>
      <c r="H514" s="13"/>
      <c r="I514" s="13"/>
      <c r="J514" s="13"/>
      <c r="L514" s="14"/>
      <c r="M514" s="14"/>
      <c r="N514" s="14"/>
      <c r="O514" s="14"/>
      <c r="P514" s="14"/>
    </row>
    <row r="515" spans="5:16" x14ac:dyDescent="0.25">
      <c r="E515" s="272"/>
      <c r="F515" s="13"/>
      <c r="G515" s="13"/>
      <c r="H515" s="13"/>
      <c r="I515" s="13"/>
      <c r="J515" s="13"/>
      <c r="L515" s="14"/>
      <c r="M515" s="14"/>
      <c r="N515" s="14"/>
      <c r="O515" s="14"/>
      <c r="P515" s="14"/>
    </row>
    <row r="516" spans="5:16" x14ac:dyDescent="0.25">
      <c r="E516" s="272"/>
      <c r="F516" s="13"/>
      <c r="G516" s="13"/>
      <c r="H516" s="13"/>
      <c r="I516" s="13"/>
      <c r="J516" s="13"/>
      <c r="L516" s="14"/>
      <c r="M516" s="14"/>
      <c r="N516" s="14"/>
      <c r="O516" s="14"/>
      <c r="P516" s="14"/>
    </row>
    <row r="517" spans="5:16" x14ac:dyDescent="0.25">
      <c r="E517" s="272"/>
      <c r="F517" s="13"/>
      <c r="G517" s="13"/>
      <c r="H517" s="13"/>
      <c r="I517" s="13"/>
      <c r="J517" s="13"/>
      <c r="L517" s="14"/>
      <c r="M517" s="14"/>
      <c r="N517" s="14"/>
      <c r="O517" s="14"/>
      <c r="P517" s="14"/>
    </row>
    <row r="518" spans="5:16" x14ac:dyDescent="0.25">
      <c r="F518" s="13"/>
      <c r="G518" s="13"/>
      <c r="H518" s="13"/>
      <c r="I518" s="13"/>
      <c r="J518" s="13"/>
      <c r="L518" s="14"/>
      <c r="M518" s="14"/>
      <c r="N518" s="14"/>
      <c r="O518" s="14"/>
      <c r="P518" s="14"/>
    </row>
    <row r="519" spans="5:16" x14ac:dyDescent="0.25">
      <c r="E519" s="272"/>
      <c r="F519" s="13"/>
      <c r="G519" s="13"/>
      <c r="H519" s="13"/>
      <c r="I519" s="13"/>
      <c r="J519" s="13"/>
      <c r="L519" s="14"/>
      <c r="M519" s="14"/>
      <c r="N519" s="14"/>
      <c r="O519" s="14"/>
      <c r="P519" s="14"/>
    </row>
    <row r="520" spans="5:16" x14ac:dyDescent="0.25">
      <c r="E520" s="272"/>
      <c r="F520" s="13"/>
      <c r="G520" s="13"/>
      <c r="H520" s="13"/>
      <c r="I520" s="13"/>
      <c r="J520" s="13"/>
      <c r="L520" s="14"/>
      <c r="M520" s="14"/>
      <c r="N520" s="14"/>
      <c r="O520" s="14"/>
      <c r="P520" s="14"/>
    </row>
    <row r="521" spans="5:16" x14ac:dyDescent="0.25">
      <c r="E521" s="272"/>
      <c r="F521" s="13"/>
      <c r="G521" s="13"/>
      <c r="H521" s="13"/>
      <c r="I521" s="13"/>
      <c r="J521" s="13"/>
      <c r="L521" s="14"/>
      <c r="M521" s="14"/>
      <c r="N521" s="14"/>
      <c r="O521" s="14"/>
      <c r="P521" s="14"/>
    </row>
    <row r="522" spans="5:16" x14ac:dyDescent="0.25">
      <c r="F522" s="13"/>
      <c r="G522" s="13"/>
      <c r="H522" s="13"/>
      <c r="I522" s="13"/>
      <c r="J522" s="13"/>
      <c r="L522" s="14"/>
      <c r="M522" s="14"/>
      <c r="N522" s="14"/>
      <c r="O522" s="14"/>
      <c r="P522" s="14"/>
    </row>
    <row r="523" spans="5:16" x14ac:dyDescent="0.25">
      <c r="E523" s="272"/>
      <c r="F523" s="13"/>
      <c r="G523" s="13"/>
      <c r="H523" s="13"/>
      <c r="I523" s="13"/>
      <c r="J523" s="13"/>
      <c r="L523" s="14"/>
      <c r="M523" s="14"/>
      <c r="N523" s="14"/>
      <c r="O523" s="14"/>
      <c r="P523" s="14"/>
    </row>
    <row r="524" spans="5:16" x14ac:dyDescent="0.25">
      <c r="E524" s="272"/>
      <c r="F524" s="13"/>
      <c r="G524" s="13"/>
      <c r="H524" s="13"/>
      <c r="I524" s="13"/>
      <c r="J524" s="13"/>
      <c r="L524" s="14"/>
      <c r="M524" s="14"/>
      <c r="N524" s="14"/>
      <c r="O524" s="14"/>
      <c r="P524" s="14"/>
    </row>
    <row r="525" spans="5:16" x14ac:dyDescent="0.25">
      <c r="E525" s="272"/>
      <c r="F525" s="13"/>
      <c r="G525" s="13"/>
      <c r="H525" s="13"/>
      <c r="I525" s="13"/>
      <c r="J525" s="13"/>
      <c r="L525" s="14"/>
      <c r="M525" s="14"/>
      <c r="N525" s="14"/>
      <c r="O525" s="14"/>
      <c r="P525" s="14"/>
    </row>
    <row r="526" spans="5:16" x14ac:dyDescent="0.25">
      <c r="E526" s="272"/>
      <c r="F526" s="13"/>
      <c r="G526" s="13"/>
      <c r="H526" s="13"/>
      <c r="I526" s="13"/>
      <c r="J526" s="13"/>
      <c r="L526" s="14"/>
      <c r="M526" s="14"/>
      <c r="N526" s="14"/>
      <c r="O526" s="14"/>
      <c r="P526" s="14"/>
    </row>
    <row r="527" spans="5:16" x14ac:dyDescent="0.25">
      <c r="E527" s="272"/>
      <c r="F527" s="13"/>
      <c r="G527" s="13"/>
      <c r="H527" s="13"/>
      <c r="I527" s="13"/>
      <c r="J527" s="13"/>
      <c r="L527" s="14"/>
      <c r="M527" s="14"/>
      <c r="N527" s="14"/>
      <c r="O527" s="14"/>
      <c r="P527" s="14"/>
    </row>
    <row r="528" spans="5:16" x14ac:dyDescent="0.25">
      <c r="E528" s="272"/>
      <c r="F528" s="13"/>
      <c r="G528" s="13"/>
      <c r="H528" s="13"/>
      <c r="I528" s="13"/>
      <c r="J528" s="13"/>
      <c r="L528" s="14"/>
      <c r="M528" s="14"/>
      <c r="N528" s="14"/>
      <c r="O528" s="14"/>
      <c r="P528" s="14"/>
    </row>
    <row r="529" spans="5:16" x14ac:dyDescent="0.25">
      <c r="E529" s="272"/>
      <c r="F529" s="13"/>
      <c r="G529" s="13"/>
      <c r="H529" s="13"/>
      <c r="I529" s="13"/>
      <c r="J529" s="13"/>
      <c r="L529" s="14"/>
      <c r="M529" s="14"/>
      <c r="N529" s="14"/>
      <c r="O529" s="14"/>
      <c r="P529" s="14"/>
    </row>
    <row r="530" spans="5:16" x14ac:dyDescent="0.25">
      <c r="E530" s="272"/>
      <c r="F530" s="13"/>
      <c r="G530" s="13"/>
      <c r="H530" s="13"/>
      <c r="I530" s="13"/>
      <c r="J530" s="13"/>
      <c r="L530" s="14"/>
      <c r="M530" s="14"/>
      <c r="N530" s="14"/>
      <c r="O530" s="14"/>
      <c r="P530" s="14"/>
    </row>
    <row r="531" spans="5:16" x14ac:dyDescent="0.25">
      <c r="E531" s="272"/>
      <c r="F531" s="13"/>
      <c r="G531" s="13"/>
      <c r="H531" s="13"/>
      <c r="I531" s="13"/>
      <c r="J531" s="13"/>
      <c r="L531" s="14"/>
      <c r="M531" s="14"/>
      <c r="N531" s="14"/>
      <c r="O531" s="14"/>
      <c r="P531" s="14"/>
    </row>
    <row r="532" spans="5:16" x14ac:dyDescent="0.25">
      <c r="E532" s="272"/>
      <c r="F532" s="13"/>
      <c r="G532" s="13"/>
      <c r="H532" s="13"/>
      <c r="I532" s="13"/>
      <c r="J532" s="13"/>
      <c r="L532" s="14"/>
      <c r="M532" s="14"/>
      <c r="N532" s="14"/>
      <c r="O532" s="14"/>
      <c r="P532" s="14"/>
    </row>
    <row r="533" spans="5:16" x14ac:dyDescent="0.25">
      <c r="E533" s="272"/>
      <c r="F533" s="13"/>
      <c r="G533" s="13"/>
      <c r="H533" s="13"/>
      <c r="I533" s="13"/>
      <c r="J533" s="13"/>
      <c r="L533" s="14"/>
      <c r="M533" s="14"/>
      <c r="N533" s="14"/>
      <c r="O533" s="14"/>
      <c r="P533" s="14"/>
    </row>
    <row r="534" spans="5:16" x14ac:dyDescent="0.25">
      <c r="E534" s="272"/>
      <c r="F534" s="13"/>
      <c r="G534" s="13"/>
      <c r="H534" s="13"/>
      <c r="I534" s="13"/>
      <c r="J534" s="13"/>
      <c r="L534" s="14"/>
      <c r="M534" s="14"/>
      <c r="N534" s="14"/>
      <c r="O534" s="14"/>
      <c r="P534" s="14"/>
    </row>
    <row r="535" spans="5:16" x14ac:dyDescent="0.25">
      <c r="E535" s="272"/>
      <c r="F535" s="13"/>
      <c r="G535" s="13"/>
      <c r="H535" s="13"/>
      <c r="I535" s="13"/>
      <c r="J535" s="13"/>
      <c r="L535" s="14"/>
      <c r="M535" s="14"/>
      <c r="N535" s="14"/>
      <c r="O535" s="14"/>
      <c r="P535" s="14"/>
    </row>
    <row r="536" spans="5:16" x14ac:dyDescent="0.25">
      <c r="E536" s="272"/>
      <c r="F536" s="13"/>
      <c r="G536" s="13"/>
      <c r="H536" s="13"/>
      <c r="I536" s="13"/>
      <c r="J536" s="13"/>
      <c r="L536" s="14"/>
      <c r="M536" s="14"/>
      <c r="N536" s="14"/>
      <c r="O536" s="14"/>
      <c r="P536" s="14"/>
    </row>
    <row r="537" spans="5:16" x14ac:dyDescent="0.25">
      <c r="E537" s="272"/>
      <c r="F537" s="13"/>
      <c r="G537" s="13"/>
      <c r="H537" s="13"/>
      <c r="I537" s="13"/>
      <c r="J537" s="13"/>
      <c r="L537" s="14"/>
      <c r="M537" s="14"/>
      <c r="N537" s="14"/>
      <c r="O537" s="14"/>
      <c r="P537" s="14"/>
    </row>
    <row r="538" spans="5:16" x14ac:dyDescent="0.25">
      <c r="E538" s="272"/>
      <c r="F538" s="13"/>
      <c r="G538" s="13"/>
      <c r="H538" s="13"/>
      <c r="I538" s="13"/>
      <c r="J538" s="13"/>
      <c r="L538" s="14"/>
      <c r="M538" s="14"/>
      <c r="N538" s="14"/>
      <c r="O538" s="14"/>
      <c r="P538" s="14"/>
    </row>
    <row r="539" spans="5:16" x14ac:dyDescent="0.25">
      <c r="E539" s="272"/>
      <c r="F539" s="13"/>
      <c r="G539" s="13"/>
      <c r="H539" s="13"/>
      <c r="I539" s="13"/>
      <c r="J539" s="13"/>
      <c r="L539" s="14"/>
      <c r="M539" s="14"/>
      <c r="N539" s="14"/>
      <c r="O539" s="14"/>
      <c r="P539" s="14"/>
    </row>
    <row r="540" spans="5:16" x14ac:dyDescent="0.25">
      <c r="E540" s="272"/>
      <c r="F540" s="13"/>
      <c r="G540" s="13"/>
      <c r="H540" s="13"/>
      <c r="I540" s="13"/>
      <c r="J540" s="13"/>
      <c r="L540" s="14"/>
      <c r="M540" s="14"/>
      <c r="N540" s="14"/>
      <c r="O540" s="14"/>
      <c r="P540" s="14"/>
    </row>
    <row r="541" spans="5:16" x14ac:dyDescent="0.25">
      <c r="E541" s="272"/>
      <c r="F541" s="13"/>
      <c r="G541" s="13"/>
      <c r="H541" s="13"/>
      <c r="I541" s="13"/>
      <c r="J541" s="13"/>
      <c r="L541" s="14"/>
      <c r="M541" s="14"/>
      <c r="N541" s="14"/>
      <c r="O541" s="14"/>
      <c r="P541" s="14"/>
    </row>
    <row r="542" spans="5:16" x14ac:dyDescent="0.25">
      <c r="E542" s="272"/>
      <c r="F542" s="13"/>
      <c r="G542" s="13"/>
      <c r="H542" s="13"/>
      <c r="I542" s="13"/>
      <c r="J542" s="13"/>
      <c r="L542" s="14"/>
      <c r="M542" s="14"/>
      <c r="N542" s="14"/>
      <c r="O542" s="14"/>
      <c r="P542" s="14"/>
    </row>
    <row r="543" spans="5:16" x14ac:dyDescent="0.25">
      <c r="E543" s="272"/>
      <c r="F543" s="13"/>
      <c r="G543" s="13"/>
      <c r="H543" s="13"/>
      <c r="I543" s="13"/>
      <c r="J543" s="13"/>
      <c r="L543" s="14"/>
      <c r="M543" s="14"/>
      <c r="N543" s="14"/>
      <c r="O543" s="14"/>
      <c r="P543" s="14"/>
    </row>
    <row r="544" spans="5:16" x14ac:dyDescent="0.25">
      <c r="E544" s="272"/>
      <c r="F544" s="13"/>
      <c r="G544" s="13"/>
      <c r="H544" s="13"/>
      <c r="I544" s="13"/>
      <c r="J544" s="13"/>
      <c r="L544" s="14"/>
      <c r="M544" s="14"/>
      <c r="N544" s="14"/>
      <c r="O544" s="14"/>
      <c r="P544" s="14"/>
    </row>
    <row r="545" spans="5:16" x14ac:dyDescent="0.25">
      <c r="E545" s="272"/>
      <c r="F545" s="13"/>
      <c r="G545" s="13"/>
      <c r="H545" s="13"/>
      <c r="I545" s="13"/>
      <c r="J545" s="13"/>
      <c r="L545" s="14"/>
      <c r="M545" s="14"/>
      <c r="N545" s="14"/>
      <c r="O545" s="14"/>
      <c r="P545" s="14"/>
    </row>
    <row r="546" spans="5:16" x14ac:dyDescent="0.25">
      <c r="F546" s="13"/>
      <c r="G546" s="13"/>
      <c r="H546" s="13"/>
      <c r="I546" s="13"/>
      <c r="J546" s="13"/>
      <c r="L546" s="14"/>
      <c r="M546" s="14"/>
      <c r="N546" s="14"/>
      <c r="O546" s="14"/>
      <c r="P546" s="14"/>
    </row>
    <row r="547" spans="5:16" x14ac:dyDescent="0.25">
      <c r="E547" s="272"/>
      <c r="F547" s="13"/>
      <c r="G547" s="13"/>
      <c r="H547" s="13"/>
      <c r="I547" s="13"/>
      <c r="J547" s="13"/>
      <c r="L547" s="14"/>
      <c r="M547" s="14"/>
      <c r="N547" s="14"/>
      <c r="O547" s="14"/>
      <c r="P547" s="14"/>
    </row>
    <row r="548" spans="5:16" x14ac:dyDescent="0.25">
      <c r="E548" s="272"/>
      <c r="F548" s="13"/>
      <c r="G548" s="13"/>
      <c r="H548" s="13"/>
      <c r="I548" s="13"/>
      <c r="J548" s="13"/>
      <c r="L548" s="14"/>
      <c r="M548" s="14"/>
      <c r="N548" s="14"/>
      <c r="O548" s="14"/>
      <c r="P548" s="14"/>
    </row>
    <row r="549" spans="5:16" x14ac:dyDescent="0.25">
      <c r="E549" s="272"/>
      <c r="F549" s="13"/>
      <c r="G549" s="13"/>
      <c r="H549" s="13"/>
      <c r="I549" s="13"/>
      <c r="J549" s="13"/>
      <c r="L549" s="14"/>
      <c r="M549" s="14"/>
      <c r="N549" s="14"/>
      <c r="O549" s="14"/>
      <c r="P549" s="14"/>
    </row>
    <row r="550" spans="5:16" x14ac:dyDescent="0.25">
      <c r="E550" s="272"/>
      <c r="F550" s="13"/>
      <c r="G550" s="13"/>
      <c r="H550" s="13"/>
      <c r="I550" s="13"/>
      <c r="J550" s="13"/>
      <c r="L550" s="14"/>
      <c r="M550" s="14"/>
      <c r="N550" s="14"/>
      <c r="O550" s="14"/>
      <c r="P550" s="14"/>
    </row>
    <row r="551" spans="5:16" x14ac:dyDescent="0.25">
      <c r="E551" s="272"/>
      <c r="F551" s="13"/>
      <c r="G551" s="13"/>
      <c r="H551" s="13"/>
      <c r="I551" s="13"/>
      <c r="J551" s="13"/>
      <c r="L551" s="14"/>
      <c r="M551" s="14"/>
      <c r="N551" s="14"/>
      <c r="O551" s="14"/>
      <c r="P551" s="14"/>
    </row>
    <row r="552" spans="5:16" x14ac:dyDescent="0.25">
      <c r="E552" s="272"/>
      <c r="F552" s="13"/>
      <c r="G552" s="13"/>
      <c r="H552" s="13"/>
      <c r="I552" s="13"/>
      <c r="J552" s="13"/>
      <c r="L552" s="14"/>
      <c r="M552" s="14"/>
      <c r="N552" s="14"/>
      <c r="O552" s="14"/>
      <c r="P552" s="14"/>
    </row>
    <row r="553" spans="5:16" x14ac:dyDescent="0.25">
      <c r="E553" s="272"/>
      <c r="F553" s="13"/>
      <c r="G553" s="13"/>
      <c r="H553" s="13"/>
      <c r="I553" s="13"/>
      <c r="J553" s="13"/>
      <c r="L553" s="14"/>
      <c r="M553" s="14"/>
      <c r="N553" s="14"/>
      <c r="O553" s="14"/>
      <c r="P553" s="14"/>
    </row>
    <row r="554" spans="5:16" x14ac:dyDescent="0.25">
      <c r="E554" s="272"/>
      <c r="F554" s="13"/>
      <c r="G554" s="13"/>
      <c r="H554" s="13"/>
      <c r="I554" s="13"/>
      <c r="J554" s="13"/>
      <c r="L554" s="14"/>
      <c r="M554" s="14"/>
      <c r="N554" s="14"/>
      <c r="O554" s="14"/>
      <c r="P554" s="14"/>
    </row>
    <row r="555" spans="5:16" x14ac:dyDescent="0.25">
      <c r="E555" s="272"/>
      <c r="F555" s="13"/>
      <c r="G555" s="13"/>
      <c r="H555" s="13"/>
      <c r="I555" s="13"/>
      <c r="J555" s="13"/>
      <c r="L555" s="14"/>
      <c r="M555" s="14"/>
      <c r="N555" s="14"/>
      <c r="O555" s="14"/>
      <c r="P555" s="14"/>
    </row>
    <row r="556" spans="5:16" x14ac:dyDescent="0.25">
      <c r="E556" s="272"/>
      <c r="F556" s="13"/>
      <c r="G556" s="13"/>
      <c r="H556" s="13"/>
      <c r="I556" s="13"/>
      <c r="J556" s="13"/>
      <c r="L556" s="14"/>
      <c r="M556" s="14"/>
      <c r="N556" s="14"/>
      <c r="O556" s="14"/>
      <c r="P556" s="14"/>
    </row>
    <row r="557" spans="5:16" x14ac:dyDescent="0.25">
      <c r="E557" s="272"/>
      <c r="F557" s="13"/>
      <c r="G557" s="13"/>
      <c r="H557" s="13"/>
      <c r="I557" s="13"/>
      <c r="J557" s="13"/>
      <c r="L557" s="14"/>
      <c r="M557" s="14"/>
      <c r="N557" s="14"/>
      <c r="O557" s="14"/>
      <c r="P557" s="14"/>
    </row>
    <row r="558" spans="5:16" x14ac:dyDescent="0.25">
      <c r="E558" s="272"/>
      <c r="F558" s="13"/>
      <c r="G558" s="13"/>
      <c r="H558" s="13"/>
      <c r="I558" s="13"/>
      <c r="J558" s="13"/>
      <c r="L558" s="14"/>
      <c r="M558" s="14"/>
      <c r="N558" s="14"/>
      <c r="O558" s="14"/>
      <c r="P558" s="14"/>
    </row>
    <row r="559" spans="5:16" x14ac:dyDescent="0.25">
      <c r="E559" s="272"/>
      <c r="F559" s="13"/>
      <c r="G559" s="13"/>
      <c r="H559" s="13"/>
      <c r="I559" s="13"/>
      <c r="J559" s="13"/>
      <c r="L559" s="14"/>
      <c r="M559" s="14"/>
      <c r="N559" s="14"/>
      <c r="O559" s="14"/>
      <c r="P559" s="14"/>
    </row>
    <row r="560" spans="5:16" x14ac:dyDescent="0.25">
      <c r="E560" s="272"/>
      <c r="F560" s="13"/>
      <c r="G560" s="13"/>
      <c r="H560" s="13"/>
      <c r="I560" s="13"/>
      <c r="J560" s="13"/>
      <c r="L560" s="14"/>
      <c r="M560" s="14"/>
      <c r="N560" s="14"/>
      <c r="O560" s="14"/>
      <c r="P560" s="14"/>
    </row>
    <row r="561" spans="5:16" x14ac:dyDescent="0.25">
      <c r="E561" s="272"/>
      <c r="F561" s="13"/>
      <c r="G561" s="13"/>
      <c r="H561" s="13"/>
      <c r="I561" s="13"/>
      <c r="J561" s="13"/>
      <c r="L561" s="14"/>
      <c r="M561" s="14"/>
      <c r="N561" s="14"/>
      <c r="O561" s="14"/>
      <c r="P561" s="14"/>
    </row>
    <row r="562" spans="5:16" x14ac:dyDescent="0.25">
      <c r="E562" s="272"/>
      <c r="F562" s="13"/>
      <c r="G562" s="13"/>
      <c r="H562" s="13"/>
      <c r="I562" s="13"/>
      <c r="J562" s="13"/>
      <c r="L562" s="14"/>
      <c r="M562" s="14"/>
      <c r="N562" s="14"/>
      <c r="O562" s="14"/>
      <c r="P562" s="14"/>
    </row>
    <row r="563" spans="5:16" x14ac:dyDescent="0.25">
      <c r="E563" s="272"/>
      <c r="F563" s="13"/>
      <c r="G563" s="13"/>
      <c r="H563" s="13"/>
      <c r="I563" s="13"/>
      <c r="J563" s="13"/>
      <c r="L563" s="14"/>
      <c r="M563" s="14"/>
      <c r="N563" s="14"/>
      <c r="O563" s="14"/>
      <c r="P563" s="14"/>
    </row>
    <row r="564" spans="5:16" x14ac:dyDescent="0.25">
      <c r="E564" s="272"/>
      <c r="F564" s="13"/>
      <c r="G564" s="13"/>
      <c r="H564" s="13"/>
      <c r="I564" s="13"/>
      <c r="J564" s="13"/>
      <c r="L564" s="14"/>
      <c r="M564" s="14"/>
      <c r="N564" s="14"/>
      <c r="O564" s="14"/>
      <c r="P564" s="14"/>
    </row>
    <row r="565" spans="5:16" x14ac:dyDescent="0.25">
      <c r="E565" s="272"/>
      <c r="F565" s="13"/>
      <c r="G565" s="13"/>
      <c r="H565" s="13"/>
      <c r="I565" s="13"/>
      <c r="J565" s="13"/>
      <c r="L565" s="14"/>
      <c r="M565" s="14"/>
      <c r="N565" s="14"/>
      <c r="O565" s="14"/>
      <c r="P565" s="14"/>
    </row>
    <row r="566" spans="5:16" x14ac:dyDescent="0.25">
      <c r="E566" s="272"/>
      <c r="F566" s="13"/>
      <c r="G566" s="13"/>
      <c r="H566" s="13"/>
      <c r="I566" s="13"/>
      <c r="J566" s="13"/>
      <c r="L566" s="14"/>
      <c r="M566" s="14"/>
      <c r="N566" s="14"/>
      <c r="O566" s="14"/>
      <c r="P566" s="14"/>
    </row>
    <row r="567" spans="5:16" x14ac:dyDescent="0.25">
      <c r="E567" s="272"/>
      <c r="F567" s="13"/>
      <c r="G567" s="13"/>
      <c r="H567" s="13"/>
      <c r="I567" s="13"/>
      <c r="J567" s="13"/>
      <c r="L567" s="14"/>
      <c r="M567" s="14"/>
      <c r="N567" s="14"/>
      <c r="O567" s="14"/>
      <c r="P567" s="14"/>
    </row>
    <row r="568" spans="5:16" x14ac:dyDescent="0.25">
      <c r="E568" s="272"/>
      <c r="F568" s="13"/>
      <c r="G568" s="13"/>
      <c r="H568" s="13"/>
      <c r="I568" s="13"/>
      <c r="J568" s="13"/>
      <c r="L568" s="14"/>
      <c r="M568" s="14"/>
      <c r="N568" s="14"/>
      <c r="O568" s="14"/>
      <c r="P568" s="14"/>
    </row>
    <row r="569" spans="5:16" x14ac:dyDescent="0.25">
      <c r="E569" s="272"/>
      <c r="F569" s="13"/>
      <c r="G569" s="13"/>
      <c r="H569" s="13"/>
      <c r="I569" s="13"/>
      <c r="J569" s="13"/>
      <c r="L569" s="14"/>
      <c r="M569" s="14"/>
      <c r="N569" s="14"/>
      <c r="O569" s="14"/>
      <c r="P569" s="14"/>
    </row>
    <row r="570" spans="5:16" x14ac:dyDescent="0.25">
      <c r="E570" s="272"/>
      <c r="F570" s="13"/>
      <c r="G570" s="13"/>
      <c r="H570" s="13"/>
      <c r="I570" s="13"/>
      <c r="J570" s="13"/>
      <c r="L570" s="14"/>
      <c r="M570" s="14"/>
      <c r="N570" s="14"/>
      <c r="O570" s="14"/>
      <c r="P570" s="14"/>
    </row>
    <row r="571" spans="5:16" x14ac:dyDescent="0.25">
      <c r="E571" s="272"/>
      <c r="F571" s="13"/>
      <c r="G571" s="13"/>
      <c r="H571" s="13"/>
      <c r="I571" s="13"/>
      <c r="J571" s="13"/>
      <c r="L571" s="14"/>
      <c r="M571" s="14"/>
      <c r="N571" s="14"/>
      <c r="O571" s="14"/>
      <c r="P571" s="14"/>
    </row>
    <row r="572" spans="5:16" x14ac:dyDescent="0.25">
      <c r="E572" s="272"/>
      <c r="F572" s="13"/>
      <c r="G572" s="13"/>
      <c r="H572" s="13"/>
      <c r="I572" s="13"/>
      <c r="J572" s="13"/>
      <c r="L572" s="14"/>
      <c r="M572" s="14"/>
      <c r="N572" s="14"/>
      <c r="O572" s="14"/>
      <c r="P572" s="14"/>
    </row>
    <row r="573" spans="5:16" x14ac:dyDescent="0.25">
      <c r="E573" s="272"/>
      <c r="F573" s="13"/>
      <c r="G573" s="13"/>
      <c r="H573" s="13"/>
      <c r="I573" s="13"/>
      <c r="J573" s="13"/>
      <c r="L573" s="14"/>
      <c r="M573" s="14"/>
      <c r="N573" s="14"/>
      <c r="O573" s="14"/>
      <c r="P573" s="14"/>
    </row>
    <row r="574" spans="5:16" x14ac:dyDescent="0.25">
      <c r="E574" s="272"/>
      <c r="F574" s="13"/>
      <c r="G574" s="13"/>
      <c r="H574" s="13"/>
      <c r="I574" s="13"/>
      <c r="J574" s="13"/>
      <c r="L574" s="14"/>
      <c r="M574" s="14"/>
      <c r="N574" s="14"/>
      <c r="O574" s="14"/>
      <c r="P574" s="14"/>
    </row>
    <row r="575" spans="5:16" x14ac:dyDescent="0.25">
      <c r="F575" s="13"/>
      <c r="G575" s="13"/>
      <c r="H575" s="13"/>
      <c r="I575" s="13"/>
      <c r="J575" s="13"/>
      <c r="L575" s="14"/>
      <c r="M575" s="14"/>
      <c r="N575" s="14"/>
      <c r="O575" s="14"/>
      <c r="P575" s="14"/>
    </row>
    <row r="576" spans="5:16" x14ac:dyDescent="0.25">
      <c r="E576" s="272"/>
      <c r="F576" s="13"/>
      <c r="G576" s="13"/>
      <c r="H576" s="13"/>
      <c r="I576" s="13"/>
      <c r="J576" s="13"/>
      <c r="L576" s="14"/>
      <c r="M576" s="14"/>
      <c r="N576" s="14"/>
      <c r="O576" s="14"/>
      <c r="P576" s="14"/>
    </row>
    <row r="577" spans="5:16" x14ac:dyDescent="0.25">
      <c r="E577" s="272"/>
      <c r="F577" s="13"/>
      <c r="G577" s="13"/>
      <c r="H577" s="13"/>
      <c r="I577" s="13"/>
      <c r="J577" s="13"/>
      <c r="L577" s="14"/>
      <c r="M577" s="14"/>
      <c r="N577" s="14"/>
      <c r="O577" s="14"/>
      <c r="P577" s="14"/>
    </row>
    <row r="578" spans="5:16" x14ac:dyDescent="0.25">
      <c r="E578" s="272"/>
      <c r="F578" s="13"/>
      <c r="G578" s="13"/>
      <c r="H578" s="13"/>
      <c r="I578" s="13"/>
      <c r="J578" s="13"/>
      <c r="L578" s="14"/>
      <c r="M578" s="14"/>
      <c r="N578" s="14"/>
      <c r="O578" s="14"/>
      <c r="P578" s="14"/>
    </row>
    <row r="579" spans="5:16" x14ac:dyDescent="0.25">
      <c r="E579" s="272"/>
      <c r="F579" s="13"/>
      <c r="G579" s="13"/>
      <c r="H579" s="13"/>
      <c r="I579" s="13"/>
      <c r="J579" s="13"/>
      <c r="L579" s="14"/>
      <c r="M579" s="14"/>
      <c r="N579" s="14"/>
      <c r="O579" s="14"/>
      <c r="P579" s="14"/>
    </row>
    <row r="580" spans="5:16" x14ac:dyDescent="0.25">
      <c r="E580" s="272"/>
      <c r="F580" s="13"/>
      <c r="G580" s="13"/>
      <c r="H580" s="13"/>
      <c r="I580" s="13"/>
      <c r="J580" s="13"/>
      <c r="L580" s="14"/>
      <c r="M580" s="14"/>
      <c r="N580" s="14"/>
      <c r="O580" s="14"/>
      <c r="P580" s="14"/>
    </row>
    <row r="581" spans="5:16" x14ac:dyDescent="0.25">
      <c r="E581" s="272"/>
      <c r="F581" s="13"/>
      <c r="G581" s="13"/>
      <c r="H581" s="13"/>
      <c r="I581" s="13"/>
      <c r="J581" s="13"/>
      <c r="L581" s="14"/>
      <c r="M581" s="14"/>
      <c r="N581" s="14"/>
      <c r="O581" s="14"/>
      <c r="P581" s="14"/>
    </row>
    <row r="582" spans="5:16" x14ac:dyDescent="0.25">
      <c r="E582" s="272"/>
      <c r="F582" s="13"/>
      <c r="G582" s="13"/>
      <c r="H582" s="13"/>
      <c r="I582" s="13"/>
      <c r="J582" s="13"/>
      <c r="L582" s="14"/>
      <c r="M582" s="14"/>
      <c r="N582" s="14"/>
      <c r="O582" s="14"/>
      <c r="P582" s="14"/>
    </row>
    <row r="583" spans="5:16" x14ac:dyDescent="0.25">
      <c r="E583" s="272"/>
      <c r="F583" s="13"/>
      <c r="G583" s="13"/>
      <c r="H583" s="13"/>
      <c r="I583" s="13"/>
      <c r="J583" s="13"/>
      <c r="L583" s="14"/>
      <c r="M583" s="14"/>
      <c r="N583" s="14"/>
      <c r="O583" s="14"/>
      <c r="P583" s="14"/>
    </row>
    <row r="584" spans="5:16" x14ac:dyDescent="0.25">
      <c r="E584" s="272"/>
      <c r="F584" s="13"/>
      <c r="G584" s="13"/>
      <c r="H584" s="13"/>
      <c r="I584" s="13"/>
      <c r="J584" s="13"/>
      <c r="L584" s="14"/>
      <c r="M584" s="14"/>
      <c r="N584" s="14"/>
      <c r="O584" s="14"/>
      <c r="P584" s="14"/>
    </row>
    <row r="585" spans="5:16" x14ac:dyDescent="0.25">
      <c r="E585" s="272"/>
      <c r="F585" s="13"/>
      <c r="G585" s="13"/>
      <c r="H585" s="13"/>
      <c r="I585" s="13"/>
      <c r="J585" s="13"/>
      <c r="L585" s="14"/>
      <c r="M585" s="14"/>
      <c r="N585" s="14"/>
      <c r="O585" s="14"/>
      <c r="P585" s="14"/>
    </row>
    <row r="586" spans="5:16" x14ac:dyDescent="0.25">
      <c r="E586" s="272"/>
      <c r="F586" s="13"/>
      <c r="G586" s="13"/>
      <c r="H586" s="13"/>
      <c r="I586" s="13"/>
      <c r="J586" s="13"/>
      <c r="L586" s="14"/>
      <c r="M586" s="14"/>
      <c r="N586" s="14"/>
      <c r="O586" s="14"/>
      <c r="P586" s="14"/>
    </row>
    <row r="587" spans="5:16" x14ac:dyDescent="0.25">
      <c r="E587" s="272"/>
      <c r="F587" s="13"/>
      <c r="G587" s="13"/>
      <c r="H587" s="13"/>
      <c r="I587" s="13"/>
      <c r="J587" s="13"/>
      <c r="L587" s="14"/>
      <c r="M587" s="14"/>
      <c r="N587" s="14"/>
      <c r="O587" s="14"/>
      <c r="P587" s="14"/>
    </row>
    <row r="588" spans="5:16" x14ac:dyDescent="0.25">
      <c r="E588" s="272"/>
      <c r="F588" s="13"/>
      <c r="G588" s="13"/>
      <c r="H588" s="13"/>
      <c r="I588" s="13"/>
      <c r="J588" s="13"/>
      <c r="L588" s="14"/>
      <c r="M588" s="14"/>
      <c r="N588" s="14"/>
      <c r="O588" s="14"/>
      <c r="P588" s="14"/>
    </row>
    <row r="589" spans="5:16" x14ac:dyDescent="0.25">
      <c r="E589" s="272"/>
      <c r="F589" s="13"/>
      <c r="G589" s="13"/>
      <c r="H589" s="13"/>
      <c r="I589" s="13"/>
      <c r="J589" s="13"/>
      <c r="L589" s="14"/>
      <c r="M589" s="14"/>
      <c r="N589" s="14"/>
      <c r="O589" s="14"/>
      <c r="P589" s="14"/>
    </row>
    <row r="590" spans="5:16" x14ac:dyDescent="0.25">
      <c r="E590" s="272"/>
      <c r="F590" s="13"/>
      <c r="G590" s="13"/>
      <c r="H590" s="13"/>
      <c r="I590" s="13"/>
      <c r="J590" s="13"/>
      <c r="L590" s="14"/>
      <c r="M590" s="14"/>
      <c r="N590" s="14"/>
      <c r="O590" s="14"/>
      <c r="P590" s="14"/>
    </row>
    <row r="591" spans="5:16" x14ac:dyDescent="0.25">
      <c r="E591" s="272"/>
      <c r="F591" s="13"/>
      <c r="G591" s="13"/>
      <c r="H591" s="13"/>
      <c r="I591" s="13"/>
      <c r="J591" s="13"/>
      <c r="L591" s="14"/>
      <c r="M591" s="14"/>
      <c r="N591" s="14"/>
      <c r="O591" s="14"/>
      <c r="P591" s="14"/>
    </row>
    <row r="592" spans="5:16" x14ac:dyDescent="0.25">
      <c r="E592" s="272"/>
      <c r="F592" s="13"/>
      <c r="G592" s="13"/>
      <c r="H592" s="13"/>
      <c r="I592" s="13"/>
      <c r="J592" s="13"/>
      <c r="L592" s="14"/>
      <c r="M592" s="14"/>
      <c r="N592" s="14"/>
      <c r="O592" s="14"/>
      <c r="P592" s="14"/>
    </row>
    <row r="593" spans="5:16" x14ac:dyDescent="0.25">
      <c r="E593" s="272"/>
      <c r="F593" s="13"/>
      <c r="G593" s="13"/>
      <c r="H593" s="13"/>
      <c r="I593" s="13"/>
      <c r="J593" s="13"/>
      <c r="L593" s="14"/>
      <c r="M593" s="14"/>
      <c r="N593" s="14"/>
      <c r="O593" s="14"/>
      <c r="P593" s="14"/>
    </row>
    <row r="594" spans="5:16" x14ac:dyDescent="0.25">
      <c r="E594" s="272"/>
      <c r="F594" s="13"/>
      <c r="G594" s="13"/>
      <c r="H594" s="13"/>
      <c r="I594" s="13"/>
      <c r="J594" s="13"/>
      <c r="L594" s="14"/>
      <c r="M594" s="14"/>
      <c r="N594" s="14"/>
      <c r="O594" s="14"/>
      <c r="P594" s="14"/>
    </row>
    <row r="595" spans="5:16" x14ac:dyDescent="0.25">
      <c r="E595" s="272"/>
      <c r="F595" s="13"/>
      <c r="G595" s="13"/>
      <c r="H595" s="13"/>
      <c r="I595" s="13"/>
      <c r="J595" s="13"/>
      <c r="L595" s="14"/>
      <c r="M595" s="14"/>
      <c r="N595" s="14"/>
      <c r="O595" s="14"/>
      <c r="P595" s="14"/>
    </row>
    <row r="596" spans="5:16" x14ac:dyDescent="0.25">
      <c r="E596" s="272"/>
      <c r="F596" s="13"/>
      <c r="G596" s="13"/>
      <c r="H596" s="13"/>
      <c r="I596" s="13"/>
      <c r="J596" s="13"/>
      <c r="L596" s="14"/>
      <c r="M596" s="14"/>
      <c r="N596" s="14"/>
      <c r="O596" s="14"/>
      <c r="P596" s="14"/>
    </row>
    <row r="597" spans="5:16" x14ac:dyDescent="0.25">
      <c r="E597" s="272"/>
      <c r="F597" s="13"/>
      <c r="G597" s="13"/>
      <c r="H597" s="13"/>
      <c r="I597" s="13"/>
      <c r="J597" s="13"/>
      <c r="L597" s="14"/>
      <c r="M597" s="14"/>
      <c r="N597" s="14"/>
      <c r="O597" s="14"/>
      <c r="P597" s="14"/>
    </row>
    <row r="598" spans="5:16" x14ac:dyDescent="0.25">
      <c r="E598" s="272"/>
      <c r="F598" s="13"/>
      <c r="G598" s="13"/>
      <c r="H598" s="13"/>
      <c r="I598" s="13"/>
      <c r="J598" s="13"/>
      <c r="L598" s="14"/>
      <c r="M598" s="14"/>
      <c r="N598" s="14"/>
      <c r="O598" s="14"/>
      <c r="P598" s="14"/>
    </row>
    <row r="599" spans="5:16" x14ac:dyDescent="0.25">
      <c r="E599" s="272"/>
      <c r="F599" s="13"/>
      <c r="G599" s="13"/>
      <c r="H599" s="13"/>
      <c r="I599" s="13"/>
      <c r="J599" s="13"/>
      <c r="L599" s="14"/>
      <c r="M599" s="14"/>
      <c r="N599" s="14"/>
      <c r="O599" s="14"/>
      <c r="P599" s="14"/>
    </row>
    <row r="600" spans="5:16" x14ac:dyDescent="0.25">
      <c r="E600" s="272"/>
      <c r="F600" s="13"/>
      <c r="G600" s="13"/>
      <c r="H600" s="13"/>
      <c r="I600" s="13"/>
      <c r="J600" s="13"/>
      <c r="L600" s="14"/>
      <c r="M600" s="14"/>
      <c r="N600" s="14"/>
      <c r="O600" s="14"/>
      <c r="P600" s="14"/>
    </row>
    <row r="601" spans="5:16" x14ac:dyDescent="0.25">
      <c r="E601" s="272"/>
      <c r="F601" s="13"/>
      <c r="G601" s="13"/>
      <c r="H601" s="13"/>
      <c r="I601" s="13"/>
      <c r="J601" s="13"/>
      <c r="L601" s="14"/>
      <c r="M601" s="14"/>
      <c r="N601" s="14"/>
      <c r="O601" s="14"/>
      <c r="P601" s="14"/>
    </row>
    <row r="602" spans="5:16" x14ac:dyDescent="0.25">
      <c r="F602" s="13"/>
      <c r="G602" s="13"/>
      <c r="H602" s="13"/>
      <c r="I602" s="13"/>
      <c r="J602" s="13"/>
      <c r="L602" s="14"/>
      <c r="M602" s="14"/>
      <c r="N602" s="14"/>
      <c r="O602" s="14"/>
      <c r="P602" s="14"/>
    </row>
    <row r="603" spans="5:16" x14ac:dyDescent="0.25">
      <c r="E603" s="272"/>
      <c r="F603" s="13"/>
      <c r="G603" s="13"/>
      <c r="H603" s="13"/>
      <c r="I603" s="13"/>
      <c r="J603" s="13"/>
      <c r="L603" s="14"/>
      <c r="M603" s="14"/>
      <c r="N603" s="14"/>
      <c r="O603" s="14"/>
      <c r="P603" s="14"/>
    </row>
    <row r="604" spans="5:16" x14ac:dyDescent="0.25">
      <c r="E604" s="272"/>
      <c r="F604" s="13"/>
      <c r="G604" s="13"/>
      <c r="H604" s="13"/>
      <c r="I604" s="13"/>
      <c r="J604" s="13"/>
      <c r="L604" s="14"/>
      <c r="M604" s="14"/>
      <c r="N604" s="14"/>
      <c r="O604" s="14"/>
      <c r="P604" s="14"/>
    </row>
    <row r="605" spans="5:16" x14ac:dyDescent="0.25">
      <c r="E605" s="272"/>
      <c r="F605" s="13"/>
      <c r="G605" s="13"/>
      <c r="H605" s="13"/>
      <c r="I605" s="13"/>
      <c r="J605" s="13"/>
      <c r="L605" s="14"/>
      <c r="M605" s="14"/>
      <c r="N605" s="14"/>
      <c r="O605" s="14"/>
      <c r="P605" s="14"/>
    </row>
    <row r="606" spans="5:16" x14ac:dyDescent="0.25">
      <c r="F606" s="13"/>
      <c r="G606" s="13"/>
      <c r="H606" s="13"/>
      <c r="I606" s="13"/>
      <c r="J606" s="13"/>
      <c r="L606" s="14"/>
      <c r="M606" s="14"/>
      <c r="N606" s="14"/>
      <c r="O606" s="14"/>
      <c r="P606" s="14"/>
    </row>
    <row r="607" spans="5:16" x14ac:dyDescent="0.25">
      <c r="E607" s="272"/>
      <c r="F607" s="13"/>
      <c r="G607" s="13"/>
      <c r="H607" s="13"/>
      <c r="I607" s="13"/>
      <c r="J607" s="13"/>
      <c r="L607" s="14"/>
      <c r="M607" s="14"/>
      <c r="N607" s="14"/>
      <c r="O607" s="14"/>
      <c r="P607" s="14"/>
    </row>
    <row r="608" spans="5:16" x14ac:dyDescent="0.25">
      <c r="E608" s="272"/>
      <c r="F608" s="13"/>
      <c r="G608" s="13"/>
      <c r="H608" s="13"/>
      <c r="I608" s="13"/>
      <c r="J608" s="13"/>
      <c r="L608" s="14"/>
      <c r="M608" s="14"/>
      <c r="N608" s="14"/>
      <c r="O608" s="14"/>
      <c r="P608" s="14"/>
    </row>
    <row r="609" spans="5:16" x14ac:dyDescent="0.25">
      <c r="E609" s="272"/>
      <c r="F609" s="13"/>
      <c r="G609" s="13"/>
      <c r="H609" s="13"/>
      <c r="I609" s="13"/>
      <c r="J609" s="13"/>
      <c r="L609" s="14"/>
      <c r="M609" s="14"/>
      <c r="N609" s="14"/>
      <c r="O609" s="14"/>
      <c r="P609" s="14"/>
    </row>
    <row r="610" spans="5:16" x14ac:dyDescent="0.25">
      <c r="E610" s="272"/>
      <c r="F610" s="13"/>
      <c r="G610" s="13"/>
      <c r="H610" s="13"/>
      <c r="I610" s="13"/>
      <c r="J610" s="13"/>
      <c r="L610" s="14"/>
      <c r="M610" s="14"/>
      <c r="N610" s="14"/>
      <c r="O610" s="14"/>
      <c r="P610" s="14"/>
    </row>
    <row r="611" spans="5:16" x14ac:dyDescent="0.25">
      <c r="E611" s="272"/>
      <c r="F611" s="13"/>
      <c r="G611" s="13"/>
      <c r="H611" s="13"/>
      <c r="I611" s="13"/>
      <c r="J611" s="13"/>
      <c r="L611" s="14"/>
      <c r="M611" s="14"/>
      <c r="N611" s="14"/>
      <c r="O611" s="14"/>
      <c r="P611" s="14"/>
    </row>
    <row r="612" spans="5:16" x14ac:dyDescent="0.25">
      <c r="E612" s="272"/>
      <c r="F612" s="13"/>
      <c r="G612" s="13"/>
      <c r="H612" s="13"/>
      <c r="I612" s="13"/>
      <c r="J612" s="13"/>
      <c r="L612" s="14"/>
      <c r="M612" s="14"/>
      <c r="N612" s="14"/>
      <c r="O612" s="14"/>
      <c r="P612" s="14"/>
    </row>
    <row r="613" spans="5:16" x14ac:dyDescent="0.25">
      <c r="E613" s="272"/>
      <c r="F613" s="13"/>
      <c r="G613" s="13"/>
      <c r="H613" s="13"/>
      <c r="I613" s="13"/>
      <c r="J613" s="13"/>
      <c r="L613" s="14"/>
      <c r="M613" s="14"/>
      <c r="N613" s="14"/>
      <c r="O613" s="14"/>
      <c r="P613" s="14"/>
    </row>
    <row r="614" spans="5:16" x14ac:dyDescent="0.25">
      <c r="E614" s="272"/>
      <c r="F614" s="13"/>
      <c r="G614" s="13"/>
      <c r="H614" s="13"/>
      <c r="I614" s="13"/>
      <c r="J614" s="13"/>
      <c r="L614" s="14"/>
      <c r="M614" s="14"/>
      <c r="N614" s="14"/>
      <c r="O614" s="14"/>
      <c r="P614" s="14"/>
    </row>
    <row r="615" spans="5:16" x14ac:dyDescent="0.25">
      <c r="E615" s="272"/>
      <c r="F615" s="13"/>
      <c r="G615" s="13"/>
      <c r="H615" s="13"/>
      <c r="I615" s="13"/>
      <c r="J615" s="13"/>
      <c r="L615" s="14"/>
      <c r="M615" s="14"/>
      <c r="N615" s="14"/>
      <c r="O615" s="14"/>
      <c r="P615" s="14"/>
    </row>
    <row r="616" spans="5:16" x14ac:dyDescent="0.25">
      <c r="E616" s="272"/>
      <c r="F616" s="13"/>
      <c r="G616" s="13"/>
      <c r="H616" s="13"/>
      <c r="I616" s="13"/>
      <c r="J616" s="13"/>
      <c r="L616" s="14"/>
      <c r="M616" s="14"/>
      <c r="N616" s="14"/>
      <c r="O616" s="14"/>
      <c r="P616" s="14"/>
    </row>
    <row r="617" spans="5:16" x14ac:dyDescent="0.25">
      <c r="E617" s="272"/>
      <c r="F617" s="13"/>
      <c r="G617" s="13"/>
      <c r="H617" s="13"/>
      <c r="I617" s="13"/>
      <c r="J617" s="13"/>
      <c r="L617" s="14"/>
      <c r="M617" s="14"/>
      <c r="N617" s="14"/>
      <c r="O617" s="14"/>
      <c r="P617" s="14"/>
    </row>
    <row r="618" spans="5:16" x14ac:dyDescent="0.25">
      <c r="E618" s="272"/>
      <c r="F618" s="13"/>
      <c r="G618" s="13"/>
      <c r="H618" s="13"/>
      <c r="I618" s="13"/>
      <c r="J618" s="13"/>
      <c r="L618" s="14"/>
      <c r="M618" s="14"/>
      <c r="N618" s="14"/>
      <c r="O618" s="14"/>
      <c r="P618" s="14"/>
    </row>
    <row r="619" spans="5:16" x14ac:dyDescent="0.25">
      <c r="E619" s="272"/>
      <c r="F619" s="13"/>
      <c r="G619" s="13"/>
      <c r="H619" s="13"/>
      <c r="I619" s="13"/>
      <c r="J619" s="13"/>
      <c r="L619" s="14"/>
      <c r="M619" s="14"/>
      <c r="N619" s="14"/>
      <c r="O619" s="14"/>
      <c r="P619" s="14"/>
    </row>
    <row r="620" spans="5:16" x14ac:dyDescent="0.25">
      <c r="E620" s="272"/>
      <c r="F620" s="13"/>
      <c r="G620" s="13"/>
      <c r="H620" s="13"/>
      <c r="I620" s="13"/>
      <c r="J620" s="13"/>
      <c r="L620" s="14"/>
      <c r="M620" s="14"/>
      <c r="N620" s="14"/>
      <c r="O620" s="14"/>
      <c r="P620" s="14"/>
    </row>
    <row r="621" spans="5:16" x14ac:dyDescent="0.25">
      <c r="E621" s="272"/>
      <c r="F621" s="13"/>
      <c r="G621" s="13"/>
      <c r="H621" s="13"/>
      <c r="I621" s="13"/>
      <c r="J621" s="13"/>
      <c r="L621" s="14"/>
      <c r="M621" s="14"/>
      <c r="N621" s="14"/>
      <c r="O621" s="14"/>
      <c r="P621" s="14"/>
    </row>
    <row r="622" spans="5:16" x14ac:dyDescent="0.25">
      <c r="E622" s="272"/>
      <c r="F622" s="13"/>
      <c r="G622" s="13"/>
      <c r="H622" s="13"/>
      <c r="I622" s="13"/>
      <c r="J622" s="13"/>
      <c r="L622" s="14"/>
      <c r="M622" s="14"/>
      <c r="N622" s="14"/>
      <c r="O622" s="14"/>
      <c r="P622" s="14"/>
    </row>
    <row r="623" spans="5:16" x14ac:dyDescent="0.25">
      <c r="E623" s="272"/>
      <c r="F623" s="13"/>
      <c r="G623" s="13"/>
      <c r="H623" s="13"/>
      <c r="I623" s="13"/>
      <c r="J623" s="13"/>
      <c r="L623" s="14"/>
      <c r="M623" s="14"/>
      <c r="N623" s="14"/>
      <c r="O623" s="14"/>
      <c r="P623" s="14"/>
    </row>
    <row r="624" spans="5:16" x14ac:dyDescent="0.25">
      <c r="E624" s="272"/>
      <c r="F624" s="13"/>
      <c r="G624" s="13"/>
      <c r="H624" s="13"/>
      <c r="I624" s="13"/>
      <c r="J624" s="13"/>
      <c r="L624" s="14"/>
      <c r="M624" s="14"/>
      <c r="N624" s="14"/>
      <c r="O624" s="14"/>
      <c r="P624" s="14"/>
    </row>
    <row r="625" spans="5:16" x14ac:dyDescent="0.25">
      <c r="E625" s="272"/>
      <c r="F625" s="13"/>
      <c r="G625" s="13"/>
      <c r="H625" s="13"/>
      <c r="I625" s="13"/>
      <c r="J625" s="13"/>
      <c r="L625" s="14"/>
      <c r="M625" s="14"/>
      <c r="N625" s="14"/>
      <c r="O625" s="14"/>
      <c r="P625" s="14"/>
    </row>
    <row r="626" spans="5:16" x14ac:dyDescent="0.25">
      <c r="E626" s="272"/>
      <c r="F626" s="13"/>
      <c r="G626" s="13"/>
      <c r="H626" s="13"/>
      <c r="I626" s="13"/>
      <c r="J626" s="13"/>
      <c r="L626" s="14"/>
      <c r="M626" s="14"/>
      <c r="N626" s="14"/>
      <c r="O626" s="14"/>
      <c r="P626" s="14"/>
    </row>
    <row r="627" spans="5:16" x14ac:dyDescent="0.25">
      <c r="E627" s="272"/>
      <c r="F627" s="13"/>
      <c r="G627" s="13"/>
      <c r="H627" s="13"/>
      <c r="I627" s="13"/>
      <c r="J627" s="13"/>
      <c r="L627" s="14"/>
      <c r="M627" s="14"/>
      <c r="N627" s="14"/>
      <c r="O627" s="14"/>
      <c r="P627" s="14"/>
    </row>
    <row r="628" spans="5:16" x14ac:dyDescent="0.25">
      <c r="E628" s="272"/>
      <c r="F628" s="13"/>
      <c r="G628" s="13"/>
      <c r="H628" s="13"/>
      <c r="I628" s="13"/>
      <c r="J628" s="13"/>
      <c r="L628" s="14"/>
      <c r="M628" s="14"/>
      <c r="N628" s="14"/>
      <c r="O628" s="14"/>
      <c r="P628" s="14"/>
    </row>
    <row r="629" spans="5:16" x14ac:dyDescent="0.25">
      <c r="E629" s="272"/>
      <c r="F629" s="13"/>
      <c r="G629" s="13"/>
      <c r="H629" s="13"/>
      <c r="I629" s="13"/>
      <c r="J629" s="13"/>
      <c r="L629" s="14"/>
      <c r="M629" s="14"/>
      <c r="N629" s="14"/>
      <c r="O629" s="14"/>
      <c r="P629" s="14"/>
    </row>
    <row r="630" spans="5:16" x14ac:dyDescent="0.25">
      <c r="F630" s="13"/>
      <c r="G630" s="13"/>
      <c r="H630" s="13"/>
      <c r="I630" s="13"/>
      <c r="J630" s="13"/>
      <c r="L630" s="14"/>
      <c r="M630" s="14"/>
      <c r="N630" s="14"/>
      <c r="O630" s="14"/>
      <c r="P630" s="14"/>
    </row>
    <row r="631" spans="5:16" x14ac:dyDescent="0.25">
      <c r="E631" s="272"/>
      <c r="F631" s="13"/>
      <c r="G631" s="13"/>
      <c r="H631" s="13"/>
      <c r="I631" s="13"/>
      <c r="J631" s="13"/>
      <c r="L631" s="14"/>
      <c r="M631" s="14"/>
      <c r="N631" s="14"/>
      <c r="O631" s="14"/>
      <c r="P631" s="14"/>
    </row>
    <row r="632" spans="5:16" x14ac:dyDescent="0.25">
      <c r="E632" s="272"/>
      <c r="F632" s="13"/>
      <c r="G632" s="13"/>
      <c r="H632" s="13"/>
      <c r="I632" s="13"/>
      <c r="J632" s="13"/>
      <c r="L632" s="14"/>
      <c r="M632" s="14"/>
      <c r="N632" s="14"/>
      <c r="O632" s="14"/>
      <c r="P632" s="14"/>
    </row>
    <row r="633" spans="5:16" x14ac:dyDescent="0.25">
      <c r="E633" s="272"/>
      <c r="F633" s="13"/>
      <c r="G633" s="13"/>
      <c r="H633" s="13"/>
      <c r="I633" s="13"/>
      <c r="J633" s="13"/>
      <c r="L633" s="14"/>
      <c r="M633" s="14"/>
      <c r="N633" s="14"/>
      <c r="O633" s="14"/>
      <c r="P633" s="14"/>
    </row>
    <row r="634" spans="5:16" x14ac:dyDescent="0.25">
      <c r="E634" s="272"/>
      <c r="F634" s="13"/>
      <c r="G634" s="13"/>
      <c r="H634" s="13"/>
      <c r="I634" s="13"/>
      <c r="J634" s="13"/>
      <c r="L634" s="14"/>
      <c r="M634" s="14"/>
      <c r="N634" s="14"/>
      <c r="O634" s="14"/>
      <c r="P634" s="14"/>
    </row>
    <row r="635" spans="5:16" x14ac:dyDescent="0.25">
      <c r="E635" s="272"/>
      <c r="F635" s="13"/>
      <c r="G635" s="13"/>
      <c r="H635" s="13"/>
      <c r="I635" s="13"/>
      <c r="J635" s="13"/>
      <c r="L635" s="14"/>
      <c r="M635" s="14"/>
      <c r="N635" s="14"/>
      <c r="O635" s="14"/>
      <c r="P635" s="14"/>
    </row>
    <row r="636" spans="5:16" x14ac:dyDescent="0.25">
      <c r="E636" s="272"/>
      <c r="F636" s="13"/>
      <c r="G636" s="13"/>
      <c r="H636" s="13"/>
      <c r="I636" s="13"/>
      <c r="J636" s="13"/>
      <c r="L636" s="14"/>
      <c r="M636" s="14"/>
      <c r="N636" s="14"/>
      <c r="O636" s="14"/>
      <c r="P636" s="14"/>
    </row>
    <row r="637" spans="5:16" x14ac:dyDescent="0.25">
      <c r="E637" s="272"/>
      <c r="F637" s="13"/>
      <c r="G637" s="13"/>
      <c r="H637" s="13"/>
      <c r="I637" s="13"/>
      <c r="J637" s="13"/>
      <c r="L637" s="14"/>
      <c r="M637" s="14"/>
      <c r="N637" s="14"/>
      <c r="O637" s="14"/>
      <c r="P637" s="14"/>
    </row>
    <row r="638" spans="5:16" x14ac:dyDescent="0.25">
      <c r="E638" s="272"/>
      <c r="F638" s="13"/>
      <c r="G638" s="13"/>
      <c r="H638" s="13"/>
      <c r="I638" s="13"/>
      <c r="J638" s="13"/>
      <c r="L638" s="14"/>
      <c r="M638" s="14"/>
      <c r="N638" s="14"/>
      <c r="O638" s="14"/>
      <c r="P638" s="14"/>
    </row>
    <row r="639" spans="5:16" x14ac:dyDescent="0.25">
      <c r="E639" s="272"/>
      <c r="F639" s="13"/>
      <c r="G639" s="13"/>
      <c r="H639" s="13"/>
      <c r="I639" s="13"/>
      <c r="J639" s="13"/>
      <c r="L639" s="14"/>
      <c r="M639" s="14"/>
      <c r="N639" s="14"/>
      <c r="O639" s="14"/>
      <c r="P639" s="14"/>
    </row>
    <row r="640" spans="5:16" x14ac:dyDescent="0.25">
      <c r="E640" s="272"/>
      <c r="F640" s="13"/>
      <c r="G640" s="13"/>
      <c r="H640" s="13"/>
      <c r="I640" s="13"/>
      <c r="J640" s="13"/>
      <c r="L640" s="14"/>
      <c r="M640" s="14"/>
      <c r="N640" s="14"/>
      <c r="O640" s="14"/>
      <c r="P640" s="14"/>
    </row>
    <row r="641" spans="5:16" x14ac:dyDescent="0.25">
      <c r="E641" s="272"/>
      <c r="F641" s="13"/>
      <c r="G641" s="13"/>
      <c r="H641" s="13"/>
      <c r="I641" s="13"/>
      <c r="J641" s="13"/>
      <c r="L641" s="14"/>
      <c r="M641" s="14"/>
      <c r="N641" s="14"/>
      <c r="O641" s="14"/>
      <c r="P641" s="14"/>
    </row>
    <row r="642" spans="5:16" x14ac:dyDescent="0.25">
      <c r="E642" s="272"/>
      <c r="F642" s="13"/>
      <c r="G642" s="13"/>
      <c r="H642" s="13"/>
      <c r="I642" s="13"/>
      <c r="J642" s="13"/>
      <c r="L642" s="14"/>
      <c r="M642" s="14"/>
      <c r="N642" s="14"/>
      <c r="O642" s="14"/>
      <c r="P642" s="14"/>
    </row>
    <row r="643" spans="5:16" x14ac:dyDescent="0.25">
      <c r="E643" s="272"/>
      <c r="F643" s="13"/>
      <c r="G643" s="13"/>
      <c r="H643" s="13"/>
      <c r="I643" s="13"/>
      <c r="J643" s="13"/>
      <c r="L643" s="14"/>
      <c r="M643" s="14"/>
      <c r="N643" s="14"/>
      <c r="O643" s="14"/>
      <c r="P643" s="14"/>
    </row>
    <row r="644" spans="5:16" x14ac:dyDescent="0.25">
      <c r="E644" s="272"/>
      <c r="F644" s="13"/>
      <c r="G644" s="13"/>
      <c r="H644" s="13"/>
      <c r="I644" s="13"/>
      <c r="J644" s="13"/>
      <c r="L644" s="14"/>
      <c r="M644" s="14"/>
      <c r="N644" s="14"/>
      <c r="O644" s="14"/>
      <c r="P644" s="14"/>
    </row>
    <row r="645" spans="5:16" x14ac:dyDescent="0.25">
      <c r="E645" s="272"/>
      <c r="F645" s="13"/>
      <c r="G645" s="13"/>
      <c r="H645" s="13"/>
      <c r="I645" s="13"/>
      <c r="J645" s="13"/>
      <c r="L645" s="14"/>
      <c r="M645" s="14"/>
      <c r="N645" s="14"/>
      <c r="O645" s="14"/>
      <c r="P645" s="14"/>
    </row>
    <row r="646" spans="5:16" x14ac:dyDescent="0.25">
      <c r="E646" s="272"/>
      <c r="F646" s="13"/>
      <c r="G646" s="13"/>
      <c r="H646" s="13"/>
      <c r="I646" s="13"/>
      <c r="J646" s="13"/>
      <c r="L646" s="14"/>
      <c r="M646" s="14"/>
      <c r="N646" s="14"/>
      <c r="O646" s="14"/>
      <c r="P646" s="14"/>
    </row>
    <row r="647" spans="5:16" x14ac:dyDescent="0.25">
      <c r="E647" s="272"/>
      <c r="F647" s="13"/>
      <c r="G647" s="13"/>
      <c r="H647" s="13"/>
      <c r="I647" s="13"/>
      <c r="J647" s="13"/>
      <c r="L647" s="14"/>
      <c r="M647" s="14"/>
      <c r="N647" s="14"/>
      <c r="O647" s="14"/>
      <c r="P647" s="14"/>
    </row>
    <row r="648" spans="5:16" x14ac:dyDescent="0.25">
      <c r="E648" s="272"/>
      <c r="F648" s="13"/>
      <c r="G648" s="13"/>
      <c r="H648" s="13"/>
      <c r="I648" s="13"/>
      <c r="J648" s="13"/>
      <c r="L648" s="14"/>
      <c r="M648" s="14"/>
      <c r="N648" s="14"/>
      <c r="O648" s="14"/>
      <c r="P648" s="14"/>
    </row>
    <row r="649" spans="5:16" x14ac:dyDescent="0.25">
      <c r="E649" s="272"/>
      <c r="F649" s="13"/>
      <c r="G649" s="13"/>
      <c r="H649" s="13"/>
      <c r="I649" s="13"/>
      <c r="J649" s="13"/>
      <c r="L649" s="14"/>
      <c r="M649" s="14"/>
      <c r="N649" s="14"/>
      <c r="O649" s="14"/>
      <c r="P649" s="14"/>
    </row>
    <row r="650" spans="5:16" x14ac:dyDescent="0.25">
      <c r="E650" s="272"/>
      <c r="F650" s="13"/>
      <c r="G650" s="13"/>
      <c r="H650" s="13"/>
      <c r="I650" s="13"/>
      <c r="J650" s="13"/>
      <c r="L650" s="14"/>
      <c r="M650" s="14"/>
      <c r="N650" s="14"/>
      <c r="O650" s="14"/>
      <c r="P650" s="14"/>
    </row>
    <row r="651" spans="5:16" x14ac:dyDescent="0.25">
      <c r="E651" s="272"/>
      <c r="F651" s="13"/>
      <c r="G651" s="13"/>
      <c r="H651" s="13"/>
      <c r="I651" s="13"/>
      <c r="J651" s="13"/>
      <c r="L651" s="14"/>
      <c r="M651" s="14"/>
      <c r="N651" s="14"/>
      <c r="O651" s="14"/>
      <c r="P651" s="14"/>
    </row>
    <row r="652" spans="5:16" x14ac:dyDescent="0.25">
      <c r="E652" s="272"/>
      <c r="F652" s="13"/>
      <c r="G652" s="13"/>
      <c r="H652" s="13"/>
      <c r="I652" s="13"/>
      <c r="J652" s="13"/>
      <c r="L652" s="14"/>
      <c r="M652" s="14"/>
      <c r="N652" s="14"/>
      <c r="O652" s="14"/>
      <c r="P652" s="14"/>
    </row>
    <row r="653" spans="5:16" x14ac:dyDescent="0.25">
      <c r="E653" s="272"/>
      <c r="F653" s="13"/>
      <c r="G653" s="13"/>
      <c r="H653" s="13"/>
      <c r="I653" s="13"/>
      <c r="J653" s="13"/>
      <c r="L653" s="14"/>
      <c r="M653" s="14"/>
      <c r="N653" s="14"/>
      <c r="O653" s="14"/>
      <c r="P653" s="14"/>
    </row>
    <row r="654" spans="5:16" x14ac:dyDescent="0.25">
      <c r="E654" s="272"/>
      <c r="F654" s="13"/>
      <c r="G654" s="13"/>
      <c r="H654" s="13"/>
      <c r="I654" s="13"/>
      <c r="J654" s="13"/>
      <c r="L654" s="14"/>
      <c r="M654" s="14"/>
      <c r="N654" s="14"/>
      <c r="O654" s="14"/>
      <c r="P654" s="14"/>
    </row>
    <row r="655" spans="5:16" x14ac:dyDescent="0.25">
      <c r="E655" s="272"/>
      <c r="F655" s="13"/>
      <c r="G655" s="13"/>
      <c r="H655" s="13"/>
      <c r="I655" s="13"/>
      <c r="J655" s="13"/>
      <c r="L655" s="14"/>
      <c r="M655" s="14"/>
      <c r="N655" s="14"/>
      <c r="O655" s="14"/>
      <c r="P655" s="14"/>
    </row>
    <row r="656" spans="5:16" x14ac:dyDescent="0.25">
      <c r="E656" s="272"/>
      <c r="F656" s="13"/>
      <c r="G656" s="13"/>
      <c r="H656" s="13"/>
      <c r="I656" s="13"/>
      <c r="J656" s="13"/>
      <c r="L656" s="14"/>
      <c r="M656" s="14"/>
      <c r="N656" s="14"/>
      <c r="O656" s="14"/>
      <c r="P656" s="14"/>
    </row>
    <row r="657" spans="5:16" x14ac:dyDescent="0.25">
      <c r="E657" s="272"/>
      <c r="F657" s="13"/>
      <c r="G657" s="13"/>
      <c r="H657" s="13"/>
      <c r="I657" s="13"/>
      <c r="J657" s="13"/>
      <c r="L657" s="14"/>
      <c r="M657" s="14"/>
      <c r="N657" s="14"/>
      <c r="O657" s="14"/>
      <c r="P657" s="14"/>
    </row>
    <row r="658" spans="5:16" x14ac:dyDescent="0.25">
      <c r="E658" s="272"/>
      <c r="F658" s="13"/>
      <c r="G658" s="13"/>
      <c r="H658" s="13"/>
      <c r="I658" s="13"/>
      <c r="J658" s="13"/>
      <c r="L658" s="14"/>
      <c r="M658" s="14"/>
      <c r="N658" s="14"/>
      <c r="O658" s="14"/>
      <c r="P658" s="14"/>
    </row>
    <row r="659" spans="5:16" x14ac:dyDescent="0.25">
      <c r="F659" s="13"/>
      <c r="G659" s="13"/>
      <c r="H659" s="13"/>
      <c r="I659" s="13"/>
      <c r="J659" s="13"/>
      <c r="L659" s="14"/>
      <c r="M659" s="14"/>
      <c r="N659" s="14"/>
      <c r="O659" s="14"/>
      <c r="P659" s="14"/>
    </row>
    <row r="660" spans="5:16" x14ac:dyDescent="0.25">
      <c r="E660" s="272"/>
      <c r="F660" s="13"/>
      <c r="G660" s="13"/>
      <c r="H660" s="13"/>
      <c r="I660" s="13"/>
      <c r="J660" s="13"/>
      <c r="L660" s="14"/>
      <c r="M660" s="14"/>
      <c r="N660" s="14"/>
      <c r="O660" s="14"/>
      <c r="P660" s="14"/>
    </row>
    <row r="661" spans="5:16" x14ac:dyDescent="0.25">
      <c r="E661" s="272"/>
      <c r="F661" s="13"/>
      <c r="G661" s="13"/>
      <c r="H661" s="13"/>
      <c r="I661" s="13"/>
      <c r="J661" s="13"/>
      <c r="L661" s="14"/>
      <c r="M661" s="14"/>
      <c r="N661" s="14"/>
      <c r="O661" s="14"/>
      <c r="P661" s="14"/>
    </row>
    <row r="662" spans="5:16" x14ac:dyDescent="0.25">
      <c r="E662" s="272"/>
      <c r="F662" s="13"/>
      <c r="G662" s="13"/>
      <c r="H662" s="13"/>
      <c r="I662" s="13"/>
      <c r="J662" s="13"/>
      <c r="L662" s="14"/>
      <c r="M662" s="14"/>
      <c r="N662" s="14"/>
      <c r="O662" s="14"/>
      <c r="P662" s="14"/>
    </row>
    <row r="663" spans="5:16" x14ac:dyDescent="0.25">
      <c r="E663" s="272"/>
      <c r="F663" s="13"/>
      <c r="G663" s="13"/>
      <c r="H663" s="13"/>
      <c r="I663" s="13"/>
      <c r="J663" s="13"/>
      <c r="L663" s="14"/>
      <c r="M663" s="14"/>
      <c r="N663" s="14"/>
      <c r="O663" s="14"/>
      <c r="P663" s="14"/>
    </row>
    <row r="664" spans="5:16" x14ac:dyDescent="0.25">
      <c r="E664" s="272"/>
      <c r="F664" s="13"/>
      <c r="G664" s="13"/>
      <c r="H664" s="13"/>
      <c r="I664" s="13"/>
      <c r="J664" s="13"/>
      <c r="L664" s="14"/>
      <c r="M664" s="14"/>
      <c r="N664" s="14"/>
      <c r="O664" s="14"/>
      <c r="P664" s="14"/>
    </row>
    <row r="665" spans="5:16" x14ac:dyDescent="0.25">
      <c r="E665" s="272"/>
      <c r="F665" s="13"/>
      <c r="G665" s="13"/>
      <c r="H665" s="13"/>
      <c r="I665" s="13"/>
      <c r="J665" s="13"/>
      <c r="L665" s="14"/>
      <c r="M665" s="14"/>
      <c r="N665" s="14"/>
      <c r="O665" s="14"/>
      <c r="P665" s="14"/>
    </row>
    <row r="666" spans="5:16" x14ac:dyDescent="0.25">
      <c r="E666" s="272"/>
      <c r="F666" s="13"/>
      <c r="G666" s="13"/>
      <c r="H666" s="13"/>
      <c r="I666" s="13"/>
      <c r="J666" s="13"/>
      <c r="L666" s="14"/>
      <c r="M666" s="14"/>
      <c r="N666" s="14"/>
      <c r="O666" s="14"/>
      <c r="P666" s="14"/>
    </row>
    <row r="667" spans="5:16" x14ac:dyDescent="0.25">
      <c r="E667" s="272"/>
      <c r="F667" s="13"/>
      <c r="G667" s="13"/>
      <c r="H667" s="13"/>
      <c r="I667" s="13"/>
      <c r="J667" s="13"/>
      <c r="L667" s="14"/>
      <c r="M667" s="14"/>
      <c r="N667" s="14"/>
      <c r="O667" s="14"/>
      <c r="P667" s="14"/>
    </row>
    <row r="668" spans="5:16" x14ac:dyDescent="0.25">
      <c r="E668" s="272"/>
      <c r="F668" s="13"/>
      <c r="G668" s="13"/>
      <c r="H668" s="13"/>
      <c r="I668" s="13"/>
      <c r="J668" s="13"/>
      <c r="L668" s="14"/>
      <c r="M668" s="14"/>
      <c r="N668" s="14"/>
      <c r="O668" s="14"/>
      <c r="P668" s="14"/>
    </row>
    <row r="669" spans="5:16" x14ac:dyDescent="0.25">
      <c r="E669" s="272"/>
      <c r="F669" s="13"/>
      <c r="G669" s="13"/>
      <c r="H669" s="13"/>
      <c r="I669" s="13"/>
      <c r="J669" s="13"/>
      <c r="L669" s="14"/>
      <c r="M669" s="14"/>
      <c r="N669" s="14"/>
      <c r="O669" s="14"/>
      <c r="P669" s="14"/>
    </row>
    <row r="670" spans="5:16" x14ac:dyDescent="0.25">
      <c r="E670" s="272"/>
      <c r="F670" s="13"/>
      <c r="G670" s="13"/>
      <c r="H670" s="13"/>
      <c r="I670" s="13"/>
      <c r="J670" s="13"/>
      <c r="L670" s="14"/>
      <c r="M670" s="14"/>
      <c r="N670" s="14"/>
      <c r="O670" s="14"/>
      <c r="P670" s="14"/>
    </row>
    <row r="671" spans="5:16" x14ac:dyDescent="0.25">
      <c r="E671" s="272"/>
      <c r="F671" s="13"/>
      <c r="G671" s="13"/>
      <c r="H671" s="13"/>
      <c r="I671" s="13"/>
      <c r="J671" s="13"/>
      <c r="L671" s="14"/>
      <c r="M671" s="14"/>
      <c r="N671" s="14"/>
      <c r="O671" s="14"/>
      <c r="P671" s="14"/>
    </row>
    <row r="672" spans="5:16" x14ac:dyDescent="0.25">
      <c r="E672" s="272"/>
      <c r="F672" s="13"/>
      <c r="G672" s="13"/>
      <c r="H672" s="13"/>
      <c r="I672" s="13"/>
      <c r="J672" s="13"/>
      <c r="L672" s="14"/>
      <c r="M672" s="14"/>
      <c r="N672" s="14"/>
      <c r="O672" s="14"/>
      <c r="P672" s="14"/>
    </row>
    <row r="673" spans="5:16" x14ac:dyDescent="0.25">
      <c r="E673" s="272"/>
      <c r="F673" s="13"/>
      <c r="G673" s="13"/>
      <c r="H673" s="13"/>
      <c r="I673" s="13"/>
      <c r="J673" s="13"/>
      <c r="L673" s="14"/>
      <c r="M673" s="14"/>
      <c r="N673" s="14"/>
      <c r="O673" s="14"/>
      <c r="P673" s="14"/>
    </row>
    <row r="674" spans="5:16" x14ac:dyDescent="0.25">
      <c r="E674" s="272"/>
      <c r="F674" s="13"/>
      <c r="G674" s="13"/>
      <c r="H674" s="13"/>
      <c r="I674" s="13"/>
      <c r="J674" s="13"/>
      <c r="L674" s="14"/>
      <c r="M674" s="14"/>
      <c r="N674" s="14"/>
      <c r="O674" s="14"/>
      <c r="P674" s="14"/>
    </row>
    <row r="675" spans="5:16" x14ac:dyDescent="0.25">
      <c r="E675" s="272"/>
      <c r="F675" s="13"/>
      <c r="G675" s="13"/>
      <c r="H675" s="13"/>
      <c r="I675" s="13"/>
      <c r="J675" s="13"/>
      <c r="L675" s="14"/>
      <c r="M675" s="14"/>
      <c r="N675" s="14"/>
      <c r="O675" s="14"/>
      <c r="P675" s="14"/>
    </row>
    <row r="676" spans="5:16" x14ac:dyDescent="0.25">
      <c r="E676" s="272"/>
      <c r="F676" s="13"/>
      <c r="G676" s="13"/>
      <c r="H676" s="13"/>
      <c r="I676" s="13"/>
      <c r="J676" s="13"/>
      <c r="L676" s="14"/>
      <c r="M676" s="14"/>
      <c r="N676" s="14"/>
      <c r="O676" s="14"/>
      <c r="P676" s="14"/>
    </row>
    <row r="677" spans="5:16" x14ac:dyDescent="0.25">
      <c r="E677" s="272"/>
      <c r="F677" s="13"/>
      <c r="G677" s="13"/>
      <c r="H677" s="13"/>
      <c r="I677" s="13"/>
      <c r="J677" s="13"/>
      <c r="L677" s="14"/>
      <c r="M677" s="14"/>
      <c r="N677" s="14"/>
      <c r="O677" s="14"/>
      <c r="P677" s="14"/>
    </row>
    <row r="678" spans="5:16" x14ac:dyDescent="0.25">
      <c r="E678" s="272"/>
      <c r="F678" s="13"/>
      <c r="G678" s="13"/>
      <c r="H678" s="13"/>
      <c r="I678" s="13"/>
      <c r="J678" s="13"/>
      <c r="L678" s="14"/>
      <c r="M678" s="14"/>
      <c r="N678" s="14"/>
      <c r="O678" s="14"/>
      <c r="P678" s="14"/>
    </row>
    <row r="679" spans="5:16" x14ac:dyDescent="0.25">
      <c r="E679" s="272"/>
      <c r="F679" s="13"/>
      <c r="G679" s="13"/>
      <c r="H679" s="13"/>
      <c r="I679" s="13"/>
      <c r="J679" s="13"/>
      <c r="L679" s="14"/>
      <c r="M679" s="14"/>
      <c r="N679" s="14"/>
      <c r="O679" s="14"/>
      <c r="P679" s="14"/>
    </row>
    <row r="680" spans="5:16" x14ac:dyDescent="0.25">
      <c r="E680" s="272"/>
      <c r="F680" s="13"/>
      <c r="G680" s="13"/>
      <c r="H680" s="13"/>
      <c r="I680" s="13"/>
      <c r="J680" s="13"/>
      <c r="L680" s="14"/>
      <c r="M680" s="14"/>
      <c r="N680" s="14"/>
      <c r="O680" s="14"/>
      <c r="P680" s="14"/>
    </row>
    <row r="681" spans="5:16" x14ac:dyDescent="0.25">
      <c r="E681" s="272"/>
      <c r="F681" s="13"/>
      <c r="G681" s="13"/>
      <c r="H681" s="13"/>
      <c r="I681" s="13"/>
      <c r="J681" s="13"/>
      <c r="L681" s="14"/>
      <c r="M681" s="14"/>
      <c r="N681" s="14"/>
      <c r="O681" s="14"/>
      <c r="P681" s="14"/>
    </row>
    <row r="682" spans="5:16" x14ac:dyDescent="0.25">
      <c r="E682" s="272"/>
      <c r="F682" s="13"/>
      <c r="G682" s="13"/>
      <c r="H682" s="13"/>
      <c r="I682" s="13"/>
      <c r="J682" s="13"/>
      <c r="L682" s="14"/>
      <c r="M682" s="14"/>
      <c r="N682" s="14"/>
      <c r="O682" s="14"/>
      <c r="P682" s="14"/>
    </row>
    <row r="683" spans="5:16" x14ac:dyDescent="0.25">
      <c r="E683" s="272"/>
      <c r="F683" s="13"/>
      <c r="G683" s="13"/>
      <c r="H683" s="13"/>
      <c r="I683" s="13"/>
      <c r="J683" s="13"/>
      <c r="L683" s="14"/>
      <c r="M683" s="14"/>
      <c r="N683" s="14"/>
      <c r="O683" s="14"/>
      <c r="P683" s="14"/>
    </row>
    <row r="684" spans="5:16" x14ac:dyDescent="0.25">
      <c r="E684" s="272"/>
      <c r="F684" s="13"/>
      <c r="G684" s="13"/>
      <c r="H684" s="13"/>
      <c r="I684" s="13"/>
      <c r="J684" s="13"/>
      <c r="L684" s="14"/>
      <c r="M684" s="14"/>
      <c r="N684" s="14"/>
      <c r="O684" s="14"/>
      <c r="P684" s="14"/>
    </row>
    <row r="685" spans="5:16" x14ac:dyDescent="0.25">
      <c r="E685" s="272"/>
      <c r="F685" s="13"/>
      <c r="G685" s="13"/>
      <c r="H685" s="13"/>
      <c r="I685" s="13"/>
      <c r="J685" s="13"/>
      <c r="L685" s="14"/>
      <c r="M685" s="14"/>
      <c r="N685" s="14"/>
      <c r="O685" s="14"/>
      <c r="P685" s="14"/>
    </row>
    <row r="686" spans="5:16" x14ac:dyDescent="0.25">
      <c r="F686" s="13"/>
      <c r="G686" s="13"/>
      <c r="H686" s="13"/>
      <c r="I686" s="13"/>
      <c r="J686" s="13"/>
      <c r="L686" s="14"/>
      <c r="M686" s="14"/>
      <c r="N686" s="14"/>
      <c r="O686" s="14"/>
      <c r="P686" s="14"/>
    </row>
    <row r="687" spans="5:16" x14ac:dyDescent="0.25">
      <c r="E687" s="272"/>
      <c r="F687" s="13"/>
      <c r="G687" s="13"/>
      <c r="H687" s="13"/>
      <c r="I687" s="13"/>
      <c r="J687" s="13"/>
      <c r="L687" s="14"/>
      <c r="M687" s="14"/>
      <c r="N687" s="14"/>
      <c r="O687" s="14"/>
      <c r="P687" s="14"/>
    </row>
    <row r="688" spans="5:16" x14ac:dyDescent="0.25">
      <c r="E688" s="272"/>
      <c r="F688" s="13"/>
      <c r="G688" s="13"/>
      <c r="H688" s="13"/>
      <c r="I688" s="13"/>
      <c r="J688" s="13"/>
      <c r="L688" s="14"/>
      <c r="M688" s="14"/>
      <c r="N688" s="14"/>
      <c r="O688" s="14"/>
      <c r="P688" s="14"/>
    </row>
    <row r="689" spans="5:16" x14ac:dyDescent="0.25">
      <c r="E689" s="272"/>
      <c r="F689" s="13"/>
      <c r="G689" s="13"/>
      <c r="H689" s="13"/>
      <c r="I689" s="13"/>
      <c r="J689" s="13"/>
      <c r="L689" s="14"/>
      <c r="M689" s="14"/>
      <c r="N689" s="14"/>
      <c r="O689" s="14"/>
      <c r="P689" s="14"/>
    </row>
    <row r="690" spans="5:16" x14ac:dyDescent="0.25">
      <c r="F690" s="13"/>
      <c r="G690" s="13"/>
      <c r="H690" s="13"/>
      <c r="I690" s="13"/>
      <c r="J690" s="13"/>
      <c r="L690" s="14"/>
      <c r="M690" s="14"/>
      <c r="N690" s="14"/>
      <c r="O690" s="14"/>
      <c r="P690" s="14"/>
    </row>
    <row r="691" spans="5:16" x14ac:dyDescent="0.25">
      <c r="E691" s="272"/>
      <c r="F691" s="13"/>
      <c r="G691" s="13"/>
      <c r="H691" s="13"/>
      <c r="I691" s="13"/>
      <c r="J691" s="13"/>
      <c r="L691" s="14"/>
      <c r="M691" s="14"/>
      <c r="N691" s="14"/>
      <c r="O691" s="14"/>
      <c r="P691" s="14"/>
    </row>
    <row r="692" spans="5:16" x14ac:dyDescent="0.25">
      <c r="E692" s="272"/>
      <c r="F692" s="13"/>
      <c r="G692" s="13"/>
      <c r="H692" s="13"/>
      <c r="I692" s="13"/>
      <c r="J692" s="13"/>
      <c r="L692" s="14"/>
      <c r="M692" s="14"/>
      <c r="N692" s="14"/>
      <c r="O692" s="14"/>
      <c r="P692" s="14"/>
    </row>
    <row r="693" spans="5:16" x14ac:dyDescent="0.25">
      <c r="E693" s="272"/>
      <c r="F693" s="13"/>
      <c r="G693" s="13"/>
      <c r="H693" s="13"/>
      <c r="I693" s="13"/>
      <c r="J693" s="13"/>
      <c r="L693" s="14"/>
      <c r="M693" s="14"/>
      <c r="N693" s="14"/>
      <c r="O693" s="14"/>
      <c r="P693" s="14"/>
    </row>
    <row r="694" spans="5:16" x14ac:dyDescent="0.25">
      <c r="E694" s="272"/>
      <c r="F694" s="13"/>
      <c r="G694" s="13"/>
      <c r="H694" s="13"/>
      <c r="I694" s="13"/>
      <c r="J694" s="13"/>
      <c r="L694" s="14"/>
      <c r="M694" s="14"/>
      <c r="N694" s="14"/>
      <c r="O694" s="14"/>
      <c r="P694" s="14"/>
    </row>
    <row r="695" spans="5:16" x14ac:dyDescent="0.25">
      <c r="E695" s="272"/>
      <c r="F695" s="13"/>
      <c r="G695" s="13"/>
      <c r="H695" s="13"/>
      <c r="I695" s="13"/>
      <c r="J695" s="13"/>
      <c r="L695" s="14"/>
      <c r="M695" s="14"/>
      <c r="N695" s="14"/>
      <c r="O695" s="14"/>
      <c r="P695" s="14"/>
    </row>
    <row r="696" spans="5:16" x14ac:dyDescent="0.25">
      <c r="E696" s="272"/>
      <c r="F696" s="13"/>
      <c r="G696" s="13"/>
      <c r="H696" s="13"/>
      <c r="I696" s="13"/>
      <c r="J696" s="13"/>
      <c r="L696" s="14"/>
      <c r="M696" s="14"/>
      <c r="N696" s="14"/>
      <c r="O696" s="14"/>
      <c r="P696" s="14"/>
    </row>
    <row r="697" spans="5:16" x14ac:dyDescent="0.25">
      <c r="E697" s="272"/>
      <c r="F697" s="13"/>
      <c r="G697" s="13"/>
      <c r="H697" s="13"/>
      <c r="I697" s="13"/>
      <c r="J697" s="13"/>
      <c r="L697" s="14"/>
      <c r="M697" s="14"/>
      <c r="N697" s="14"/>
      <c r="O697" s="14"/>
      <c r="P697" s="14"/>
    </row>
    <row r="698" spans="5:16" x14ac:dyDescent="0.25">
      <c r="E698" s="272"/>
      <c r="F698" s="13"/>
      <c r="G698" s="13"/>
      <c r="H698" s="13"/>
      <c r="I698" s="13"/>
      <c r="J698" s="13"/>
      <c r="L698" s="14"/>
      <c r="M698" s="14"/>
      <c r="N698" s="14"/>
      <c r="O698" s="14"/>
      <c r="P698" s="14"/>
    </row>
    <row r="699" spans="5:16" x14ac:dyDescent="0.25">
      <c r="E699" s="272"/>
      <c r="F699" s="13"/>
      <c r="G699" s="13"/>
      <c r="H699" s="13"/>
      <c r="I699" s="13"/>
      <c r="J699" s="13"/>
      <c r="L699" s="14"/>
      <c r="M699" s="14"/>
      <c r="N699" s="14"/>
      <c r="O699" s="14"/>
      <c r="P699" s="14"/>
    </row>
    <row r="700" spans="5:16" x14ac:dyDescent="0.25">
      <c r="E700" s="272"/>
      <c r="F700" s="13"/>
      <c r="G700" s="13"/>
      <c r="H700" s="13"/>
      <c r="I700" s="13"/>
      <c r="J700" s="13"/>
      <c r="L700" s="14"/>
      <c r="M700" s="14"/>
      <c r="N700" s="14"/>
      <c r="O700" s="14"/>
      <c r="P700" s="14"/>
    </row>
    <row r="701" spans="5:16" x14ac:dyDescent="0.25">
      <c r="E701" s="272"/>
      <c r="F701" s="13"/>
      <c r="G701" s="13"/>
      <c r="H701" s="13"/>
      <c r="I701" s="13"/>
      <c r="J701" s="13"/>
      <c r="L701" s="14"/>
      <c r="M701" s="14"/>
      <c r="N701" s="14"/>
      <c r="O701" s="14"/>
      <c r="P701" s="14"/>
    </row>
    <row r="702" spans="5:16" x14ac:dyDescent="0.25">
      <c r="E702" s="272"/>
      <c r="F702" s="13"/>
      <c r="G702" s="13"/>
      <c r="H702" s="13"/>
      <c r="I702" s="13"/>
      <c r="J702" s="13"/>
      <c r="L702" s="14"/>
      <c r="M702" s="14"/>
      <c r="N702" s="14"/>
      <c r="O702" s="14"/>
      <c r="P702" s="14"/>
    </row>
    <row r="703" spans="5:16" x14ac:dyDescent="0.25">
      <c r="E703" s="272"/>
      <c r="F703" s="13"/>
      <c r="G703" s="13"/>
      <c r="H703" s="13"/>
      <c r="I703" s="13"/>
      <c r="J703" s="13"/>
      <c r="L703" s="14"/>
      <c r="M703" s="14"/>
      <c r="N703" s="14"/>
      <c r="O703" s="14"/>
      <c r="P703" s="14"/>
    </row>
    <row r="704" spans="5:16" x14ac:dyDescent="0.25">
      <c r="E704" s="272"/>
      <c r="F704" s="13"/>
      <c r="G704" s="13"/>
      <c r="H704" s="13"/>
      <c r="I704" s="13"/>
      <c r="J704" s="13"/>
      <c r="L704" s="14"/>
      <c r="M704" s="14"/>
      <c r="N704" s="14"/>
      <c r="O704" s="14"/>
      <c r="P704" s="14"/>
    </row>
    <row r="705" spans="5:16" x14ac:dyDescent="0.25">
      <c r="E705" s="272"/>
      <c r="F705" s="13"/>
      <c r="G705" s="13"/>
      <c r="H705" s="13"/>
      <c r="I705" s="13"/>
      <c r="J705" s="13"/>
      <c r="L705" s="14"/>
      <c r="M705" s="14"/>
      <c r="N705" s="14"/>
      <c r="O705" s="14"/>
      <c r="P705" s="14"/>
    </row>
    <row r="706" spans="5:16" x14ac:dyDescent="0.25">
      <c r="E706" s="272"/>
      <c r="F706" s="13"/>
      <c r="G706" s="13"/>
      <c r="H706" s="13"/>
      <c r="I706" s="13"/>
      <c r="J706" s="13"/>
      <c r="L706" s="14"/>
      <c r="M706" s="14"/>
      <c r="N706" s="14"/>
      <c r="O706" s="14"/>
      <c r="P706" s="14"/>
    </row>
    <row r="707" spans="5:16" x14ac:dyDescent="0.25">
      <c r="E707" s="272"/>
      <c r="F707" s="13"/>
      <c r="G707" s="13"/>
      <c r="H707" s="13"/>
      <c r="I707" s="13"/>
      <c r="J707" s="13"/>
      <c r="L707" s="14"/>
      <c r="M707" s="14"/>
      <c r="N707" s="14"/>
      <c r="O707" s="14"/>
      <c r="P707" s="14"/>
    </row>
    <row r="708" spans="5:16" x14ac:dyDescent="0.25">
      <c r="E708" s="272"/>
      <c r="F708" s="13"/>
      <c r="G708" s="13"/>
      <c r="H708" s="13"/>
      <c r="I708" s="13"/>
      <c r="J708" s="13"/>
      <c r="L708" s="14"/>
      <c r="M708" s="14"/>
      <c r="N708" s="14"/>
      <c r="O708" s="14"/>
      <c r="P708" s="14"/>
    </row>
    <row r="709" spans="5:16" x14ac:dyDescent="0.25">
      <c r="E709" s="272"/>
      <c r="F709" s="13"/>
      <c r="G709" s="13"/>
      <c r="H709" s="13"/>
      <c r="I709" s="13"/>
      <c r="J709" s="13"/>
      <c r="L709" s="14"/>
      <c r="M709" s="14"/>
      <c r="N709" s="14"/>
      <c r="O709" s="14"/>
      <c r="P709" s="14"/>
    </row>
    <row r="710" spans="5:16" x14ac:dyDescent="0.25">
      <c r="E710" s="272"/>
      <c r="F710" s="13"/>
      <c r="G710" s="13"/>
      <c r="H710" s="13"/>
      <c r="I710" s="13"/>
      <c r="J710" s="13"/>
      <c r="L710" s="14"/>
      <c r="M710" s="14"/>
      <c r="N710" s="14"/>
      <c r="O710" s="14"/>
      <c r="P710" s="14"/>
    </row>
    <row r="711" spans="5:16" x14ac:dyDescent="0.25">
      <c r="E711" s="272"/>
      <c r="F711" s="13"/>
      <c r="G711" s="13"/>
      <c r="H711" s="13"/>
      <c r="I711" s="13"/>
      <c r="J711" s="13"/>
      <c r="L711" s="14"/>
      <c r="M711" s="14"/>
      <c r="N711" s="14"/>
      <c r="O711" s="14"/>
      <c r="P711" s="14"/>
    </row>
    <row r="712" spans="5:16" x14ac:dyDescent="0.25">
      <c r="E712" s="272"/>
      <c r="F712" s="13"/>
      <c r="G712" s="13"/>
      <c r="H712" s="13"/>
      <c r="I712" s="13"/>
      <c r="J712" s="13"/>
      <c r="L712" s="14"/>
      <c r="M712" s="14"/>
      <c r="N712" s="14"/>
      <c r="O712" s="14"/>
      <c r="P712" s="14"/>
    </row>
    <row r="713" spans="5:16" x14ac:dyDescent="0.25">
      <c r="E713" s="272"/>
      <c r="F713" s="13"/>
      <c r="G713" s="13"/>
      <c r="H713" s="13"/>
      <c r="I713" s="13"/>
      <c r="J713" s="13"/>
      <c r="L713" s="14"/>
      <c r="M713" s="14"/>
      <c r="N713" s="14"/>
      <c r="O713" s="14"/>
      <c r="P713" s="14"/>
    </row>
    <row r="714" spans="5:16" x14ac:dyDescent="0.25">
      <c r="F714" s="13"/>
      <c r="G714" s="13"/>
      <c r="H714" s="13"/>
      <c r="I714" s="13"/>
      <c r="J714" s="13"/>
      <c r="L714" s="14"/>
      <c r="M714" s="14"/>
      <c r="N714" s="14"/>
      <c r="O714" s="14"/>
      <c r="P714" s="14"/>
    </row>
    <row r="715" spans="5:16" x14ac:dyDescent="0.25">
      <c r="E715" s="272"/>
      <c r="F715" s="13"/>
      <c r="G715" s="13"/>
      <c r="H715" s="13"/>
      <c r="I715" s="13"/>
      <c r="J715" s="13"/>
      <c r="L715" s="14"/>
      <c r="M715" s="14"/>
      <c r="N715" s="14"/>
      <c r="O715" s="14"/>
      <c r="P715" s="14"/>
    </row>
    <row r="716" spans="5:16" x14ac:dyDescent="0.25">
      <c r="E716" s="272"/>
      <c r="F716" s="13"/>
      <c r="G716" s="13"/>
      <c r="H716" s="13"/>
      <c r="I716" s="13"/>
      <c r="J716" s="13"/>
      <c r="L716" s="14"/>
      <c r="M716" s="14"/>
      <c r="N716" s="14"/>
      <c r="O716" s="14"/>
      <c r="P716" s="14"/>
    </row>
    <row r="717" spans="5:16" x14ac:dyDescent="0.25">
      <c r="E717" s="272"/>
      <c r="F717" s="13"/>
      <c r="G717" s="13"/>
      <c r="H717" s="13"/>
      <c r="I717" s="13"/>
      <c r="J717" s="13"/>
      <c r="L717" s="14"/>
      <c r="M717" s="14"/>
      <c r="N717" s="14"/>
      <c r="O717" s="14"/>
      <c r="P717" s="14"/>
    </row>
    <row r="718" spans="5:16" x14ac:dyDescent="0.25">
      <c r="E718" s="272"/>
      <c r="F718" s="13"/>
      <c r="G718" s="13"/>
      <c r="H718" s="13"/>
      <c r="I718" s="13"/>
      <c r="J718" s="13"/>
      <c r="L718" s="14"/>
      <c r="M718" s="14"/>
      <c r="N718" s="14"/>
      <c r="O718" s="14"/>
      <c r="P718" s="14"/>
    </row>
    <row r="719" spans="5:16" x14ac:dyDescent="0.25">
      <c r="E719" s="272"/>
      <c r="F719" s="13"/>
      <c r="G719" s="13"/>
      <c r="H719" s="13"/>
      <c r="I719" s="13"/>
      <c r="J719" s="13"/>
      <c r="L719" s="14"/>
      <c r="M719" s="14"/>
      <c r="N719" s="14"/>
      <c r="O719" s="14"/>
      <c r="P719" s="14"/>
    </row>
    <row r="720" spans="5:16" x14ac:dyDescent="0.25">
      <c r="E720" s="272"/>
      <c r="F720" s="13"/>
      <c r="G720" s="13"/>
      <c r="H720" s="13"/>
      <c r="I720" s="13"/>
      <c r="J720" s="13"/>
      <c r="L720" s="14"/>
      <c r="M720" s="14"/>
      <c r="N720" s="14"/>
      <c r="O720" s="14"/>
      <c r="P720" s="14"/>
    </row>
    <row r="721" spans="5:16" x14ac:dyDescent="0.25">
      <c r="E721" s="272"/>
      <c r="F721" s="13"/>
      <c r="G721" s="13"/>
      <c r="H721" s="13"/>
      <c r="I721" s="13"/>
      <c r="J721" s="13"/>
      <c r="L721" s="14"/>
      <c r="M721" s="14"/>
      <c r="N721" s="14"/>
      <c r="O721" s="14"/>
      <c r="P721" s="14"/>
    </row>
    <row r="722" spans="5:16" x14ac:dyDescent="0.25">
      <c r="E722" s="272"/>
      <c r="F722" s="13"/>
      <c r="G722" s="13"/>
      <c r="H722" s="13"/>
      <c r="I722" s="13"/>
      <c r="J722" s="13"/>
      <c r="L722" s="14"/>
      <c r="M722" s="14"/>
      <c r="N722" s="14"/>
      <c r="O722" s="14"/>
      <c r="P722" s="14"/>
    </row>
    <row r="723" spans="5:16" x14ac:dyDescent="0.25">
      <c r="E723" s="272"/>
      <c r="F723" s="13"/>
      <c r="G723" s="13"/>
      <c r="H723" s="13"/>
      <c r="I723" s="13"/>
      <c r="J723" s="13"/>
      <c r="L723" s="14"/>
      <c r="M723" s="14"/>
      <c r="N723" s="14"/>
      <c r="O723" s="14"/>
      <c r="P723" s="14"/>
    </row>
    <row r="724" spans="5:16" x14ac:dyDescent="0.25">
      <c r="E724" s="272"/>
      <c r="F724" s="13"/>
      <c r="G724" s="13"/>
      <c r="H724" s="13"/>
      <c r="I724" s="13"/>
      <c r="J724" s="13"/>
      <c r="L724" s="14"/>
      <c r="M724" s="14"/>
      <c r="N724" s="14"/>
      <c r="O724" s="14"/>
      <c r="P724" s="14"/>
    </row>
    <row r="725" spans="5:16" x14ac:dyDescent="0.25">
      <c r="E725" s="272"/>
      <c r="F725" s="13"/>
      <c r="G725" s="13"/>
      <c r="H725" s="13"/>
      <c r="I725" s="13"/>
      <c r="J725" s="13"/>
      <c r="L725" s="14"/>
      <c r="M725" s="14"/>
      <c r="N725" s="14"/>
      <c r="O725" s="14"/>
      <c r="P725" s="14"/>
    </row>
    <row r="726" spans="5:16" x14ac:dyDescent="0.25">
      <c r="E726" s="272"/>
      <c r="F726" s="13"/>
      <c r="G726" s="13"/>
      <c r="H726" s="13"/>
      <c r="I726" s="13"/>
      <c r="J726" s="13"/>
      <c r="L726" s="14"/>
      <c r="M726" s="14"/>
      <c r="N726" s="14"/>
      <c r="O726" s="14"/>
      <c r="P726" s="14"/>
    </row>
    <row r="727" spans="5:16" x14ac:dyDescent="0.25">
      <c r="E727" s="272"/>
      <c r="F727" s="13"/>
      <c r="G727" s="13"/>
      <c r="H727" s="13"/>
      <c r="I727" s="13"/>
      <c r="J727" s="13"/>
      <c r="L727" s="14"/>
      <c r="M727" s="14"/>
      <c r="N727" s="14"/>
      <c r="O727" s="14"/>
      <c r="P727" s="14"/>
    </row>
    <row r="728" spans="5:16" x14ac:dyDescent="0.25">
      <c r="E728" s="272"/>
      <c r="F728" s="13"/>
      <c r="G728" s="13"/>
      <c r="H728" s="13"/>
      <c r="I728" s="13"/>
      <c r="J728" s="13"/>
      <c r="L728" s="14"/>
      <c r="M728" s="14"/>
      <c r="N728" s="14"/>
      <c r="O728" s="14"/>
      <c r="P728" s="14"/>
    </row>
    <row r="729" spans="5:16" x14ac:dyDescent="0.25">
      <c r="E729" s="272"/>
      <c r="F729" s="13"/>
      <c r="G729" s="13"/>
      <c r="H729" s="13"/>
      <c r="I729" s="13"/>
      <c r="J729" s="13"/>
      <c r="L729" s="14"/>
      <c r="M729" s="14"/>
      <c r="N729" s="14"/>
      <c r="O729" s="14"/>
      <c r="P729" s="14"/>
    </row>
    <row r="730" spans="5:16" x14ac:dyDescent="0.25">
      <c r="E730" s="272"/>
      <c r="F730" s="13"/>
      <c r="G730" s="13"/>
      <c r="H730" s="13"/>
      <c r="I730" s="13"/>
      <c r="J730" s="13"/>
      <c r="L730" s="14"/>
      <c r="M730" s="14"/>
      <c r="N730" s="14"/>
      <c r="O730" s="14"/>
      <c r="P730" s="14"/>
    </row>
    <row r="731" spans="5:16" x14ac:dyDescent="0.25">
      <c r="E731" s="272"/>
      <c r="F731" s="13"/>
      <c r="G731" s="13"/>
      <c r="H731" s="13"/>
      <c r="I731" s="13"/>
      <c r="J731" s="13"/>
      <c r="L731" s="14"/>
      <c r="M731" s="14"/>
      <c r="N731" s="14"/>
      <c r="O731" s="14"/>
      <c r="P731" s="14"/>
    </row>
    <row r="732" spans="5:16" x14ac:dyDescent="0.25">
      <c r="E732" s="272"/>
      <c r="F732" s="13"/>
      <c r="G732" s="13"/>
      <c r="H732" s="13"/>
      <c r="I732" s="13"/>
      <c r="J732" s="13"/>
      <c r="L732" s="14"/>
      <c r="M732" s="14"/>
      <c r="N732" s="14"/>
      <c r="O732" s="14"/>
      <c r="P732" s="14"/>
    </row>
    <row r="733" spans="5:16" x14ac:dyDescent="0.25">
      <c r="E733" s="272"/>
      <c r="F733" s="13"/>
      <c r="G733" s="13"/>
      <c r="H733" s="13"/>
      <c r="I733" s="13"/>
      <c r="J733" s="13"/>
      <c r="L733" s="14"/>
      <c r="M733" s="14"/>
      <c r="N733" s="14"/>
      <c r="O733" s="14"/>
      <c r="P733" s="14"/>
    </row>
    <row r="734" spans="5:16" x14ac:dyDescent="0.25">
      <c r="E734" s="272"/>
      <c r="F734" s="13"/>
      <c r="G734" s="13"/>
      <c r="H734" s="13"/>
      <c r="I734" s="13"/>
      <c r="J734" s="13"/>
      <c r="L734" s="14"/>
      <c r="M734" s="14"/>
      <c r="N734" s="14"/>
      <c r="O734" s="14"/>
      <c r="P734" s="14"/>
    </row>
    <row r="735" spans="5:16" x14ac:dyDescent="0.25">
      <c r="E735" s="272"/>
      <c r="F735" s="13"/>
      <c r="G735" s="13"/>
      <c r="H735" s="13"/>
      <c r="I735" s="13"/>
      <c r="J735" s="13"/>
      <c r="L735" s="14"/>
      <c r="M735" s="14"/>
      <c r="N735" s="14"/>
      <c r="O735" s="14"/>
      <c r="P735" s="14"/>
    </row>
    <row r="736" spans="5:16" x14ac:dyDescent="0.25">
      <c r="E736" s="272"/>
      <c r="F736" s="13"/>
      <c r="G736" s="13"/>
      <c r="H736" s="13"/>
      <c r="I736" s="13"/>
      <c r="J736" s="13"/>
      <c r="L736" s="14"/>
      <c r="M736" s="14"/>
      <c r="N736" s="14"/>
      <c r="O736" s="14"/>
      <c r="P736" s="14"/>
    </row>
    <row r="737" spans="5:16" x14ac:dyDescent="0.25">
      <c r="E737" s="272"/>
      <c r="F737" s="13"/>
      <c r="G737" s="13"/>
      <c r="H737" s="13"/>
      <c r="I737" s="13"/>
      <c r="J737" s="13"/>
      <c r="L737" s="14"/>
      <c r="M737" s="14"/>
      <c r="N737" s="14"/>
      <c r="O737" s="14"/>
      <c r="P737" s="14"/>
    </row>
    <row r="738" spans="5:16" x14ac:dyDescent="0.25">
      <c r="E738" s="272"/>
      <c r="F738" s="13"/>
      <c r="G738" s="13"/>
      <c r="H738" s="13"/>
      <c r="I738" s="13"/>
      <c r="J738" s="13"/>
      <c r="L738" s="14"/>
      <c r="M738" s="14"/>
      <c r="N738" s="14"/>
      <c r="O738" s="14"/>
      <c r="P738" s="14"/>
    </row>
    <row r="739" spans="5:16" x14ac:dyDescent="0.25">
      <c r="E739" s="272"/>
      <c r="F739" s="13"/>
      <c r="G739" s="13"/>
      <c r="H739" s="13"/>
      <c r="I739" s="13"/>
      <c r="J739" s="13"/>
      <c r="L739" s="14"/>
      <c r="M739" s="14"/>
      <c r="N739" s="14"/>
      <c r="O739" s="14"/>
      <c r="P739" s="14"/>
    </row>
    <row r="740" spans="5:16" x14ac:dyDescent="0.25">
      <c r="E740" s="272"/>
      <c r="F740" s="13"/>
      <c r="G740" s="13"/>
      <c r="H740" s="13"/>
      <c r="I740" s="13"/>
      <c r="J740" s="13"/>
      <c r="L740" s="14"/>
      <c r="M740" s="14"/>
      <c r="N740" s="14"/>
      <c r="O740" s="14"/>
      <c r="P740" s="14"/>
    </row>
    <row r="741" spans="5:16" x14ac:dyDescent="0.25">
      <c r="E741" s="272"/>
      <c r="F741" s="13"/>
      <c r="G741" s="13"/>
      <c r="H741" s="13"/>
      <c r="I741" s="13"/>
      <c r="J741" s="13"/>
      <c r="L741" s="14"/>
      <c r="M741" s="14"/>
      <c r="N741" s="14"/>
      <c r="O741" s="14"/>
      <c r="P741" s="14"/>
    </row>
    <row r="742" spans="5:16" x14ac:dyDescent="0.25">
      <c r="E742" s="272"/>
      <c r="F742" s="13"/>
      <c r="G742" s="13"/>
      <c r="H742" s="13"/>
      <c r="I742" s="13"/>
      <c r="J742" s="13"/>
      <c r="L742" s="14"/>
      <c r="M742" s="14"/>
      <c r="N742" s="14"/>
      <c r="O742" s="14"/>
      <c r="P742" s="14"/>
    </row>
    <row r="743" spans="5:16" x14ac:dyDescent="0.25">
      <c r="F743" s="13"/>
      <c r="G743" s="13"/>
      <c r="H743" s="13"/>
      <c r="I743" s="13"/>
      <c r="J743" s="13"/>
      <c r="L743" s="14"/>
      <c r="M743" s="14"/>
      <c r="N743" s="14"/>
      <c r="O743" s="14"/>
      <c r="P743" s="14"/>
    </row>
    <row r="744" spans="5:16" x14ac:dyDescent="0.25">
      <c r="E744" s="272"/>
      <c r="F744" s="13"/>
      <c r="G744" s="13"/>
      <c r="H744" s="13"/>
      <c r="I744" s="13"/>
      <c r="J744" s="13"/>
      <c r="L744" s="14"/>
      <c r="M744" s="14"/>
      <c r="N744" s="14"/>
      <c r="O744" s="14"/>
      <c r="P744" s="14"/>
    </row>
    <row r="745" spans="5:16" x14ac:dyDescent="0.25">
      <c r="E745" s="272"/>
      <c r="F745" s="13"/>
      <c r="G745" s="13"/>
      <c r="H745" s="13"/>
      <c r="I745" s="13"/>
      <c r="J745" s="13"/>
      <c r="L745" s="14"/>
      <c r="M745" s="14"/>
      <c r="N745" s="14"/>
      <c r="O745" s="14"/>
      <c r="P745" s="14"/>
    </row>
    <row r="746" spans="5:16" x14ac:dyDescent="0.25">
      <c r="E746" s="272"/>
      <c r="F746" s="13"/>
      <c r="G746" s="13"/>
      <c r="H746" s="13"/>
      <c r="I746" s="13"/>
      <c r="J746" s="13"/>
      <c r="L746" s="14"/>
      <c r="M746" s="14"/>
      <c r="N746" s="14"/>
      <c r="O746" s="14"/>
      <c r="P746" s="14"/>
    </row>
    <row r="747" spans="5:16" x14ac:dyDescent="0.25">
      <c r="E747" s="272"/>
      <c r="F747" s="13"/>
      <c r="G747" s="13"/>
      <c r="H747" s="13"/>
      <c r="I747" s="13"/>
      <c r="J747" s="13"/>
      <c r="L747" s="14"/>
      <c r="M747" s="14"/>
      <c r="N747" s="14"/>
      <c r="O747" s="14"/>
      <c r="P747" s="14"/>
    </row>
    <row r="748" spans="5:16" x14ac:dyDescent="0.25">
      <c r="E748" s="272"/>
      <c r="F748" s="13"/>
      <c r="G748" s="13"/>
      <c r="H748" s="13"/>
      <c r="I748" s="13"/>
      <c r="J748" s="13"/>
      <c r="L748" s="14"/>
      <c r="M748" s="14"/>
      <c r="N748" s="14"/>
      <c r="O748" s="14"/>
      <c r="P748" s="14"/>
    </row>
    <row r="749" spans="5:16" x14ac:dyDescent="0.25">
      <c r="E749" s="272"/>
      <c r="F749" s="13"/>
      <c r="G749" s="13"/>
      <c r="H749" s="13"/>
      <c r="I749" s="13"/>
      <c r="J749" s="13"/>
      <c r="L749" s="14"/>
      <c r="M749" s="14"/>
      <c r="N749" s="14"/>
      <c r="O749" s="14"/>
      <c r="P749" s="14"/>
    </row>
    <row r="750" spans="5:16" x14ac:dyDescent="0.25">
      <c r="E750" s="272"/>
      <c r="F750" s="13"/>
      <c r="G750" s="13"/>
      <c r="H750" s="13"/>
      <c r="I750" s="13"/>
      <c r="J750" s="13"/>
      <c r="L750" s="14"/>
      <c r="M750" s="14"/>
      <c r="N750" s="14"/>
      <c r="O750" s="14"/>
      <c r="P750" s="14"/>
    </row>
    <row r="751" spans="5:16" x14ac:dyDescent="0.25">
      <c r="E751" s="272"/>
      <c r="F751" s="13"/>
      <c r="G751" s="13"/>
      <c r="H751" s="13"/>
      <c r="I751" s="13"/>
      <c r="J751" s="13"/>
      <c r="L751" s="14"/>
      <c r="M751" s="14"/>
      <c r="N751" s="14"/>
      <c r="O751" s="14"/>
      <c r="P751" s="14"/>
    </row>
    <row r="752" spans="5:16" x14ac:dyDescent="0.25">
      <c r="E752" s="272"/>
      <c r="F752" s="13"/>
      <c r="G752" s="13"/>
      <c r="H752" s="13"/>
      <c r="I752" s="13"/>
      <c r="J752" s="13"/>
      <c r="L752" s="14"/>
      <c r="M752" s="14"/>
      <c r="N752" s="14"/>
      <c r="O752" s="14"/>
      <c r="P752" s="14"/>
    </row>
    <row r="753" spans="5:16" x14ac:dyDescent="0.25">
      <c r="E753" s="272"/>
      <c r="F753" s="13"/>
      <c r="G753" s="13"/>
      <c r="H753" s="13"/>
      <c r="I753" s="13"/>
      <c r="J753" s="13"/>
      <c r="L753" s="14"/>
      <c r="M753" s="14"/>
      <c r="N753" s="14"/>
      <c r="O753" s="14"/>
      <c r="P753" s="14"/>
    </row>
    <row r="754" spans="5:16" x14ac:dyDescent="0.25">
      <c r="E754" s="272"/>
      <c r="F754" s="13"/>
      <c r="G754" s="13"/>
      <c r="H754" s="13"/>
      <c r="I754" s="13"/>
      <c r="J754" s="13"/>
      <c r="L754" s="14"/>
      <c r="M754" s="14"/>
      <c r="N754" s="14"/>
      <c r="O754" s="14"/>
      <c r="P754" s="14"/>
    </row>
    <row r="755" spans="5:16" x14ac:dyDescent="0.25">
      <c r="E755" s="272"/>
      <c r="F755" s="13"/>
      <c r="G755" s="13"/>
      <c r="H755" s="13"/>
      <c r="I755" s="13"/>
      <c r="J755" s="13"/>
      <c r="L755" s="14"/>
      <c r="M755" s="14"/>
      <c r="N755" s="14"/>
      <c r="O755" s="14"/>
      <c r="P755" s="14"/>
    </row>
    <row r="756" spans="5:16" x14ac:dyDescent="0.25">
      <c r="E756" s="272"/>
      <c r="F756" s="13"/>
      <c r="G756" s="13"/>
      <c r="H756" s="13"/>
      <c r="I756" s="13"/>
      <c r="J756" s="13"/>
      <c r="L756" s="14"/>
      <c r="M756" s="14"/>
      <c r="N756" s="14"/>
      <c r="O756" s="14"/>
      <c r="P756" s="14"/>
    </row>
    <row r="757" spans="5:16" x14ac:dyDescent="0.25">
      <c r="E757" s="272"/>
      <c r="F757" s="13"/>
      <c r="G757" s="13"/>
      <c r="H757" s="13"/>
      <c r="I757" s="13"/>
      <c r="J757" s="13"/>
      <c r="L757" s="14"/>
      <c r="M757" s="14"/>
      <c r="N757" s="14"/>
      <c r="O757" s="14"/>
      <c r="P757" s="14"/>
    </row>
    <row r="758" spans="5:16" x14ac:dyDescent="0.25">
      <c r="E758" s="272"/>
      <c r="F758" s="13"/>
      <c r="G758" s="13"/>
      <c r="H758" s="13"/>
      <c r="I758" s="13"/>
      <c r="J758" s="13"/>
      <c r="L758" s="14"/>
      <c r="M758" s="14"/>
      <c r="N758" s="14"/>
      <c r="O758" s="14"/>
      <c r="P758" s="14"/>
    </row>
    <row r="759" spans="5:16" x14ac:dyDescent="0.25">
      <c r="E759" s="272"/>
      <c r="F759" s="13"/>
      <c r="G759" s="13"/>
      <c r="H759" s="13"/>
      <c r="I759" s="13"/>
      <c r="J759" s="13"/>
      <c r="L759" s="14"/>
      <c r="M759" s="14"/>
      <c r="N759" s="14"/>
      <c r="O759" s="14"/>
      <c r="P759" s="14"/>
    </row>
    <row r="760" spans="5:16" x14ac:dyDescent="0.25">
      <c r="E760" s="272"/>
      <c r="F760" s="13"/>
      <c r="G760" s="13"/>
      <c r="H760" s="13"/>
      <c r="I760" s="13"/>
      <c r="J760" s="13"/>
      <c r="L760" s="14"/>
      <c r="M760" s="14"/>
      <c r="N760" s="14"/>
      <c r="O760" s="14"/>
      <c r="P760" s="14"/>
    </row>
    <row r="761" spans="5:16" x14ac:dyDescent="0.25">
      <c r="E761" s="272"/>
      <c r="F761" s="13"/>
      <c r="G761" s="13"/>
      <c r="H761" s="13"/>
      <c r="I761" s="13"/>
      <c r="J761" s="13"/>
      <c r="L761" s="14"/>
      <c r="M761" s="14"/>
      <c r="N761" s="14"/>
      <c r="O761" s="14"/>
      <c r="P761" s="14"/>
    </row>
    <row r="762" spans="5:16" x14ac:dyDescent="0.25">
      <c r="E762" s="272"/>
      <c r="F762" s="13"/>
      <c r="G762" s="13"/>
      <c r="H762" s="13"/>
      <c r="I762" s="13"/>
      <c r="J762" s="13"/>
      <c r="L762" s="14"/>
      <c r="M762" s="14"/>
      <c r="N762" s="14"/>
      <c r="O762" s="14"/>
      <c r="P762" s="14"/>
    </row>
    <row r="763" spans="5:16" x14ac:dyDescent="0.25">
      <c r="E763" s="272"/>
      <c r="F763" s="13"/>
      <c r="G763" s="13"/>
      <c r="H763" s="13"/>
      <c r="I763" s="13"/>
      <c r="J763" s="13"/>
      <c r="L763" s="14"/>
      <c r="M763" s="14"/>
      <c r="N763" s="14"/>
      <c r="O763" s="14"/>
      <c r="P763" s="14"/>
    </row>
    <row r="764" spans="5:16" x14ac:dyDescent="0.25">
      <c r="E764" s="272"/>
      <c r="F764" s="13"/>
      <c r="G764" s="13"/>
      <c r="H764" s="13"/>
      <c r="I764" s="13"/>
      <c r="J764" s="13"/>
      <c r="L764" s="14"/>
      <c r="M764" s="14"/>
      <c r="N764" s="14"/>
      <c r="O764" s="14"/>
      <c r="P764" s="14"/>
    </row>
    <row r="765" spans="5:16" x14ac:dyDescent="0.25">
      <c r="E765" s="272"/>
      <c r="F765" s="13"/>
      <c r="G765" s="13"/>
      <c r="H765" s="13"/>
      <c r="I765" s="13"/>
      <c r="J765" s="13"/>
      <c r="L765" s="14"/>
      <c r="M765" s="14"/>
      <c r="N765" s="14"/>
      <c r="O765" s="14"/>
      <c r="P765" s="14"/>
    </row>
    <row r="766" spans="5:16" x14ac:dyDescent="0.25">
      <c r="E766" s="272"/>
      <c r="F766" s="13"/>
      <c r="G766" s="13"/>
      <c r="H766" s="13"/>
      <c r="I766" s="13"/>
      <c r="J766" s="13"/>
      <c r="L766" s="14"/>
      <c r="M766" s="14"/>
      <c r="N766" s="14"/>
      <c r="O766" s="14"/>
      <c r="P766" s="14"/>
    </row>
    <row r="767" spans="5:16" x14ac:dyDescent="0.25">
      <c r="E767" s="272"/>
      <c r="F767" s="13"/>
      <c r="G767" s="13"/>
      <c r="H767" s="13"/>
      <c r="I767" s="13"/>
      <c r="J767" s="13"/>
      <c r="L767" s="14"/>
      <c r="M767" s="14"/>
      <c r="N767" s="14"/>
      <c r="O767" s="14"/>
      <c r="P767" s="14"/>
    </row>
    <row r="768" spans="5:16" x14ac:dyDescent="0.25">
      <c r="E768" s="272"/>
      <c r="F768" s="13"/>
      <c r="G768" s="13"/>
      <c r="H768" s="13"/>
      <c r="I768" s="13"/>
      <c r="J768" s="13"/>
      <c r="L768" s="14"/>
      <c r="M768" s="14"/>
      <c r="N768" s="14"/>
      <c r="O768" s="14"/>
      <c r="P768" s="14"/>
    </row>
    <row r="769" spans="5:16" x14ac:dyDescent="0.25">
      <c r="E769" s="272"/>
      <c r="F769" s="13"/>
      <c r="G769" s="13"/>
      <c r="H769" s="13"/>
      <c r="I769" s="13"/>
      <c r="J769" s="13"/>
      <c r="L769" s="14"/>
      <c r="M769" s="14"/>
      <c r="N769" s="14"/>
      <c r="O769" s="14"/>
      <c r="P769" s="14"/>
    </row>
    <row r="770" spans="5:16" x14ac:dyDescent="0.25">
      <c r="F770" s="13"/>
      <c r="G770" s="13"/>
      <c r="H770" s="13"/>
      <c r="I770" s="13"/>
      <c r="J770" s="13"/>
      <c r="L770" s="14"/>
      <c r="M770" s="14"/>
      <c r="N770" s="14"/>
      <c r="O770" s="14"/>
      <c r="P770" s="14"/>
    </row>
    <row r="771" spans="5:16" x14ac:dyDescent="0.25">
      <c r="E771" s="272"/>
      <c r="F771" s="13"/>
      <c r="G771" s="13"/>
      <c r="H771" s="13"/>
      <c r="I771" s="13"/>
      <c r="J771" s="13"/>
      <c r="L771" s="14"/>
      <c r="M771" s="14"/>
      <c r="N771" s="14"/>
      <c r="O771" s="14"/>
      <c r="P771" s="14"/>
    </row>
    <row r="772" spans="5:16" x14ac:dyDescent="0.25">
      <c r="E772" s="272"/>
      <c r="F772" s="13"/>
      <c r="G772" s="13"/>
      <c r="H772" s="13"/>
      <c r="I772" s="13"/>
      <c r="J772" s="13"/>
      <c r="L772" s="14"/>
      <c r="M772" s="14"/>
      <c r="N772" s="14"/>
      <c r="O772" s="14"/>
      <c r="P772" s="14"/>
    </row>
    <row r="773" spans="5:16" x14ac:dyDescent="0.25">
      <c r="E773" s="272"/>
      <c r="F773" s="13"/>
      <c r="G773" s="13"/>
      <c r="H773" s="13"/>
      <c r="I773" s="13"/>
      <c r="J773" s="13"/>
      <c r="L773" s="14"/>
      <c r="M773" s="14"/>
      <c r="N773" s="14"/>
      <c r="O773" s="14"/>
      <c r="P773" s="14"/>
    </row>
    <row r="774" spans="5:16" x14ac:dyDescent="0.25">
      <c r="F774" s="13"/>
      <c r="G774" s="13"/>
      <c r="H774" s="13"/>
      <c r="I774" s="13"/>
      <c r="J774" s="13"/>
      <c r="L774" s="14"/>
      <c r="M774" s="14"/>
      <c r="N774" s="14"/>
      <c r="O774" s="14"/>
      <c r="P774" s="14"/>
    </row>
    <row r="775" spans="5:16" x14ac:dyDescent="0.25">
      <c r="E775" s="272"/>
      <c r="F775" s="13"/>
      <c r="G775" s="13"/>
      <c r="H775" s="13"/>
      <c r="I775" s="13"/>
      <c r="J775" s="13"/>
      <c r="L775" s="14"/>
      <c r="M775" s="14"/>
      <c r="N775" s="14"/>
      <c r="O775" s="14"/>
      <c r="P775" s="14"/>
    </row>
    <row r="776" spans="5:16" x14ac:dyDescent="0.25">
      <c r="E776" s="272"/>
      <c r="F776" s="13"/>
      <c r="G776" s="13"/>
      <c r="H776" s="13"/>
      <c r="I776" s="13"/>
      <c r="J776" s="13"/>
      <c r="L776" s="14"/>
      <c r="M776" s="14"/>
      <c r="N776" s="14"/>
      <c r="O776" s="14"/>
      <c r="P776" s="14"/>
    </row>
    <row r="777" spans="5:16" x14ac:dyDescent="0.25">
      <c r="E777" s="272"/>
      <c r="F777" s="13"/>
      <c r="G777" s="13"/>
      <c r="H777" s="13"/>
      <c r="I777" s="13"/>
      <c r="J777" s="13"/>
      <c r="L777" s="14"/>
      <c r="M777" s="14"/>
      <c r="N777" s="14"/>
      <c r="O777" s="14"/>
      <c r="P777" s="14"/>
    </row>
    <row r="778" spans="5:16" x14ac:dyDescent="0.25">
      <c r="E778" s="272"/>
      <c r="F778" s="13"/>
      <c r="G778" s="13"/>
      <c r="H778" s="13"/>
      <c r="I778" s="13"/>
      <c r="J778" s="13"/>
      <c r="L778" s="14"/>
      <c r="M778" s="14"/>
      <c r="N778" s="14"/>
      <c r="O778" s="14"/>
      <c r="P778" s="14"/>
    </row>
    <row r="779" spans="5:16" x14ac:dyDescent="0.25">
      <c r="E779" s="272"/>
      <c r="F779" s="13"/>
      <c r="G779" s="13"/>
      <c r="H779" s="13"/>
      <c r="I779" s="13"/>
      <c r="J779" s="13"/>
      <c r="L779" s="14"/>
      <c r="M779" s="14"/>
      <c r="N779" s="14"/>
      <c r="O779" s="14"/>
      <c r="P779" s="14"/>
    </row>
    <row r="780" spans="5:16" x14ac:dyDescent="0.25">
      <c r="E780" s="272"/>
      <c r="F780" s="13"/>
      <c r="G780" s="13"/>
      <c r="H780" s="13"/>
      <c r="I780" s="13"/>
      <c r="J780" s="13"/>
      <c r="L780" s="14"/>
      <c r="M780" s="14"/>
      <c r="N780" s="14"/>
      <c r="O780" s="14"/>
      <c r="P780" s="14"/>
    </row>
    <row r="781" spans="5:16" x14ac:dyDescent="0.25">
      <c r="E781" s="272"/>
      <c r="F781" s="13"/>
      <c r="G781" s="13"/>
      <c r="H781" s="13"/>
      <c r="I781" s="13"/>
      <c r="J781" s="13"/>
      <c r="L781" s="14"/>
      <c r="M781" s="14"/>
      <c r="N781" s="14"/>
      <c r="O781" s="14"/>
      <c r="P781" s="14"/>
    </row>
    <row r="782" spans="5:16" x14ac:dyDescent="0.25">
      <c r="E782" s="272"/>
      <c r="F782" s="13"/>
      <c r="G782" s="13"/>
      <c r="H782" s="13"/>
      <c r="I782" s="13"/>
      <c r="J782" s="13"/>
      <c r="L782" s="14"/>
      <c r="M782" s="14"/>
      <c r="N782" s="14"/>
      <c r="O782" s="14"/>
      <c r="P782" s="14"/>
    </row>
    <row r="783" spans="5:16" x14ac:dyDescent="0.25">
      <c r="E783" s="272"/>
      <c r="F783" s="13"/>
      <c r="G783" s="13"/>
      <c r="H783" s="13"/>
      <c r="I783" s="13"/>
      <c r="J783" s="13"/>
      <c r="L783" s="14"/>
      <c r="M783" s="14"/>
      <c r="N783" s="14"/>
      <c r="O783" s="14"/>
      <c r="P783" s="14"/>
    </row>
    <row r="784" spans="5:16" x14ac:dyDescent="0.25">
      <c r="E784" s="272"/>
      <c r="F784" s="13"/>
      <c r="G784" s="13"/>
      <c r="H784" s="13"/>
      <c r="I784" s="13"/>
      <c r="J784" s="13"/>
      <c r="L784" s="14"/>
      <c r="M784" s="14"/>
      <c r="N784" s="14"/>
      <c r="O784" s="14"/>
      <c r="P784" s="14"/>
    </row>
    <row r="785" spans="5:16" x14ac:dyDescent="0.25">
      <c r="E785" s="272"/>
      <c r="F785" s="13"/>
      <c r="G785" s="13"/>
      <c r="H785" s="13"/>
      <c r="I785" s="13"/>
      <c r="J785" s="13"/>
      <c r="L785" s="14"/>
      <c r="M785" s="14"/>
      <c r="N785" s="14"/>
      <c r="O785" s="14"/>
      <c r="P785" s="14"/>
    </row>
    <row r="786" spans="5:16" x14ac:dyDescent="0.25">
      <c r="E786" s="272"/>
      <c r="F786" s="13"/>
      <c r="G786" s="13"/>
      <c r="H786" s="13"/>
      <c r="I786" s="13"/>
      <c r="J786" s="13"/>
      <c r="L786" s="14"/>
      <c r="M786" s="14"/>
      <c r="N786" s="14"/>
      <c r="O786" s="14"/>
      <c r="P786" s="14"/>
    </row>
    <row r="787" spans="5:16" x14ac:dyDescent="0.25">
      <c r="E787" s="272"/>
      <c r="F787" s="13"/>
      <c r="G787" s="13"/>
      <c r="H787" s="13"/>
      <c r="I787" s="13"/>
      <c r="J787" s="13"/>
      <c r="L787" s="14"/>
      <c r="M787" s="14"/>
      <c r="N787" s="14"/>
      <c r="O787" s="14"/>
      <c r="P787" s="14"/>
    </row>
    <row r="788" spans="5:16" x14ac:dyDescent="0.25">
      <c r="E788" s="272"/>
      <c r="F788" s="13"/>
      <c r="G788" s="13"/>
      <c r="H788" s="13"/>
      <c r="I788" s="13"/>
      <c r="J788" s="13"/>
      <c r="L788" s="14"/>
      <c r="M788" s="14"/>
      <c r="N788" s="14"/>
      <c r="O788" s="14"/>
      <c r="P788" s="14"/>
    </row>
    <row r="789" spans="5:16" x14ac:dyDescent="0.25">
      <c r="E789" s="272"/>
      <c r="F789" s="13"/>
      <c r="G789" s="13"/>
      <c r="H789" s="13"/>
      <c r="I789" s="13"/>
      <c r="J789" s="13"/>
      <c r="L789" s="14"/>
      <c r="M789" s="14"/>
      <c r="N789" s="14"/>
      <c r="O789" s="14"/>
      <c r="P789" s="14"/>
    </row>
    <row r="790" spans="5:16" x14ac:dyDescent="0.25">
      <c r="E790" s="272"/>
      <c r="F790" s="13"/>
      <c r="G790" s="13"/>
      <c r="H790" s="13"/>
      <c r="I790" s="13"/>
      <c r="J790" s="13"/>
      <c r="L790" s="14"/>
      <c r="M790" s="14"/>
      <c r="N790" s="14"/>
      <c r="O790" s="14"/>
      <c r="P790" s="14"/>
    </row>
    <row r="791" spans="5:16" x14ac:dyDescent="0.25">
      <c r="E791" s="272"/>
      <c r="F791" s="13"/>
      <c r="G791" s="13"/>
      <c r="H791" s="13"/>
      <c r="I791" s="13"/>
      <c r="J791" s="13"/>
      <c r="L791" s="14"/>
      <c r="M791" s="14"/>
      <c r="N791" s="14"/>
      <c r="O791" s="14"/>
      <c r="P791" s="14"/>
    </row>
    <row r="792" spans="5:16" x14ac:dyDescent="0.25">
      <c r="E792" s="272"/>
      <c r="F792" s="13"/>
      <c r="G792" s="13"/>
      <c r="H792" s="13"/>
      <c r="I792" s="13"/>
      <c r="J792" s="13"/>
      <c r="L792" s="14"/>
      <c r="M792" s="14"/>
      <c r="N792" s="14"/>
      <c r="O792" s="14"/>
      <c r="P792" s="14"/>
    </row>
    <row r="793" spans="5:16" x14ac:dyDescent="0.25">
      <c r="E793" s="272"/>
      <c r="F793" s="13"/>
      <c r="G793" s="13"/>
      <c r="H793" s="13"/>
      <c r="I793" s="13"/>
      <c r="J793" s="13"/>
      <c r="L793" s="14"/>
      <c r="M793" s="14"/>
      <c r="N793" s="14"/>
      <c r="O793" s="14"/>
      <c r="P793" s="14"/>
    </row>
    <row r="794" spans="5:16" x14ac:dyDescent="0.25">
      <c r="E794" s="272"/>
      <c r="F794" s="13"/>
      <c r="G794" s="13"/>
      <c r="H794" s="13"/>
      <c r="I794" s="13"/>
      <c r="J794" s="13"/>
      <c r="L794" s="14"/>
      <c r="M794" s="14"/>
      <c r="N794" s="14"/>
      <c r="O794" s="14"/>
      <c r="P794" s="14"/>
    </row>
    <row r="795" spans="5:16" x14ac:dyDescent="0.25">
      <c r="E795" s="272"/>
      <c r="F795" s="13"/>
      <c r="G795" s="13"/>
      <c r="H795" s="13"/>
      <c r="I795" s="13"/>
      <c r="J795" s="13"/>
      <c r="L795" s="14"/>
      <c r="M795" s="14"/>
      <c r="N795" s="14"/>
      <c r="O795" s="14"/>
      <c r="P795" s="14"/>
    </row>
    <row r="796" spans="5:16" x14ac:dyDescent="0.25">
      <c r="E796" s="272"/>
      <c r="F796" s="13"/>
      <c r="G796" s="13"/>
      <c r="H796" s="13"/>
      <c r="I796" s="13"/>
      <c r="J796" s="13"/>
      <c r="L796" s="14"/>
      <c r="M796" s="14"/>
      <c r="N796" s="14"/>
      <c r="O796" s="14"/>
      <c r="P796" s="14"/>
    </row>
    <row r="797" spans="5:16" x14ac:dyDescent="0.25">
      <c r="E797" s="272"/>
      <c r="F797" s="13"/>
      <c r="G797" s="13"/>
      <c r="H797" s="13"/>
      <c r="I797" s="13"/>
      <c r="J797" s="13"/>
      <c r="L797" s="14"/>
      <c r="M797" s="14"/>
      <c r="N797" s="14"/>
      <c r="O797" s="14"/>
      <c r="P797" s="14"/>
    </row>
    <row r="798" spans="5:16" x14ac:dyDescent="0.25">
      <c r="F798" s="13"/>
      <c r="G798" s="13"/>
      <c r="H798" s="13"/>
      <c r="I798" s="13"/>
      <c r="J798" s="13"/>
      <c r="L798" s="14"/>
      <c r="M798" s="14"/>
      <c r="N798" s="14"/>
      <c r="O798" s="14"/>
      <c r="P798" s="14"/>
    </row>
    <row r="799" spans="5:16" x14ac:dyDescent="0.25">
      <c r="E799" s="272"/>
      <c r="F799" s="13"/>
      <c r="G799" s="13"/>
      <c r="H799" s="13"/>
      <c r="I799" s="13"/>
      <c r="J799" s="13"/>
      <c r="L799" s="14"/>
      <c r="M799" s="14"/>
      <c r="N799" s="14"/>
      <c r="O799" s="14"/>
      <c r="P799" s="14"/>
    </row>
    <row r="800" spans="5:16" x14ac:dyDescent="0.25">
      <c r="E800" s="272"/>
      <c r="F800" s="13"/>
      <c r="G800" s="13"/>
      <c r="H800" s="13"/>
      <c r="I800" s="13"/>
      <c r="J800" s="13"/>
      <c r="L800" s="14"/>
      <c r="M800" s="14"/>
      <c r="N800" s="14"/>
      <c r="O800" s="14"/>
      <c r="P800" s="14"/>
    </row>
    <row r="801" spans="5:16" x14ac:dyDescent="0.25">
      <c r="E801" s="272"/>
      <c r="F801" s="13"/>
      <c r="G801" s="13"/>
      <c r="H801" s="13"/>
      <c r="I801" s="13"/>
      <c r="J801" s="13"/>
      <c r="L801" s="14"/>
      <c r="M801" s="14"/>
      <c r="N801" s="14"/>
      <c r="O801" s="14"/>
      <c r="P801" s="14"/>
    </row>
    <row r="802" spans="5:16" x14ac:dyDescent="0.25">
      <c r="E802" s="272"/>
      <c r="F802" s="13"/>
      <c r="G802" s="13"/>
      <c r="H802" s="13"/>
      <c r="I802" s="13"/>
      <c r="J802" s="13"/>
      <c r="L802" s="14"/>
      <c r="M802" s="14"/>
      <c r="N802" s="14"/>
      <c r="O802" s="14"/>
      <c r="P802" s="14"/>
    </row>
    <row r="803" spans="5:16" x14ac:dyDescent="0.25">
      <c r="E803" s="272"/>
      <c r="F803" s="13"/>
      <c r="G803" s="13"/>
      <c r="H803" s="13"/>
      <c r="I803" s="13"/>
      <c r="J803" s="13"/>
      <c r="L803" s="14"/>
      <c r="M803" s="14"/>
      <c r="N803" s="14"/>
      <c r="O803" s="14"/>
      <c r="P803" s="14"/>
    </row>
    <row r="804" spans="5:16" x14ac:dyDescent="0.25">
      <c r="E804" s="272"/>
      <c r="F804" s="13"/>
      <c r="G804" s="13"/>
      <c r="H804" s="13"/>
      <c r="I804" s="13"/>
      <c r="J804" s="13"/>
      <c r="L804" s="14"/>
      <c r="M804" s="14"/>
      <c r="N804" s="14"/>
      <c r="O804" s="14"/>
      <c r="P804" s="14"/>
    </row>
    <row r="805" spans="5:16" x14ac:dyDescent="0.25">
      <c r="E805" s="272"/>
      <c r="F805" s="13"/>
      <c r="G805" s="13"/>
      <c r="H805" s="13"/>
      <c r="I805" s="13"/>
      <c r="J805" s="13"/>
      <c r="L805" s="14"/>
      <c r="M805" s="14"/>
      <c r="N805" s="14"/>
      <c r="O805" s="14"/>
      <c r="P805" s="14"/>
    </row>
    <row r="806" spans="5:16" x14ac:dyDescent="0.25">
      <c r="E806" s="272"/>
      <c r="F806" s="13"/>
      <c r="G806" s="13"/>
      <c r="H806" s="13"/>
      <c r="I806" s="13"/>
      <c r="J806" s="13"/>
      <c r="L806" s="14"/>
      <c r="M806" s="14"/>
      <c r="N806" s="14"/>
      <c r="O806" s="14"/>
      <c r="P806" s="14"/>
    </row>
    <row r="807" spans="5:16" x14ac:dyDescent="0.25">
      <c r="E807" s="272"/>
      <c r="F807" s="13"/>
      <c r="G807" s="13"/>
      <c r="H807" s="13"/>
      <c r="I807" s="13"/>
      <c r="J807" s="13"/>
      <c r="L807" s="14"/>
      <c r="M807" s="14"/>
      <c r="N807" s="14"/>
      <c r="O807" s="14"/>
      <c r="P807" s="14"/>
    </row>
    <row r="808" spans="5:16" x14ac:dyDescent="0.25">
      <c r="E808" s="272"/>
      <c r="F808" s="13"/>
      <c r="G808" s="13"/>
      <c r="H808" s="13"/>
      <c r="I808" s="13"/>
      <c r="J808" s="13"/>
      <c r="L808" s="14"/>
      <c r="M808" s="14"/>
      <c r="N808" s="14"/>
      <c r="O808" s="14"/>
      <c r="P808" s="14"/>
    </row>
    <row r="809" spans="5:16" x14ac:dyDescent="0.25">
      <c r="E809" s="272"/>
      <c r="F809" s="13"/>
      <c r="G809" s="13"/>
      <c r="H809" s="13"/>
      <c r="I809" s="13"/>
      <c r="J809" s="13"/>
      <c r="L809" s="14"/>
      <c r="M809" s="14"/>
      <c r="N809" s="14"/>
      <c r="O809" s="14"/>
      <c r="P809" s="14"/>
    </row>
    <row r="810" spans="5:16" x14ac:dyDescent="0.25">
      <c r="E810" s="272"/>
      <c r="F810" s="13"/>
      <c r="G810" s="13"/>
      <c r="H810" s="13"/>
      <c r="I810" s="13"/>
      <c r="J810" s="13"/>
      <c r="L810" s="14"/>
      <c r="M810" s="14"/>
      <c r="N810" s="14"/>
      <c r="O810" s="14"/>
      <c r="P810" s="14"/>
    </row>
    <row r="811" spans="5:16" x14ac:dyDescent="0.25">
      <c r="E811" s="272"/>
      <c r="F811" s="13"/>
      <c r="G811" s="13"/>
      <c r="H811" s="13"/>
      <c r="I811" s="13"/>
      <c r="J811" s="13"/>
      <c r="L811" s="14"/>
      <c r="M811" s="14"/>
      <c r="N811" s="14"/>
      <c r="O811" s="14"/>
      <c r="P811" s="14"/>
    </row>
    <row r="812" spans="5:16" x14ac:dyDescent="0.25">
      <c r="E812" s="272"/>
      <c r="F812" s="13"/>
      <c r="G812" s="13"/>
      <c r="H812" s="13"/>
      <c r="I812" s="13"/>
      <c r="J812" s="13"/>
      <c r="L812" s="14"/>
      <c r="M812" s="14"/>
      <c r="N812" s="14"/>
      <c r="O812" s="14"/>
      <c r="P812" s="14"/>
    </row>
    <row r="813" spans="5:16" x14ac:dyDescent="0.25">
      <c r="E813" s="272"/>
      <c r="F813" s="13"/>
      <c r="G813" s="13"/>
      <c r="H813" s="13"/>
      <c r="I813" s="13"/>
      <c r="J813" s="13"/>
      <c r="L813" s="14"/>
      <c r="M813" s="14"/>
      <c r="N813" s="14"/>
      <c r="O813" s="14"/>
      <c r="P813" s="14"/>
    </row>
    <row r="814" spans="5:16" x14ac:dyDescent="0.25">
      <c r="E814" s="272"/>
      <c r="F814" s="13"/>
      <c r="G814" s="13"/>
      <c r="H814" s="13"/>
      <c r="I814" s="13"/>
      <c r="J814" s="13"/>
      <c r="L814" s="14"/>
      <c r="M814" s="14"/>
      <c r="N814" s="14"/>
      <c r="O814" s="14"/>
      <c r="P814" s="14"/>
    </row>
    <row r="815" spans="5:16" x14ac:dyDescent="0.25">
      <c r="E815" s="272"/>
      <c r="F815" s="13"/>
      <c r="G815" s="13"/>
      <c r="H815" s="13"/>
      <c r="I815" s="13"/>
      <c r="J815" s="13"/>
      <c r="L815" s="14"/>
      <c r="M815" s="14"/>
      <c r="N815" s="14"/>
      <c r="O815" s="14"/>
      <c r="P815" s="14"/>
    </row>
    <row r="816" spans="5:16" x14ac:dyDescent="0.25">
      <c r="E816" s="272"/>
      <c r="F816" s="13"/>
      <c r="G816" s="13"/>
      <c r="H816" s="13"/>
      <c r="I816" s="13"/>
      <c r="J816" s="13"/>
      <c r="L816" s="14"/>
      <c r="M816" s="14"/>
      <c r="N816" s="14"/>
      <c r="O816" s="14"/>
      <c r="P816" s="14"/>
    </row>
    <row r="817" spans="5:16" x14ac:dyDescent="0.25">
      <c r="E817" s="272"/>
      <c r="F817" s="13"/>
      <c r="G817" s="13"/>
      <c r="H817" s="13"/>
      <c r="I817" s="13"/>
      <c r="J817" s="13"/>
      <c r="L817" s="14"/>
      <c r="M817" s="14"/>
      <c r="N817" s="14"/>
      <c r="O817" s="14"/>
      <c r="P817" s="14"/>
    </row>
    <row r="818" spans="5:16" x14ac:dyDescent="0.25">
      <c r="E818" s="272"/>
      <c r="F818" s="13"/>
      <c r="G818" s="13"/>
      <c r="H818" s="13"/>
      <c r="I818" s="13"/>
      <c r="J818" s="13"/>
      <c r="L818" s="14"/>
      <c r="M818" s="14"/>
      <c r="N818" s="14"/>
      <c r="O818" s="14"/>
      <c r="P818" s="14"/>
    </row>
    <row r="819" spans="5:16" x14ac:dyDescent="0.25">
      <c r="E819" s="272"/>
      <c r="F819" s="13"/>
      <c r="G819" s="13"/>
      <c r="H819" s="13"/>
      <c r="I819" s="13"/>
      <c r="J819" s="13"/>
      <c r="L819" s="14"/>
      <c r="M819" s="14"/>
      <c r="N819" s="14"/>
      <c r="O819" s="14"/>
      <c r="P819" s="14"/>
    </row>
    <row r="820" spans="5:16" x14ac:dyDescent="0.25">
      <c r="E820" s="272"/>
      <c r="F820" s="13"/>
      <c r="G820" s="13"/>
      <c r="H820" s="13"/>
      <c r="I820" s="13"/>
      <c r="J820" s="13"/>
      <c r="L820" s="14"/>
      <c r="M820" s="14"/>
      <c r="N820" s="14"/>
      <c r="O820" s="14"/>
      <c r="P820" s="14"/>
    </row>
    <row r="821" spans="5:16" x14ac:dyDescent="0.25">
      <c r="E821" s="272"/>
      <c r="F821" s="13"/>
      <c r="G821" s="13"/>
      <c r="H821" s="13"/>
      <c r="I821" s="13"/>
      <c r="J821" s="13"/>
      <c r="L821" s="14"/>
      <c r="M821" s="14"/>
      <c r="N821" s="14"/>
      <c r="O821" s="14"/>
      <c r="P821" s="14"/>
    </row>
    <row r="822" spans="5:16" x14ac:dyDescent="0.25">
      <c r="E822" s="272"/>
      <c r="F822" s="13"/>
      <c r="G822" s="13"/>
      <c r="H822" s="13"/>
      <c r="I822" s="13"/>
      <c r="J822" s="13"/>
      <c r="L822" s="14"/>
      <c r="M822" s="14"/>
      <c r="N822" s="14"/>
      <c r="O822" s="14"/>
      <c r="P822" s="14"/>
    </row>
    <row r="823" spans="5:16" x14ac:dyDescent="0.25">
      <c r="E823" s="272"/>
      <c r="F823" s="13"/>
      <c r="G823" s="13"/>
      <c r="H823" s="13"/>
      <c r="I823" s="13"/>
      <c r="J823" s="13"/>
      <c r="L823" s="14"/>
      <c r="M823" s="14"/>
      <c r="N823" s="14"/>
      <c r="O823" s="14"/>
      <c r="P823" s="14"/>
    </row>
    <row r="824" spans="5:16" x14ac:dyDescent="0.25">
      <c r="E824" s="272"/>
      <c r="F824" s="13"/>
      <c r="G824" s="13"/>
      <c r="H824" s="13"/>
      <c r="I824" s="13"/>
      <c r="J824" s="13"/>
      <c r="L824" s="14"/>
      <c r="M824" s="14"/>
      <c r="N824" s="14"/>
      <c r="O824" s="14"/>
      <c r="P824" s="14"/>
    </row>
    <row r="825" spans="5:16" x14ac:dyDescent="0.25">
      <c r="E825" s="272"/>
      <c r="F825" s="13"/>
      <c r="G825" s="13"/>
      <c r="H825" s="13"/>
      <c r="I825" s="13"/>
      <c r="J825" s="13"/>
      <c r="L825" s="14"/>
      <c r="M825" s="14"/>
      <c r="N825" s="14"/>
      <c r="O825" s="14"/>
      <c r="P825" s="14"/>
    </row>
    <row r="826" spans="5:16" x14ac:dyDescent="0.25">
      <c r="E826" s="272"/>
      <c r="F826" s="13"/>
      <c r="G826" s="13"/>
      <c r="H826" s="13"/>
      <c r="I826" s="13"/>
      <c r="J826" s="13"/>
      <c r="L826" s="14"/>
      <c r="M826" s="14"/>
      <c r="N826" s="14"/>
      <c r="O826" s="14"/>
      <c r="P826" s="14"/>
    </row>
    <row r="827" spans="5:16" x14ac:dyDescent="0.25">
      <c r="F827" s="13"/>
      <c r="G827" s="13"/>
      <c r="H827" s="13"/>
      <c r="I827" s="13"/>
      <c r="J827" s="13"/>
      <c r="L827" s="14"/>
      <c r="M827" s="14"/>
      <c r="N827" s="14"/>
      <c r="O827" s="14"/>
      <c r="P827" s="14"/>
    </row>
    <row r="828" spans="5:16" x14ac:dyDescent="0.25">
      <c r="E828" s="272"/>
      <c r="F828" s="13"/>
      <c r="G828" s="13"/>
      <c r="H828" s="13"/>
      <c r="I828" s="13"/>
      <c r="J828" s="13"/>
      <c r="L828" s="14"/>
      <c r="M828" s="14"/>
      <c r="N828" s="14"/>
      <c r="O828" s="14"/>
      <c r="P828" s="14"/>
    </row>
    <row r="829" spans="5:16" x14ac:dyDescent="0.25">
      <c r="E829" s="272"/>
      <c r="F829" s="13"/>
      <c r="G829" s="13"/>
      <c r="H829" s="13"/>
      <c r="I829" s="13"/>
      <c r="J829" s="13"/>
      <c r="L829" s="14"/>
      <c r="M829" s="14"/>
      <c r="N829" s="14"/>
      <c r="O829" s="14"/>
      <c r="P829" s="14"/>
    </row>
    <row r="830" spans="5:16" x14ac:dyDescent="0.25">
      <c r="E830" s="272"/>
      <c r="F830" s="13"/>
      <c r="G830" s="13"/>
      <c r="H830" s="13"/>
      <c r="I830" s="13"/>
      <c r="J830" s="13"/>
      <c r="L830" s="14"/>
      <c r="M830" s="14"/>
      <c r="N830" s="14"/>
      <c r="O830" s="14"/>
      <c r="P830" s="14"/>
    </row>
    <row r="831" spans="5:16" x14ac:dyDescent="0.25">
      <c r="E831" s="272"/>
      <c r="F831" s="13"/>
      <c r="G831" s="13"/>
      <c r="H831" s="13"/>
      <c r="I831" s="13"/>
      <c r="J831" s="13"/>
      <c r="L831" s="14"/>
      <c r="M831" s="14"/>
      <c r="N831" s="14"/>
      <c r="O831" s="14"/>
      <c r="P831" s="14"/>
    </row>
    <row r="832" spans="5:16" x14ac:dyDescent="0.25">
      <c r="E832" s="272"/>
      <c r="F832" s="13"/>
      <c r="G832" s="13"/>
      <c r="H832" s="13"/>
      <c r="I832" s="13"/>
      <c r="J832" s="13"/>
      <c r="L832" s="14"/>
      <c r="M832" s="14"/>
      <c r="N832" s="14"/>
      <c r="O832" s="14"/>
      <c r="P832" s="14"/>
    </row>
    <row r="833" spans="5:16" x14ac:dyDescent="0.25">
      <c r="E833" s="272"/>
      <c r="F833" s="13"/>
      <c r="G833" s="13"/>
      <c r="H833" s="13"/>
      <c r="I833" s="13"/>
      <c r="J833" s="13"/>
      <c r="L833" s="14"/>
      <c r="M833" s="14"/>
      <c r="N833" s="14"/>
      <c r="O833" s="14"/>
      <c r="P833" s="14"/>
    </row>
    <row r="834" spans="5:16" x14ac:dyDescent="0.25">
      <c r="E834" s="272"/>
      <c r="F834" s="13"/>
      <c r="G834" s="13"/>
      <c r="H834" s="13"/>
      <c r="I834" s="13"/>
      <c r="J834" s="13"/>
      <c r="L834" s="14"/>
      <c r="M834" s="14"/>
      <c r="N834" s="14"/>
      <c r="O834" s="14"/>
      <c r="P834" s="14"/>
    </row>
    <row r="835" spans="5:16" x14ac:dyDescent="0.25">
      <c r="E835" s="272"/>
      <c r="F835" s="13"/>
      <c r="G835" s="13"/>
      <c r="H835" s="13"/>
      <c r="I835" s="13"/>
      <c r="J835" s="13"/>
      <c r="L835" s="14"/>
      <c r="M835" s="14"/>
      <c r="N835" s="14"/>
      <c r="O835" s="14"/>
      <c r="P835" s="14"/>
    </row>
    <row r="836" spans="5:16" x14ac:dyDescent="0.25">
      <c r="E836" s="272"/>
      <c r="F836" s="13"/>
      <c r="G836" s="13"/>
      <c r="H836" s="13"/>
      <c r="I836" s="13"/>
      <c r="J836" s="13"/>
      <c r="L836" s="14"/>
      <c r="M836" s="14"/>
      <c r="N836" s="14"/>
      <c r="O836" s="14"/>
      <c r="P836" s="14"/>
    </row>
    <row r="837" spans="5:16" x14ac:dyDescent="0.25">
      <c r="E837" s="272"/>
      <c r="F837" s="13"/>
      <c r="G837" s="13"/>
      <c r="H837" s="13"/>
      <c r="I837" s="13"/>
      <c r="J837" s="13"/>
      <c r="L837" s="14"/>
      <c r="M837" s="14"/>
      <c r="N837" s="14"/>
      <c r="O837" s="14"/>
      <c r="P837" s="14"/>
    </row>
    <row r="838" spans="5:16" x14ac:dyDescent="0.25">
      <c r="E838" s="272"/>
      <c r="F838" s="13"/>
      <c r="G838" s="13"/>
      <c r="H838" s="13"/>
      <c r="I838" s="13"/>
      <c r="J838" s="13"/>
      <c r="L838" s="14"/>
      <c r="M838" s="14"/>
      <c r="N838" s="14"/>
      <c r="O838" s="14"/>
      <c r="P838" s="14"/>
    </row>
    <row r="839" spans="5:16" x14ac:dyDescent="0.25">
      <c r="E839" s="272"/>
      <c r="F839" s="13"/>
      <c r="G839" s="13"/>
      <c r="H839" s="13"/>
      <c r="I839" s="13"/>
      <c r="J839" s="13"/>
      <c r="L839" s="14"/>
      <c r="M839" s="14"/>
      <c r="N839" s="14"/>
      <c r="O839" s="14"/>
      <c r="P839" s="14"/>
    </row>
    <row r="840" spans="5:16" x14ac:dyDescent="0.25">
      <c r="E840" s="272"/>
      <c r="F840" s="13"/>
      <c r="G840" s="13"/>
      <c r="H840" s="13"/>
      <c r="I840" s="13"/>
      <c r="J840" s="13"/>
      <c r="L840" s="14"/>
      <c r="M840" s="14"/>
      <c r="N840" s="14"/>
      <c r="O840" s="14"/>
      <c r="P840" s="14"/>
    </row>
    <row r="841" spans="5:16" x14ac:dyDescent="0.25">
      <c r="E841" s="272"/>
      <c r="F841" s="13"/>
      <c r="G841" s="13"/>
      <c r="H841" s="13"/>
      <c r="I841" s="13"/>
      <c r="J841" s="13"/>
      <c r="L841" s="14"/>
      <c r="M841" s="14"/>
      <c r="N841" s="14"/>
      <c r="O841" s="14"/>
      <c r="P841" s="14"/>
    </row>
    <row r="842" spans="5:16" x14ac:dyDescent="0.25">
      <c r="E842" s="272"/>
      <c r="F842" s="13"/>
      <c r="G842" s="13"/>
      <c r="H842" s="13"/>
      <c r="I842" s="13"/>
      <c r="J842" s="13"/>
      <c r="L842" s="14"/>
      <c r="M842" s="14"/>
      <c r="N842" s="14"/>
      <c r="O842" s="14"/>
      <c r="P842" s="14"/>
    </row>
    <row r="843" spans="5:16" x14ac:dyDescent="0.25">
      <c r="E843" s="272"/>
      <c r="F843" s="13"/>
      <c r="G843" s="13"/>
      <c r="H843" s="13"/>
      <c r="I843" s="13"/>
      <c r="J843" s="13"/>
      <c r="L843" s="14"/>
      <c r="M843" s="14"/>
      <c r="N843" s="14"/>
      <c r="O843" s="14"/>
      <c r="P843" s="14"/>
    </row>
    <row r="844" spans="5:16" x14ac:dyDescent="0.25">
      <c r="E844" s="272"/>
      <c r="F844" s="13"/>
      <c r="G844" s="13"/>
      <c r="H844" s="13"/>
      <c r="I844" s="13"/>
      <c r="J844" s="13"/>
      <c r="L844" s="14"/>
      <c r="M844" s="14"/>
      <c r="N844" s="14"/>
      <c r="O844" s="14"/>
      <c r="P844" s="14"/>
    </row>
  </sheetData>
  <mergeCells count="4">
    <mergeCell ref="F2:J2"/>
    <mergeCell ref="L2:P2"/>
    <mergeCell ref="G3:H3"/>
    <mergeCell ref="M3:N3"/>
  </mergeCells>
  <pageMargins left="0.7" right="0.7" top="0.75" bottom="0.75" header="0.3" footer="0.3"/>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1487C-A14E-426D-B018-D37ECDE766D6}">
  <dimension ref="A1:P760"/>
  <sheetViews>
    <sheetView workbookViewId="0">
      <selection activeCell="O88" sqref="O5:O88"/>
    </sheetView>
  </sheetViews>
  <sheetFormatPr defaultColWidth="8.88671875" defaultRowHeight="13.8" x14ac:dyDescent="0.25"/>
  <cols>
    <col min="1" max="1" width="28.33203125" style="7" bestFit="1" customWidth="1"/>
    <col min="2" max="2" width="5" style="7" bestFit="1" customWidth="1"/>
    <col min="3" max="3" width="7" style="7" bestFit="1" customWidth="1"/>
    <col min="4" max="4" width="6.33203125" style="7" bestFit="1" customWidth="1"/>
    <col min="5" max="5" width="12.33203125" style="7" bestFit="1" customWidth="1"/>
    <col min="6" max="6" width="7" style="7" bestFit="1" customWidth="1"/>
    <col min="7" max="7" width="4.5546875" style="7" bestFit="1" customWidth="1"/>
    <col min="8" max="8" width="4.6640625" style="7" bestFit="1" customWidth="1"/>
    <col min="9" max="9" width="5.5546875" style="7" bestFit="1" customWidth="1"/>
    <col min="10" max="10" width="3.5546875" style="7" bestFit="1" customWidth="1"/>
    <col min="11" max="11" width="1.5546875" style="7" bestFit="1" customWidth="1"/>
    <col min="12" max="15" width="8.88671875" style="7" bestFit="1" customWidth="1"/>
    <col min="16" max="16" width="6.88671875" style="7" bestFit="1" customWidth="1"/>
    <col min="17" max="16384" width="8.88671875" style="7"/>
  </cols>
  <sheetData>
    <row r="1" spans="1:16" x14ac:dyDescent="0.25">
      <c r="A1" s="7" t="s">
        <v>1376</v>
      </c>
    </row>
    <row r="2" spans="1:16" x14ac:dyDescent="0.25">
      <c r="F2" s="289" t="s">
        <v>47</v>
      </c>
      <c r="G2" s="289"/>
      <c r="H2" s="289"/>
      <c r="I2" s="289"/>
      <c r="J2" s="289"/>
      <c r="L2" s="289" t="s">
        <v>4</v>
      </c>
      <c r="M2" s="289"/>
      <c r="N2" s="289"/>
      <c r="O2" s="289"/>
      <c r="P2" s="289"/>
    </row>
    <row r="3" spans="1:16" x14ac:dyDescent="0.25">
      <c r="G3" s="289" t="s">
        <v>33</v>
      </c>
      <c r="H3" s="289"/>
      <c r="M3" s="289" t="s">
        <v>33</v>
      </c>
      <c r="N3" s="289"/>
    </row>
    <row r="4" spans="1:16" x14ac:dyDescent="0.25">
      <c r="A4" s="18" t="s">
        <v>34</v>
      </c>
      <c r="B4" s="18" t="s">
        <v>49</v>
      </c>
      <c r="C4" s="18" t="s">
        <v>134</v>
      </c>
      <c r="D4" s="18" t="s">
        <v>18</v>
      </c>
      <c r="E4" s="18" t="s">
        <v>1369</v>
      </c>
      <c r="F4" s="19" t="s">
        <v>35</v>
      </c>
      <c r="G4" s="20">
        <v>0.05</v>
      </c>
      <c r="H4" s="20">
        <v>0.95</v>
      </c>
      <c r="I4" s="19" t="s">
        <v>38</v>
      </c>
      <c r="J4" s="19" t="s">
        <v>39</v>
      </c>
      <c r="L4" s="19" t="s">
        <v>35</v>
      </c>
      <c r="M4" s="20">
        <v>0.05</v>
      </c>
      <c r="N4" s="20">
        <v>0.95</v>
      </c>
      <c r="O4" s="19" t="s">
        <v>38</v>
      </c>
      <c r="P4" s="19" t="s">
        <v>39</v>
      </c>
    </row>
    <row r="5" spans="1:16" x14ac:dyDescent="0.25">
      <c r="A5" s="7" t="s">
        <v>90</v>
      </c>
      <c r="B5" s="7">
        <v>2022</v>
      </c>
      <c r="C5" s="7" t="s">
        <v>1370</v>
      </c>
      <c r="D5" s="7" t="s">
        <v>0</v>
      </c>
      <c r="E5" s="272" t="s">
        <v>7</v>
      </c>
      <c r="F5" s="13">
        <v>2.79841774285609E-5</v>
      </c>
      <c r="G5" s="13">
        <v>4.1380875048701402E-18</v>
      </c>
      <c r="H5" s="13">
        <v>0.20025087723441701</v>
      </c>
      <c r="I5" s="13">
        <v>3.1346853352155597E-2</v>
      </c>
      <c r="J5" s="13">
        <v>0.116928447954463</v>
      </c>
      <c r="K5" s="7" t="s">
        <v>41</v>
      </c>
      <c r="L5" s="14">
        <v>4.5947220919954103E-3</v>
      </c>
      <c r="M5" s="14">
        <v>6.7943258742462799E-16</v>
      </c>
      <c r="N5" s="14">
        <v>32.879191533118998</v>
      </c>
      <c r="O5" s="14">
        <v>5.1468398518904301</v>
      </c>
      <c r="P5" s="14">
        <v>19.198481869643398</v>
      </c>
    </row>
    <row r="6" spans="1:16" x14ac:dyDescent="0.25">
      <c r="A6" s="7" t="s">
        <v>90</v>
      </c>
      <c r="B6" s="7">
        <v>2022</v>
      </c>
      <c r="C6" s="7" t="s">
        <v>1370</v>
      </c>
      <c r="D6" s="7" t="s">
        <v>0</v>
      </c>
      <c r="E6" s="272" t="s">
        <v>8</v>
      </c>
      <c r="F6" s="13">
        <v>3.6014538253916303E-5</v>
      </c>
      <c r="G6" s="13">
        <v>2.09749612209525E-18</v>
      </c>
      <c r="H6" s="13">
        <v>0.23003740522393101</v>
      </c>
      <c r="I6" s="13">
        <v>4.0078982543858999E-2</v>
      </c>
      <c r="J6" s="13">
        <v>0.135838755100227</v>
      </c>
      <c r="K6" s="7" t="s">
        <v>41</v>
      </c>
      <c r="L6" s="14">
        <v>1.48545564482103E-2</v>
      </c>
      <c r="M6" s="14">
        <v>8.6513325051941001E-16</v>
      </c>
      <c r="N6" s="14">
        <v>94.881228158662594</v>
      </c>
      <c r="O6" s="14">
        <v>16.5309771400401</v>
      </c>
      <c r="P6" s="14">
        <v>56.028052928639802</v>
      </c>
    </row>
    <row r="7" spans="1:16" x14ac:dyDescent="0.25">
      <c r="A7" s="7" t="s">
        <v>90</v>
      </c>
      <c r="B7" s="7">
        <v>2022</v>
      </c>
      <c r="C7" s="7" t="s">
        <v>1370</v>
      </c>
      <c r="D7" s="7" t="s">
        <v>0</v>
      </c>
      <c r="E7" s="272" t="s">
        <v>9</v>
      </c>
      <c r="F7" s="13">
        <v>0.249284831991546</v>
      </c>
      <c r="G7" s="13">
        <v>1.4998487859194201E-3</v>
      </c>
      <c r="H7" s="13">
        <v>1.0456610309234</v>
      </c>
      <c r="I7" s="13">
        <v>0.34843708748695401</v>
      </c>
      <c r="J7" s="13">
        <v>0.35069406945070802</v>
      </c>
      <c r="K7" s="7" t="s">
        <v>41</v>
      </c>
      <c r="L7" s="14">
        <v>85.457333255021894</v>
      </c>
      <c r="M7" s="14">
        <v>0.51416316230103798</v>
      </c>
      <c r="N7" s="14">
        <v>358.46305801085299</v>
      </c>
      <c r="O7" s="14">
        <v>119.44771796140201</v>
      </c>
      <c r="P7" s="14">
        <v>120.22143394839701</v>
      </c>
    </row>
    <row r="8" spans="1:16" x14ac:dyDescent="0.25">
      <c r="A8" s="7" t="s">
        <v>90</v>
      </c>
      <c r="B8" s="7">
        <v>2022</v>
      </c>
      <c r="C8" s="7" t="s">
        <v>1370</v>
      </c>
      <c r="D8" s="7" t="s">
        <v>0</v>
      </c>
      <c r="E8" s="272" t="s">
        <v>10</v>
      </c>
      <c r="F8" s="13">
        <v>1.5506702426113901E-5</v>
      </c>
      <c r="G8" s="13">
        <v>3.4411591771972999E-19</v>
      </c>
      <c r="H8" s="13">
        <v>0.11531441406094201</v>
      </c>
      <c r="I8" s="13">
        <v>2.1979573511371898E-2</v>
      </c>
      <c r="J8" s="13">
        <v>8.5174832187823596E-2</v>
      </c>
      <c r="K8" s="7" t="s">
        <v>41</v>
      </c>
      <c r="L8" s="14">
        <v>1.16821293397372E-2</v>
      </c>
      <c r="M8" s="14">
        <v>2.5924316777333598E-16</v>
      </c>
      <c r="N8" s="14">
        <v>86.873266976951399</v>
      </c>
      <c r="O8" s="14">
        <v>16.558531500527099</v>
      </c>
      <c r="P8" s="14">
        <v>64.167311577018793</v>
      </c>
    </row>
    <row r="9" spans="1:16" x14ac:dyDescent="0.25">
      <c r="A9" s="7" t="s">
        <v>90</v>
      </c>
      <c r="B9" s="7">
        <v>2022</v>
      </c>
      <c r="C9" s="7" t="s">
        <v>1370</v>
      </c>
      <c r="D9" s="7" t="s">
        <v>0</v>
      </c>
      <c r="E9" s="272" t="s">
        <v>11</v>
      </c>
      <c r="F9" s="13">
        <v>3.1643845612334903E-5</v>
      </c>
      <c r="G9" s="13">
        <v>2.3650318199157598E-18</v>
      </c>
      <c r="H9" s="13">
        <v>0.16197809255179599</v>
      </c>
      <c r="I9" s="13">
        <v>2.53845875905147E-2</v>
      </c>
      <c r="J9" s="13">
        <v>8.6630175156281602E-2</v>
      </c>
      <c r="K9" s="7" t="s">
        <v>41</v>
      </c>
      <c r="L9" s="14">
        <v>1.0348803269058E-2</v>
      </c>
      <c r="M9" s="14">
        <v>7.7346000638525203E-16</v>
      </c>
      <c r="N9" s="14">
        <v>52.973315388139397</v>
      </c>
      <c r="O9" s="14">
        <v>8.3017755256019399</v>
      </c>
      <c r="P9" s="14">
        <v>28.331532483110301</v>
      </c>
    </row>
    <row r="10" spans="1:16" x14ac:dyDescent="0.25">
      <c r="A10" s="7" t="s">
        <v>90</v>
      </c>
      <c r="B10" s="7">
        <v>2022</v>
      </c>
      <c r="C10" s="7" t="s">
        <v>1370</v>
      </c>
      <c r="D10" s="7" t="s">
        <v>0</v>
      </c>
      <c r="E10" s="272" t="s">
        <v>12</v>
      </c>
      <c r="F10" s="13">
        <v>1.5911327055198401E-5</v>
      </c>
      <c r="G10" s="13">
        <v>6.4486499446416397E-18</v>
      </c>
      <c r="H10" s="13">
        <v>0.194664832465547</v>
      </c>
      <c r="I10" s="13">
        <v>3.2319141734552401E-2</v>
      </c>
      <c r="J10" s="13">
        <v>0.111660188529894</v>
      </c>
      <c r="K10" s="7" t="s">
        <v>41</v>
      </c>
      <c r="L10" s="14">
        <v>5.8365929903878896E-3</v>
      </c>
      <c r="M10" s="14">
        <v>2.36549377269344E-15</v>
      </c>
      <c r="N10" s="14">
        <v>71.406953845012097</v>
      </c>
      <c r="O10" s="14">
        <v>11.855307571068501</v>
      </c>
      <c r="P10" s="14">
        <v>40.9591903565358</v>
      </c>
    </row>
    <row r="11" spans="1:16" x14ac:dyDescent="0.25">
      <c r="A11" s="7" t="s">
        <v>90</v>
      </c>
      <c r="B11" s="7">
        <v>2022</v>
      </c>
      <c r="C11" s="7" t="s">
        <v>1370</v>
      </c>
      <c r="D11" s="7" t="s">
        <v>0</v>
      </c>
      <c r="E11" s="272" t="s">
        <v>15</v>
      </c>
      <c r="F11" s="13">
        <v>2.7235859407521099E-5</v>
      </c>
      <c r="G11" s="13">
        <v>5.2883325504589302E-18</v>
      </c>
      <c r="H11" s="13">
        <v>0.12843247690025</v>
      </c>
      <c r="I11" s="13">
        <v>2.5200161521008301E-2</v>
      </c>
      <c r="J11" s="13">
        <v>9.5328706606133698E-2</v>
      </c>
      <c r="K11" s="7" t="s">
        <v>41</v>
      </c>
      <c r="L11" s="14">
        <v>1.54470900215696E-2</v>
      </c>
      <c r="M11" s="14">
        <v>2.9993306893182901E-15</v>
      </c>
      <c r="N11" s="14">
        <v>72.841763598745899</v>
      </c>
      <c r="O11" s="14">
        <v>14.292523608254999</v>
      </c>
      <c r="P11" s="14">
        <v>54.066629238734798</v>
      </c>
    </row>
    <row r="12" spans="1:16" x14ac:dyDescent="0.25">
      <c r="A12" s="7" t="s">
        <v>90</v>
      </c>
      <c r="B12" s="7">
        <v>2022</v>
      </c>
      <c r="C12" s="7" t="s">
        <v>1370</v>
      </c>
      <c r="D12" s="7" t="s">
        <v>0</v>
      </c>
      <c r="E12" s="272" t="s">
        <v>13</v>
      </c>
      <c r="F12" s="13">
        <v>3.3854164311310798E-5</v>
      </c>
      <c r="G12" s="13">
        <v>3.8386959295055798E-18</v>
      </c>
      <c r="H12" s="13">
        <v>0.138155067828445</v>
      </c>
      <c r="I12" s="13">
        <v>2.1613945358482399E-2</v>
      </c>
      <c r="J12" s="13">
        <v>7.00259544828776E-2</v>
      </c>
      <c r="K12" s="7" t="s">
        <v>41</v>
      </c>
      <c r="L12" s="14">
        <v>1.20879679089966E-2</v>
      </c>
      <c r="M12" s="14">
        <v>1.37064476858926E-15</v>
      </c>
      <c r="N12" s="14">
        <v>49.329648518824598</v>
      </c>
      <c r="O12" s="14">
        <v>7.71747532969973</v>
      </c>
      <c r="P12" s="14">
        <v>25.003467307656202</v>
      </c>
    </row>
    <row r="13" spans="1:16" x14ac:dyDescent="0.25">
      <c r="A13" s="7" t="s">
        <v>90</v>
      </c>
      <c r="B13" s="7">
        <v>2022</v>
      </c>
      <c r="C13" s="7" t="s">
        <v>1370</v>
      </c>
      <c r="D13" s="7" t="s">
        <v>0</v>
      </c>
      <c r="E13" s="272" t="s">
        <v>14</v>
      </c>
      <c r="F13" s="13">
        <v>1.5704223302668E-5</v>
      </c>
      <c r="G13" s="13">
        <v>4.7893180957656303E-19</v>
      </c>
      <c r="H13" s="13">
        <v>0.129326966632278</v>
      </c>
      <c r="I13" s="13">
        <v>2.4931401603821301E-2</v>
      </c>
      <c r="J13" s="13">
        <v>9.1312755176864005E-2</v>
      </c>
      <c r="K13" s="7" t="s">
        <v>41</v>
      </c>
      <c r="L13" s="14">
        <v>1.5379145880302699E-3</v>
      </c>
      <c r="M13" s="14">
        <v>4.69017921118328E-17</v>
      </c>
      <c r="N13" s="14">
        <v>12.664989842299001</v>
      </c>
      <c r="O13" s="14">
        <v>2.4415321590622199</v>
      </c>
      <c r="P13" s="14">
        <v>8.94225811447029</v>
      </c>
    </row>
    <row r="14" spans="1:16" x14ac:dyDescent="0.25">
      <c r="A14" s="7" t="s">
        <v>90</v>
      </c>
      <c r="B14" s="7">
        <v>2022</v>
      </c>
      <c r="C14" s="7" t="s">
        <v>1370</v>
      </c>
      <c r="D14" s="7" t="s">
        <v>1</v>
      </c>
      <c r="E14" s="7" t="s">
        <v>72</v>
      </c>
      <c r="F14" s="13">
        <v>2.5325431270807798E-5</v>
      </c>
      <c r="G14" s="13">
        <v>2.9775392655190599E-19</v>
      </c>
      <c r="H14" s="13">
        <v>0.15573663946719901</v>
      </c>
      <c r="I14" s="13">
        <v>3.0233320191037E-2</v>
      </c>
      <c r="J14" s="13">
        <v>0.11333645426817</v>
      </c>
      <c r="K14" s="7" t="s">
        <v>41</v>
      </c>
      <c r="L14" s="14">
        <v>2.7171655210449699E-3</v>
      </c>
      <c r="M14" s="14">
        <v>3.1946018779753999E-17</v>
      </c>
      <c r="N14" s="14">
        <v>16.708984048435699</v>
      </c>
      <c r="O14" s="14">
        <v>3.2437329232963599</v>
      </c>
      <c r="P14" s="14">
        <v>12.159868178431999</v>
      </c>
    </row>
    <row r="15" spans="1:16" x14ac:dyDescent="0.25">
      <c r="A15" s="7" t="s">
        <v>90</v>
      </c>
      <c r="B15" s="7">
        <v>2022</v>
      </c>
      <c r="C15" s="7" t="s">
        <v>1370</v>
      </c>
      <c r="D15" s="7" t="s">
        <v>1</v>
      </c>
      <c r="E15" s="272" t="s">
        <v>11</v>
      </c>
      <c r="F15" s="13">
        <v>2.7427469385012599E-5</v>
      </c>
      <c r="G15" s="13">
        <v>2.3067406273322001E-18</v>
      </c>
      <c r="H15" s="13">
        <v>0.12083794822095199</v>
      </c>
      <c r="I15" s="13">
        <v>2.3276837542302999E-2</v>
      </c>
      <c r="J15" s="13">
        <v>9.1231325938952307E-2</v>
      </c>
      <c r="K15" s="7" t="s">
        <v>41</v>
      </c>
      <c r="L15" s="14">
        <v>1.12233204723471E-3</v>
      </c>
      <c r="M15" s="14">
        <v>9.4391826470433703E-17</v>
      </c>
      <c r="N15" s="14">
        <v>4.9446888412013603</v>
      </c>
      <c r="O15" s="14">
        <v>0.95248819223103898</v>
      </c>
      <c r="P15" s="14">
        <v>3.7331858574219301</v>
      </c>
    </row>
    <row r="16" spans="1:16" x14ac:dyDescent="0.25">
      <c r="A16" s="7" t="s">
        <v>90</v>
      </c>
      <c r="B16" s="7">
        <v>2022</v>
      </c>
      <c r="C16" s="7" t="s">
        <v>1370</v>
      </c>
      <c r="D16" s="7" t="s">
        <v>1</v>
      </c>
      <c r="E16" s="272" t="s">
        <v>12</v>
      </c>
      <c r="F16" s="13">
        <v>1.65341388376494E-5</v>
      </c>
      <c r="G16" s="13">
        <v>2.6831266642501698E-18</v>
      </c>
      <c r="H16" s="13">
        <v>0.125253912352152</v>
      </c>
      <c r="I16" s="13">
        <v>2.1980688374840501E-2</v>
      </c>
      <c r="J16" s="13">
        <v>8.0752084631019003E-2</v>
      </c>
      <c r="K16" s="7" t="s">
        <v>41</v>
      </c>
      <c r="L16" s="14">
        <v>7.9909493002359696E-4</v>
      </c>
      <c r="M16" s="14">
        <v>1.2967551168321099E-16</v>
      </c>
      <c r="N16" s="14">
        <v>6.0535215839795402</v>
      </c>
      <c r="O16" s="14">
        <v>1.06232666915604</v>
      </c>
      <c r="P16" s="14">
        <v>3.9027482502171398</v>
      </c>
    </row>
    <row r="17" spans="1:16" x14ac:dyDescent="0.25">
      <c r="A17" s="7" t="s">
        <v>90</v>
      </c>
      <c r="B17" s="7">
        <v>2022</v>
      </c>
      <c r="C17" s="7" t="s">
        <v>1370</v>
      </c>
      <c r="D17" s="7" t="s">
        <v>1</v>
      </c>
      <c r="E17" s="272" t="s">
        <v>15</v>
      </c>
      <c r="F17" s="13">
        <v>1.1771114361128601E-5</v>
      </c>
      <c r="G17" s="13">
        <v>8.8781498889402695E-19</v>
      </c>
      <c r="H17" s="13">
        <v>0.126966115850493</v>
      </c>
      <c r="I17" s="13">
        <v>2.3101278235665101E-2</v>
      </c>
      <c r="J17" s="13">
        <v>9.6908132142322703E-2</v>
      </c>
      <c r="K17" s="7" t="s">
        <v>41</v>
      </c>
      <c r="L17" s="14">
        <v>6.1080312419896604E-4</v>
      </c>
      <c r="M17" s="14">
        <v>4.60687197737111E-17</v>
      </c>
      <c r="N17" s="14">
        <v>6.5882717514821101</v>
      </c>
      <c r="O17" s="14">
        <v>1.19872532764866</v>
      </c>
      <c r="P17" s="14">
        <v>5.0285629768651203</v>
      </c>
    </row>
    <row r="18" spans="1:16" x14ac:dyDescent="0.25">
      <c r="A18" s="7" t="s">
        <v>90</v>
      </c>
      <c r="B18" s="7">
        <v>2022</v>
      </c>
      <c r="C18" s="7" t="s">
        <v>1370</v>
      </c>
      <c r="D18" s="7" t="s">
        <v>1</v>
      </c>
      <c r="E18" s="7" t="s">
        <v>220</v>
      </c>
      <c r="F18" s="13">
        <v>1.4646799315214799E-5</v>
      </c>
      <c r="G18" s="13">
        <v>7.5765850812387205E-19</v>
      </c>
      <c r="H18" s="13">
        <v>0.12669644730560001</v>
      </c>
      <c r="I18" s="13">
        <v>2.0752172895321198E-2</v>
      </c>
      <c r="J18" s="13">
        <v>7.2432710443826001E-2</v>
      </c>
      <c r="K18" s="7" t="s">
        <v>41</v>
      </c>
      <c r="L18" s="14">
        <v>1.0323064157363401E-3</v>
      </c>
      <c r="M18" s="14">
        <v>5.3399771652570499E-17</v>
      </c>
      <c r="N18" s="14">
        <v>8.9295656060987199</v>
      </c>
      <c r="O18" s="14">
        <v>1.46261314566224</v>
      </c>
      <c r="P18" s="14">
        <v>5.1050574320808497</v>
      </c>
    </row>
    <row r="19" spans="1:16" x14ac:dyDescent="0.25">
      <c r="A19" s="7" t="s">
        <v>90</v>
      </c>
      <c r="B19" s="7">
        <v>2022</v>
      </c>
      <c r="C19" s="7" t="s">
        <v>1371</v>
      </c>
      <c r="D19" s="7" t="s">
        <v>0</v>
      </c>
      <c r="E19" s="272" t="s">
        <v>7</v>
      </c>
      <c r="F19" s="13">
        <v>0.21306291373969</v>
      </c>
      <c r="G19" s="13">
        <v>5.9752471011723498E-9</v>
      </c>
      <c r="H19" s="13">
        <v>1.0365632070261701</v>
      </c>
      <c r="I19" s="13">
        <v>0.32348846544333498</v>
      </c>
      <c r="J19" s="13">
        <v>0.36406880487276</v>
      </c>
      <c r="K19" s="7" t="s">
        <v>41</v>
      </c>
      <c r="L19" s="14">
        <v>51.676279098424601</v>
      </c>
      <c r="M19" s="14">
        <v>1.4492364319183399E-6</v>
      </c>
      <c r="N19" s="14">
        <v>251.408040232128</v>
      </c>
      <c r="O19" s="14">
        <v>78.458892408626497</v>
      </c>
      <c r="P19" s="14">
        <v>88.301247933839306</v>
      </c>
    </row>
    <row r="20" spans="1:16" x14ac:dyDescent="0.25">
      <c r="A20" s="7" t="s">
        <v>90</v>
      </c>
      <c r="B20" s="7">
        <v>2022</v>
      </c>
      <c r="C20" s="7" t="s">
        <v>1371</v>
      </c>
      <c r="D20" s="7" t="s">
        <v>0</v>
      </c>
      <c r="E20" s="272" t="s">
        <v>8</v>
      </c>
      <c r="F20" s="13">
        <v>8.9483196410772597E-2</v>
      </c>
      <c r="G20" s="13">
        <v>1.70674741925732E-14</v>
      </c>
      <c r="H20" s="13">
        <v>0.98435151181404901</v>
      </c>
      <c r="I20" s="13">
        <v>0.25027438286944997</v>
      </c>
      <c r="J20" s="13">
        <v>0.36524963170355801</v>
      </c>
      <c r="K20" s="7" t="s">
        <v>41</v>
      </c>
      <c r="L20" s="14">
        <v>110.18871322826099</v>
      </c>
      <c r="M20" s="14">
        <v>2.10167170459927E-11</v>
      </c>
      <c r="N20" s="14">
        <v>1212.1206081327</v>
      </c>
      <c r="O20" s="14">
        <v>308.18537232161299</v>
      </c>
      <c r="P20" s="14">
        <v>449.76474398344402</v>
      </c>
    </row>
    <row r="21" spans="1:16" x14ac:dyDescent="0.25">
      <c r="A21" s="7" t="s">
        <v>90</v>
      </c>
      <c r="B21" s="7">
        <v>2022</v>
      </c>
      <c r="C21" s="7" t="s">
        <v>1371</v>
      </c>
      <c r="D21" s="7" t="s">
        <v>0</v>
      </c>
      <c r="E21" s="272" t="s">
        <v>9</v>
      </c>
      <c r="F21" s="13">
        <v>2.3021749815113799E-5</v>
      </c>
      <c r="G21" s="13">
        <v>2.23135332626598E-17</v>
      </c>
      <c r="H21" s="13">
        <v>0.154418700908664</v>
      </c>
      <c r="I21" s="13">
        <v>2.9668701632269701E-2</v>
      </c>
      <c r="J21" s="13">
        <v>0.107072679630745</v>
      </c>
      <c r="K21" s="7" t="s">
        <v>41</v>
      </c>
      <c r="L21" s="14">
        <v>2.77280861298176E-2</v>
      </c>
      <c r="M21" s="14">
        <v>2.68750888675454E-14</v>
      </c>
      <c r="N21" s="14">
        <v>185.98651593542201</v>
      </c>
      <c r="O21" s="14">
        <v>35.733874306954696</v>
      </c>
      <c r="P21" s="14">
        <v>128.96154752765901</v>
      </c>
    </row>
    <row r="22" spans="1:16" x14ac:dyDescent="0.25">
      <c r="A22" s="7" t="s">
        <v>90</v>
      </c>
      <c r="B22" s="7">
        <v>2022</v>
      </c>
      <c r="C22" s="7" t="s">
        <v>1371</v>
      </c>
      <c r="D22" s="7" t="s">
        <v>0</v>
      </c>
      <c r="E22" s="272" t="s">
        <v>10</v>
      </c>
      <c r="F22" s="13">
        <v>4.1182890712202101E-5</v>
      </c>
      <c r="G22" s="13">
        <v>6.6837352294034799E-18</v>
      </c>
      <c r="H22" s="13">
        <v>0.19379698014080099</v>
      </c>
      <c r="I22" s="13">
        <v>3.0744364413157099E-2</v>
      </c>
      <c r="J22" s="13">
        <v>0.103330498305078</v>
      </c>
      <c r="K22" s="7" t="s">
        <v>41</v>
      </c>
      <c r="L22" s="14">
        <v>2.2254822311966901E-2</v>
      </c>
      <c r="M22" s="14">
        <v>3.6118236806173402E-15</v>
      </c>
      <c r="N22" s="14">
        <v>104.725950098287</v>
      </c>
      <c r="O22" s="14">
        <v>16.613947085225899</v>
      </c>
      <c r="P22" s="14">
        <v>55.838767979081197</v>
      </c>
    </row>
    <row r="23" spans="1:16" x14ac:dyDescent="0.25">
      <c r="A23" s="7" t="s">
        <v>90</v>
      </c>
      <c r="B23" s="7">
        <v>2022</v>
      </c>
      <c r="C23" s="7" t="s">
        <v>1371</v>
      </c>
      <c r="D23" s="7" t="s">
        <v>0</v>
      </c>
      <c r="E23" s="272" t="s">
        <v>11</v>
      </c>
      <c r="F23" s="13">
        <v>2.6516814140516699E-5</v>
      </c>
      <c r="G23" s="13">
        <v>5.5306953204369601E-18</v>
      </c>
      <c r="H23" s="13">
        <v>0.197295663170895</v>
      </c>
      <c r="I23" s="13">
        <v>3.5851096803722102E-2</v>
      </c>
      <c r="J23" s="13">
        <v>0.13693863154116701</v>
      </c>
      <c r="K23" s="7" t="s">
        <v>41</v>
      </c>
      <c r="L23" s="14">
        <v>7.9571655872862704E-3</v>
      </c>
      <c r="M23" s="14">
        <v>1.6596510517567199E-15</v>
      </c>
      <c r="N23" s="14">
        <v>59.204482604322202</v>
      </c>
      <c r="O23" s="14">
        <v>10.7581971288609</v>
      </c>
      <c r="P23" s="14">
        <v>41.092544552873399</v>
      </c>
    </row>
    <row r="24" spans="1:16" x14ac:dyDescent="0.25">
      <c r="A24" s="7" t="s">
        <v>90</v>
      </c>
      <c r="B24" s="7">
        <v>2022</v>
      </c>
      <c r="C24" s="7" t="s">
        <v>1371</v>
      </c>
      <c r="D24" s="7" t="s">
        <v>0</v>
      </c>
      <c r="E24" s="272" t="s">
        <v>12</v>
      </c>
      <c r="F24" s="13">
        <v>2.08745015671245E-5</v>
      </c>
      <c r="G24" s="13">
        <v>7.9715859237209903E-19</v>
      </c>
      <c r="H24" s="13">
        <v>0.15093400361979201</v>
      </c>
      <c r="I24" s="13">
        <v>2.4943155632360402E-2</v>
      </c>
      <c r="J24" s="13">
        <v>8.6630841703410205E-2</v>
      </c>
      <c r="K24" s="7" t="s">
        <v>41</v>
      </c>
      <c r="L24" s="14">
        <v>2.6527316591501799E-3</v>
      </c>
      <c r="M24" s="14">
        <v>1.0130291391864599E-16</v>
      </c>
      <c r="N24" s="14">
        <v>19.1806931800032</v>
      </c>
      <c r="O24" s="14">
        <v>3.1697762177603601</v>
      </c>
      <c r="P24" s="14">
        <v>11.0090473636693</v>
      </c>
    </row>
    <row r="25" spans="1:16" x14ac:dyDescent="0.25">
      <c r="A25" s="7" t="s">
        <v>90</v>
      </c>
      <c r="B25" s="7">
        <v>2022</v>
      </c>
      <c r="C25" s="7" t="s">
        <v>1371</v>
      </c>
      <c r="D25" s="7" t="s">
        <v>0</v>
      </c>
      <c r="E25" s="272" t="s">
        <v>13</v>
      </c>
      <c r="F25" s="13">
        <v>3.2747536860427597E-5</v>
      </c>
      <c r="G25" s="13">
        <v>1.9125572549864599E-17</v>
      </c>
      <c r="H25" s="13">
        <v>0.235994448818453</v>
      </c>
      <c r="I25" s="13">
        <v>4.2674043976342398E-2</v>
      </c>
      <c r="J25" s="13">
        <v>0.16174645355974701</v>
      </c>
      <c r="K25" s="7" t="s">
        <v>41</v>
      </c>
      <c r="L25" s="14">
        <v>6.1588292573406299E-3</v>
      </c>
      <c r="M25" s="14">
        <v>3.5969464294530402E-15</v>
      </c>
      <c r="N25" s="14">
        <v>44.383475989286602</v>
      </c>
      <c r="O25" s="14">
        <v>8.0257074506307209</v>
      </c>
      <c r="P25" s="14">
        <v>30.4196555209816</v>
      </c>
    </row>
    <row r="26" spans="1:16" x14ac:dyDescent="0.25">
      <c r="A26" s="7" t="s">
        <v>90</v>
      </c>
      <c r="B26" s="7">
        <v>2022</v>
      </c>
      <c r="C26" s="7" t="s">
        <v>1371</v>
      </c>
      <c r="D26" s="7" t="s">
        <v>0</v>
      </c>
      <c r="E26" s="272" t="s">
        <v>14</v>
      </c>
      <c r="F26" s="13">
        <v>3.3904183922272397E-5</v>
      </c>
      <c r="G26" s="13">
        <v>1.9873412121342198E-18</v>
      </c>
      <c r="H26" s="13">
        <v>0.19119319228603199</v>
      </c>
      <c r="I26" s="13">
        <v>3.1129593965254099E-2</v>
      </c>
      <c r="J26" s="13">
        <v>0.10768864763770999</v>
      </c>
      <c r="K26" s="7" t="s">
        <v>41</v>
      </c>
      <c r="L26" s="14">
        <v>3.39618210349402E-3</v>
      </c>
      <c r="M26" s="14">
        <v>1.9907196921948501E-16</v>
      </c>
      <c r="N26" s="14">
        <v>19.1518220712919</v>
      </c>
      <c r="O26" s="14">
        <v>3.1182514274995001</v>
      </c>
      <c r="P26" s="14">
        <v>10.787171833869399</v>
      </c>
    </row>
    <row r="27" spans="1:16" x14ac:dyDescent="0.25">
      <c r="A27" s="7" t="s">
        <v>90</v>
      </c>
      <c r="B27" s="7">
        <v>2022</v>
      </c>
      <c r="C27" s="7" t="s">
        <v>1371</v>
      </c>
      <c r="D27" s="7" t="s">
        <v>1</v>
      </c>
      <c r="E27" s="272" t="s">
        <v>7</v>
      </c>
      <c r="F27" s="13">
        <v>8.2334387179279402E-5</v>
      </c>
      <c r="G27" s="13">
        <v>1.1795652431259E-17</v>
      </c>
      <c r="H27" s="13">
        <v>0.42861046516679502</v>
      </c>
      <c r="I27" s="13">
        <v>6.7930204097975594E-2</v>
      </c>
      <c r="J27" s="13">
        <v>0.19730179193783701</v>
      </c>
      <c r="K27" s="7" t="s">
        <v>41</v>
      </c>
      <c r="L27" s="14">
        <v>8.8896437837467993E-3</v>
      </c>
      <c r="M27" s="14">
        <v>1.2735765930030301E-15</v>
      </c>
      <c r="N27" s="14">
        <v>46.277071924058902</v>
      </c>
      <c r="O27" s="14">
        <v>7.33442413645842</v>
      </c>
      <c r="P27" s="14">
        <v>21.3026744755282</v>
      </c>
    </row>
    <row r="28" spans="1:16" x14ac:dyDescent="0.25">
      <c r="A28" s="7" t="s">
        <v>90</v>
      </c>
      <c r="B28" s="7">
        <v>2022</v>
      </c>
      <c r="C28" s="7" t="s">
        <v>1371</v>
      </c>
      <c r="D28" s="7" t="s">
        <v>1</v>
      </c>
      <c r="E28" s="272" t="s">
        <v>8</v>
      </c>
      <c r="F28" s="13">
        <v>3.24636014672414E-2</v>
      </c>
      <c r="G28" s="13">
        <v>2.1550689563819399E-15</v>
      </c>
      <c r="H28" s="13">
        <v>1.1583471576090301</v>
      </c>
      <c r="I28" s="13">
        <v>0.26412481004898303</v>
      </c>
      <c r="J28" s="13">
        <v>0.43870186560482899</v>
      </c>
      <c r="K28" s="7" t="s">
        <v>41</v>
      </c>
      <c r="L28" s="14">
        <v>5.0854231698433701</v>
      </c>
      <c r="M28" s="14">
        <v>3.37591552017231E-13</v>
      </c>
      <c r="N28" s="14">
        <v>181.45508223945501</v>
      </c>
      <c r="O28" s="14">
        <v>41.375151494173302</v>
      </c>
      <c r="P28" s="14">
        <v>68.722647246996502</v>
      </c>
    </row>
    <row r="29" spans="1:16" x14ac:dyDescent="0.25">
      <c r="A29" s="7" t="s">
        <v>90</v>
      </c>
      <c r="B29" s="7">
        <v>2022</v>
      </c>
      <c r="C29" s="7" t="s">
        <v>1371</v>
      </c>
      <c r="D29" s="7" t="s">
        <v>1</v>
      </c>
      <c r="E29" s="272" t="s">
        <v>9</v>
      </c>
      <c r="F29" s="13">
        <v>0.59737957976280298</v>
      </c>
      <c r="G29" s="13">
        <v>2.4121224745472299E-2</v>
      </c>
      <c r="H29" s="13">
        <v>1.90885330828178</v>
      </c>
      <c r="I29" s="13">
        <v>0.73644019419080697</v>
      </c>
      <c r="J29" s="13">
        <v>0.59014627324149604</v>
      </c>
      <c r="K29" s="7" t="s">
        <v>41</v>
      </c>
      <c r="L29" s="14">
        <v>97.384819092932204</v>
      </c>
      <c r="M29" s="14">
        <v>3.9322420580069002</v>
      </c>
      <c r="N29" s="14">
        <v>311.18126631609601</v>
      </c>
      <c r="O29" s="14">
        <v>120.054480456985</v>
      </c>
      <c r="P29" s="14">
        <v>96.205645463828802</v>
      </c>
    </row>
    <row r="30" spans="1:16" x14ac:dyDescent="0.25">
      <c r="A30" s="7" t="s">
        <v>90</v>
      </c>
      <c r="B30" s="7">
        <v>2022</v>
      </c>
      <c r="C30" s="7" t="s">
        <v>1371</v>
      </c>
      <c r="D30" s="7" t="s">
        <v>1</v>
      </c>
      <c r="E30" s="272" t="s">
        <v>10</v>
      </c>
      <c r="F30" s="13">
        <v>3.7449715558893998E-5</v>
      </c>
      <c r="G30" s="13">
        <v>5.7116444495531998E-18</v>
      </c>
      <c r="H30" s="13">
        <v>0.26150613006145101</v>
      </c>
      <c r="I30" s="13">
        <v>4.4212211436102801E-2</v>
      </c>
      <c r="J30" s="13">
        <v>0.16454914518122599</v>
      </c>
      <c r="K30" s="7" t="s">
        <v>41</v>
      </c>
      <c r="L30" s="14">
        <v>5.5687727036075397E-4</v>
      </c>
      <c r="M30" s="14">
        <v>8.4932152964856097E-17</v>
      </c>
      <c r="N30" s="14">
        <v>3.8885961540137801</v>
      </c>
      <c r="O30" s="14">
        <v>0.65743558405484803</v>
      </c>
      <c r="P30" s="14">
        <v>2.4468457888448301</v>
      </c>
    </row>
    <row r="31" spans="1:16" x14ac:dyDescent="0.25">
      <c r="A31" s="7" t="s">
        <v>90</v>
      </c>
      <c r="B31" s="7">
        <v>2022</v>
      </c>
      <c r="C31" s="7" t="s">
        <v>1371</v>
      </c>
      <c r="D31" s="7" t="s">
        <v>1</v>
      </c>
      <c r="E31" s="272" t="s">
        <v>11</v>
      </c>
      <c r="F31" s="13">
        <v>4.8897319774604802E-5</v>
      </c>
      <c r="G31" s="13">
        <v>6.8864417133378002E-18</v>
      </c>
      <c r="H31" s="13">
        <v>0.20231486584882</v>
      </c>
      <c r="I31" s="13">
        <v>3.56518821234343E-2</v>
      </c>
      <c r="J31" s="13">
        <v>0.13899094276906299</v>
      </c>
      <c r="K31" s="7" t="s">
        <v>41</v>
      </c>
      <c r="L31" s="14">
        <v>9.9114867183123893E-4</v>
      </c>
      <c r="M31" s="14">
        <v>1.3958817352935701E-16</v>
      </c>
      <c r="N31" s="14">
        <v>4.1009223307555898</v>
      </c>
      <c r="O31" s="14">
        <v>0.72266365064201399</v>
      </c>
      <c r="P31" s="14">
        <v>2.8173464099289101</v>
      </c>
    </row>
    <row r="32" spans="1:16" x14ac:dyDescent="0.25">
      <c r="A32" s="7" t="s">
        <v>90</v>
      </c>
      <c r="B32" s="7">
        <v>2022</v>
      </c>
      <c r="C32" s="7" t="s">
        <v>1371</v>
      </c>
      <c r="D32" s="7" t="s">
        <v>1</v>
      </c>
      <c r="E32" s="272" t="s">
        <v>12</v>
      </c>
      <c r="F32" s="13">
        <v>2.36891657710465E-5</v>
      </c>
      <c r="G32" s="13">
        <v>2.25458493316345E-18</v>
      </c>
      <c r="H32" s="13">
        <v>0.13234042550248401</v>
      </c>
      <c r="I32" s="13">
        <v>2.3513900948706101E-2</v>
      </c>
      <c r="J32" s="13">
        <v>8.2479944932223603E-2</v>
      </c>
      <c r="K32" s="7" t="s">
        <v>41</v>
      </c>
      <c r="L32" s="14">
        <v>9.0303099919229496E-4</v>
      </c>
      <c r="M32" s="14">
        <v>8.5944777652190904E-17</v>
      </c>
      <c r="N32" s="14">
        <v>5.04481702015471</v>
      </c>
      <c r="O32" s="14">
        <v>0.89634990416467797</v>
      </c>
      <c r="P32" s="14">
        <v>3.1441355008163598</v>
      </c>
    </row>
    <row r="33" spans="1:16" x14ac:dyDescent="0.25">
      <c r="A33" s="7" t="s">
        <v>90</v>
      </c>
      <c r="B33" s="7">
        <v>2023</v>
      </c>
      <c r="C33" s="7" t="s">
        <v>1370</v>
      </c>
      <c r="D33" s="7" t="s">
        <v>0</v>
      </c>
      <c r="E33" s="272" t="s">
        <v>7</v>
      </c>
      <c r="F33" s="13">
        <v>4.66688509301216E-5</v>
      </c>
      <c r="G33" s="13">
        <v>1.8033442605767399E-18</v>
      </c>
      <c r="H33" s="13">
        <v>0.18563603818708799</v>
      </c>
      <c r="I33" s="13">
        <v>3.2293615996926199E-2</v>
      </c>
      <c r="J33" s="13">
        <v>0.11438720407282101</v>
      </c>
      <c r="K33" s="7" t="s">
        <v>41</v>
      </c>
      <c r="L33" s="14">
        <v>2.9578717719511102E-3</v>
      </c>
      <c r="M33" s="14">
        <v>1.1429595923535401E-16</v>
      </c>
      <c r="N33" s="14">
        <v>11.7656121002976</v>
      </c>
      <c r="O33" s="14">
        <v>2.0467693818851802</v>
      </c>
      <c r="P33" s="14">
        <v>7.2498609941354299</v>
      </c>
    </row>
    <row r="34" spans="1:16" x14ac:dyDescent="0.25">
      <c r="A34" s="7" t="s">
        <v>90</v>
      </c>
      <c r="B34" s="7">
        <v>2023</v>
      </c>
      <c r="C34" s="7" t="s">
        <v>1370</v>
      </c>
      <c r="D34" s="7" t="s">
        <v>0</v>
      </c>
      <c r="E34" s="272" t="s">
        <v>8</v>
      </c>
      <c r="F34" s="13">
        <v>4.0083400101705702E-5</v>
      </c>
      <c r="G34" s="13">
        <v>1.4094017693941E-17</v>
      </c>
      <c r="H34" s="13">
        <v>0.215886254127578</v>
      </c>
      <c r="I34" s="13">
        <v>3.9921171061293399E-2</v>
      </c>
      <c r="J34" s="13">
        <v>0.154803577361635</v>
      </c>
      <c r="K34" s="7" t="s">
        <v>41</v>
      </c>
      <c r="L34" s="14">
        <v>7.1773336222114197E-3</v>
      </c>
      <c r="M34" s="14">
        <v>2.5236748082770798E-15</v>
      </c>
      <c r="N34" s="14">
        <v>38.656592664084101</v>
      </c>
      <c r="O34" s="14">
        <v>7.1482848902351996</v>
      </c>
      <c r="P34" s="14">
        <v>27.719128562374301</v>
      </c>
    </row>
    <row r="35" spans="1:16" x14ac:dyDescent="0.25">
      <c r="A35" s="7" t="s">
        <v>90</v>
      </c>
      <c r="B35" s="7">
        <v>2023</v>
      </c>
      <c r="C35" s="7" t="s">
        <v>1370</v>
      </c>
      <c r="D35" s="7" t="s">
        <v>0</v>
      </c>
      <c r="E35" s="272" t="s">
        <v>9</v>
      </c>
      <c r="F35" s="13">
        <v>8.6709098930447601E-5</v>
      </c>
      <c r="G35" s="13">
        <v>6.5494512232151E-18</v>
      </c>
      <c r="H35" s="13">
        <v>0.31848549893436101</v>
      </c>
      <c r="I35" s="13">
        <v>5.5158049852385198E-2</v>
      </c>
      <c r="J35" s="13">
        <v>0.17841497692830299</v>
      </c>
      <c r="K35" s="7" t="s">
        <v>41</v>
      </c>
      <c r="L35" s="14">
        <v>2.7922931128571998E-2</v>
      </c>
      <c r="M35" s="14">
        <v>2.10911977741195E-15</v>
      </c>
      <c r="N35" s="14">
        <v>102.561885221832</v>
      </c>
      <c r="O35" s="14">
        <v>17.762546793963601</v>
      </c>
      <c r="P35" s="14">
        <v>57.454975020221497</v>
      </c>
    </row>
    <row r="36" spans="1:16" x14ac:dyDescent="0.25">
      <c r="A36" s="7" t="s">
        <v>90</v>
      </c>
      <c r="B36" s="7">
        <v>2023</v>
      </c>
      <c r="C36" s="7" t="s">
        <v>1370</v>
      </c>
      <c r="D36" s="7" t="s">
        <v>0</v>
      </c>
      <c r="E36" s="272" t="s">
        <v>10</v>
      </c>
      <c r="F36" s="13">
        <v>0.272758764780965</v>
      </c>
      <c r="G36" s="13">
        <v>3.4000442860571201E-12</v>
      </c>
      <c r="H36" s="13">
        <v>1.38414559379033</v>
      </c>
      <c r="I36" s="13">
        <v>0.434228055978778</v>
      </c>
      <c r="J36" s="13">
        <v>0.49225510558156199</v>
      </c>
      <c r="K36" s="7" t="s">
        <v>41</v>
      </c>
      <c r="L36" s="14">
        <v>99.736969929807699</v>
      </c>
      <c r="M36" s="14">
        <v>1.2432601936396399E-9</v>
      </c>
      <c r="N36" s="14">
        <v>506.12667782537397</v>
      </c>
      <c r="O36" s="14">
        <v>158.7798309492</v>
      </c>
      <c r="P36" s="14">
        <v>179.99800190695399</v>
      </c>
    </row>
    <row r="37" spans="1:16" x14ac:dyDescent="0.25">
      <c r="A37" s="7" t="s">
        <v>90</v>
      </c>
      <c r="B37" s="7">
        <v>2023</v>
      </c>
      <c r="C37" s="7" t="s">
        <v>1370</v>
      </c>
      <c r="D37" s="7" t="s">
        <v>0</v>
      </c>
      <c r="E37" s="272" t="s">
        <v>11</v>
      </c>
      <c r="F37" s="13">
        <v>3.6850264385952599E-5</v>
      </c>
      <c r="G37" s="13">
        <v>2.6668509340479E-18</v>
      </c>
      <c r="H37" s="13">
        <v>0.17114327569117699</v>
      </c>
      <c r="I37" s="13">
        <v>2.8444970056532001E-2</v>
      </c>
      <c r="J37" s="13">
        <v>9.3168191294488098E-2</v>
      </c>
      <c r="K37" s="7" t="s">
        <v>41</v>
      </c>
      <c r="L37" s="14">
        <v>2.04360511205177E-2</v>
      </c>
      <c r="M37" s="14">
        <v>1.4789555224949399E-15</v>
      </c>
      <c r="N37" s="14">
        <v>94.910926400056098</v>
      </c>
      <c r="O37" s="14">
        <v>15.7747270442509</v>
      </c>
      <c r="P37" s="14">
        <v>51.668283846184202</v>
      </c>
    </row>
    <row r="38" spans="1:16" x14ac:dyDescent="0.25">
      <c r="A38" s="7" t="s">
        <v>90</v>
      </c>
      <c r="B38" s="7">
        <v>2023</v>
      </c>
      <c r="C38" s="7" t="s">
        <v>1370</v>
      </c>
      <c r="D38" s="7" t="s">
        <v>0</v>
      </c>
      <c r="E38" s="272" t="s">
        <v>12</v>
      </c>
      <c r="F38" s="13">
        <v>1.7191490786441E-5</v>
      </c>
      <c r="G38" s="13">
        <v>2.1113833605412E-18</v>
      </c>
      <c r="H38" s="13">
        <v>0.14356718635524199</v>
      </c>
      <c r="I38" s="13">
        <v>2.5014849956517801E-2</v>
      </c>
      <c r="J38" s="13">
        <v>9.1710126561745597E-2</v>
      </c>
      <c r="K38" s="7" t="s">
        <v>41</v>
      </c>
      <c r="L38" s="14">
        <v>2.2985195096379502E-2</v>
      </c>
      <c r="M38" s="14">
        <v>2.8229406668771899E-15</v>
      </c>
      <c r="N38" s="14">
        <v>191.950763828823</v>
      </c>
      <c r="O38" s="14">
        <v>33.445104540363801</v>
      </c>
      <c r="P38" s="14">
        <v>122.617356314319</v>
      </c>
    </row>
    <row r="39" spans="1:16" x14ac:dyDescent="0.25">
      <c r="A39" s="7" t="s">
        <v>90</v>
      </c>
      <c r="B39" s="7">
        <v>2023</v>
      </c>
      <c r="C39" s="7" t="s">
        <v>1370</v>
      </c>
      <c r="D39" s="7" t="s">
        <v>0</v>
      </c>
      <c r="E39" s="272" t="s">
        <v>15</v>
      </c>
      <c r="F39" s="13">
        <v>4.0394438314941003E-5</v>
      </c>
      <c r="G39" s="13">
        <v>1.4316135296929901E-17</v>
      </c>
      <c r="H39" s="13">
        <v>0.202315502352993</v>
      </c>
      <c r="I39" s="13">
        <v>3.2331496195403701E-2</v>
      </c>
      <c r="J39" s="13">
        <v>0.108254098874478</v>
      </c>
      <c r="K39" s="7" t="s">
        <v>41</v>
      </c>
      <c r="L39" s="14">
        <v>1.39239628871601E-2</v>
      </c>
      <c r="M39" s="14">
        <v>4.9347718368517397E-15</v>
      </c>
      <c r="N39" s="14">
        <v>69.738153661076694</v>
      </c>
      <c r="O39" s="14">
        <v>11.1446667385556</v>
      </c>
      <c r="P39" s="14">
        <v>37.315187882032603</v>
      </c>
    </row>
    <row r="40" spans="1:16" x14ac:dyDescent="0.25">
      <c r="A40" s="7" t="s">
        <v>90</v>
      </c>
      <c r="B40" s="7">
        <v>2023</v>
      </c>
      <c r="C40" s="7" t="s">
        <v>1370</v>
      </c>
      <c r="D40" s="7" t="s">
        <v>0</v>
      </c>
      <c r="E40" s="272" t="s">
        <v>13</v>
      </c>
      <c r="F40" s="13">
        <v>1.0349524835146201E-3</v>
      </c>
      <c r="G40" s="13">
        <v>1.8022155433026999E-17</v>
      </c>
      <c r="H40" s="13">
        <v>0.56865787607208396</v>
      </c>
      <c r="I40" s="13">
        <v>0.10467600763033801</v>
      </c>
      <c r="J40" s="13">
        <v>0.21411386334070001</v>
      </c>
      <c r="K40" s="7" t="s">
        <v>41</v>
      </c>
      <c r="L40" s="14">
        <v>1.3030362253194201</v>
      </c>
      <c r="M40" s="14">
        <v>2.2690434354843999E-14</v>
      </c>
      <c r="N40" s="14">
        <v>715.95732571103599</v>
      </c>
      <c r="O40" s="14">
        <v>131.79023388682501</v>
      </c>
      <c r="P40" s="14">
        <v>269.57577736184197</v>
      </c>
    </row>
    <row r="41" spans="1:16" x14ac:dyDescent="0.25">
      <c r="A41" s="7" t="s">
        <v>90</v>
      </c>
      <c r="B41" s="7">
        <v>2023</v>
      </c>
      <c r="C41" s="7" t="s">
        <v>1370</v>
      </c>
      <c r="D41" s="7" t="s">
        <v>0</v>
      </c>
      <c r="E41" s="272" t="s">
        <v>14</v>
      </c>
      <c r="F41" s="13">
        <v>2.3513446972757899E-5</v>
      </c>
      <c r="G41" s="13">
        <v>1.0929262228147599E-18</v>
      </c>
      <c r="H41" s="13">
        <v>0.13721508236185001</v>
      </c>
      <c r="I41" s="13">
        <v>2.28893452445013E-2</v>
      </c>
      <c r="J41" s="13">
        <v>7.3603462722866303E-2</v>
      </c>
      <c r="K41" s="7" t="s">
        <v>41</v>
      </c>
      <c r="L41" s="14">
        <v>3.0534091969883999E-2</v>
      </c>
      <c r="M41" s="14">
        <v>1.41925213442279E-15</v>
      </c>
      <c r="N41" s="14">
        <v>178.18476165345101</v>
      </c>
      <c r="O41" s="14">
        <v>29.723645947604499</v>
      </c>
      <c r="P41" s="14">
        <v>95.579984622659794</v>
      </c>
    </row>
    <row r="42" spans="1:16" x14ac:dyDescent="0.25">
      <c r="A42" s="7" t="s">
        <v>90</v>
      </c>
      <c r="B42" s="7">
        <v>2023</v>
      </c>
      <c r="C42" s="7" t="s">
        <v>1370</v>
      </c>
      <c r="D42" s="7" t="s">
        <v>1</v>
      </c>
      <c r="E42" s="7" t="s">
        <v>72</v>
      </c>
      <c r="F42" s="13">
        <v>0.20868408106695499</v>
      </c>
      <c r="G42" s="13">
        <v>1.97587240532131E-14</v>
      </c>
      <c r="H42" s="13">
        <v>1.7862459994572699</v>
      </c>
      <c r="I42" s="13">
        <v>0.49084711860360303</v>
      </c>
      <c r="J42" s="13">
        <v>0.64554824763833396</v>
      </c>
      <c r="K42" s="7" t="s">
        <v>41</v>
      </c>
      <c r="L42" s="14">
        <v>21.1730868650533</v>
      </c>
      <c r="M42" s="14">
        <v>2.0047201424390002E-12</v>
      </c>
      <c r="N42" s="14">
        <v>181.232519104934</v>
      </c>
      <c r="O42" s="14">
        <v>49.8013486535216</v>
      </c>
      <c r="P42" s="14">
        <v>65.497325205385295</v>
      </c>
    </row>
    <row r="43" spans="1:16" x14ac:dyDescent="0.25">
      <c r="A43" s="7" t="s">
        <v>90</v>
      </c>
      <c r="B43" s="7">
        <v>2023</v>
      </c>
      <c r="C43" s="7" t="s">
        <v>1370</v>
      </c>
      <c r="D43" s="7" t="s">
        <v>1</v>
      </c>
      <c r="E43" s="272" t="s">
        <v>11</v>
      </c>
      <c r="F43" s="13">
        <v>1.8620401035054399E-5</v>
      </c>
      <c r="G43" s="13">
        <v>2.6979379284336199E-19</v>
      </c>
      <c r="H43" s="13">
        <v>0.17290329163370499</v>
      </c>
      <c r="I43" s="13">
        <v>2.68825128795308E-2</v>
      </c>
      <c r="J43" s="13">
        <v>9.3150149193472101E-2</v>
      </c>
      <c r="K43" s="7" t="s">
        <v>41</v>
      </c>
      <c r="L43" s="14">
        <v>1.27698710298403E-3</v>
      </c>
      <c r="M43" s="14">
        <v>1.8502458313197699E-17</v>
      </c>
      <c r="N43" s="14">
        <v>11.857707740239499</v>
      </c>
      <c r="O43" s="14">
        <v>1.8436027332782201</v>
      </c>
      <c r="P43" s="14">
        <v>6.3882372316883096</v>
      </c>
    </row>
    <row r="44" spans="1:16" x14ac:dyDescent="0.25">
      <c r="A44" s="7" t="s">
        <v>90</v>
      </c>
      <c r="B44" s="7">
        <v>2023</v>
      </c>
      <c r="C44" s="7" t="s">
        <v>1370</v>
      </c>
      <c r="D44" s="7" t="s">
        <v>1</v>
      </c>
      <c r="E44" s="272" t="s">
        <v>12</v>
      </c>
      <c r="F44" s="13">
        <v>2.9160869487433799E-5</v>
      </c>
      <c r="G44" s="13">
        <v>1.2397239356516701E-17</v>
      </c>
      <c r="H44" s="13">
        <v>0.12022656949590201</v>
      </c>
      <c r="I44" s="13">
        <v>1.9161727076844E-2</v>
      </c>
      <c r="J44" s="13">
        <v>6.2995863349399495E-2</v>
      </c>
      <c r="K44" s="7" t="s">
        <v>41</v>
      </c>
      <c r="L44" s="14">
        <v>2.4719669064497598E-3</v>
      </c>
      <c r="M44" s="14">
        <v>1.05091398025192E-15</v>
      </c>
      <c r="N44" s="14">
        <v>10.191606296167601</v>
      </c>
      <c r="O44" s="14">
        <v>1.6243396043040601</v>
      </c>
      <c r="P44" s="14">
        <v>5.3401593361285897</v>
      </c>
    </row>
    <row r="45" spans="1:16" x14ac:dyDescent="0.25">
      <c r="A45" s="7" t="s">
        <v>90</v>
      </c>
      <c r="B45" s="7">
        <v>2023</v>
      </c>
      <c r="C45" s="7" t="s">
        <v>1370</v>
      </c>
      <c r="D45" s="7" t="s">
        <v>1</v>
      </c>
      <c r="E45" s="272" t="s">
        <v>15</v>
      </c>
      <c r="F45" s="13">
        <v>4.9575159164181101E-5</v>
      </c>
      <c r="G45" s="13">
        <v>1.1916998080120401E-17</v>
      </c>
      <c r="H45" s="13">
        <v>0.194773438509528</v>
      </c>
      <c r="I45" s="13">
        <v>3.1721649599749498E-2</v>
      </c>
      <c r="J45" s="13">
        <v>0.108136746426975</v>
      </c>
      <c r="K45" s="7" t="s">
        <v>41</v>
      </c>
      <c r="L45" s="14">
        <v>1.45552667306035E-3</v>
      </c>
      <c r="M45" s="14">
        <v>3.49883063632335E-16</v>
      </c>
      <c r="N45" s="14">
        <v>5.7185481546397501</v>
      </c>
      <c r="O45" s="14">
        <v>0.93134763224864503</v>
      </c>
      <c r="P45" s="14">
        <v>3.1748948750960002</v>
      </c>
    </row>
    <row r="46" spans="1:16" x14ac:dyDescent="0.25">
      <c r="A46" s="7" t="s">
        <v>90</v>
      </c>
      <c r="B46" s="7">
        <v>2023</v>
      </c>
      <c r="C46" s="7" t="s">
        <v>1370</v>
      </c>
      <c r="D46" s="7" t="s">
        <v>1</v>
      </c>
      <c r="E46" s="272" t="s">
        <v>13</v>
      </c>
      <c r="F46" s="13">
        <v>2.02888766821353E-5</v>
      </c>
      <c r="G46" s="13">
        <v>3.51812198710126E-19</v>
      </c>
      <c r="H46" s="13">
        <v>0.119158080488423</v>
      </c>
      <c r="I46" s="13">
        <v>2.0060806607924898E-2</v>
      </c>
      <c r="J46" s="13">
        <v>6.4518437408141296E-2</v>
      </c>
      <c r="K46" s="7" t="s">
        <v>41</v>
      </c>
      <c r="L46" s="14">
        <v>2.3409305915847701E-3</v>
      </c>
      <c r="M46" s="14">
        <v>4.0592091487174399E-17</v>
      </c>
      <c r="N46" s="14">
        <v>13.7484593267543</v>
      </c>
      <c r="O46" s="14">
        <v>2.3146158664223799</v>
      </c>
      <c r="P46" s="14">
        <v>7.4441373081513396</v>
      </c>
    </row>
    <row r="47" spans="1:16" x14ac:dyDescent="0.25">
      <c r="A47" s="7" t="s">
        <v>90</v>
      </c>
      <c r="B47" s="7">
        <v>2023</v>
      </c>
      <c r="C47" s="7" t="s">
        <v>1371</v>
      </c>
      <c r="D47" s="7" t="s">
        <v>0</v>
      </c>
      <c r="E47" s="272" t="s">
        <v>7</v>
      </c>
      <c r="F47" s="13">
        <v>2.5333373292632901E-4</v>
      </c>
      <c r="G47" s="13">
        <v>3.8920988674903702E-17</v>
      </c>
      <c r="H47" s="13">
        <v>0.74077884499389401</v>
      </c>
      <c r="I47" s="13">
        <v>0.112460004995768</v>
      </c>
      <c r="J47" s="13">
        <v>0.283426762234187</v>
      </c>
      <c r="K47" s="7" t="s">
        <v>41</v>
      </c>
      <c r="L47" s="14">
        <v>1.6096825390139E-2</v>
      </c>
      <c r="M47" s="14">
        <v>2.4730396204033802E-15</v>
      </c>
      <c r="N47" s="14">
        <v>47.069087810912002</v>
      </c>
      <c r="O47" s="14">
        <v>7.14570871743115</v>
      </c>
      <c r="P47" s="14">
        <v>18.008936472360201</v>
      </c>
    </row>
    <row r="48" spans="1:16" x14ac:dyDescent="0.25">
      <c r="A48" s="7" t="s">
        <v>90</v>
      </c>
      <c r="B48" s="7">
        <v>2023</v>
      </c>
      <c r="C48" s="7" t="s">
        <v>1371</v>
      </c>
      <c r="D48" s="7" t="s">
        <v>0</v>
      </c>
      <c r="E48" s="272" t="s">
        <v>8</v>
      </c>
      <c r="F48" s="13">
        <v>0.77771754734409204</v>
      </c>
      <c r="G48" s="13">
        <v>0.16715031229719499</v>
      </c>
      <c r="H48" s="13">
        <v>2.1370223479158899</v>
      </c>
      <c r="I48" s="13">
        <v>0.912957838135383</v>
      </c>
      <c r="J48" s="13">
        <v>0.64265314144997898</v>
      </c>
      <c r="K48" s="7" t="s">
        <v>41</v>
      </c>
      <c r="L48" s="14">
        <v>303.85424574733702</v>
      </c>
      <c r="M48" s="14">
        <v>65.305627014514201</v>
      </c>
      <c r="N48" s="14">
        <v>834.93463133074101</v>
      </c>
      <c r="O48" s="14">
        <v>356.692627359494</v>
      </c>
      <c r="P48" s="14">
        <v>251.08458236450701</v>
      </c>
    </row>
    <row r="49" spans="1:16" x14ac:dyDescent="0.25">
      <c r="A49" s="7" t="s">
        <v>90</v>
      </c>
      <c r="B49" s="7">
        <v>2023</v>
      </c>
      <c r="C49" s="7" t="s">
        <v>1371</v>
      </c>
      <c r="D49" s="7" t="s">
        <v>0</v>
      </c>
      <c r="E49" s="272" t="s">
        <v>9</v>
      </c>
      <c r="F49" s="13">
        <v>1.3952405885909499E-3</v>
      </c>
      <c r="G49" s="13">
        <v>7.8045914162427202E-16</v>
      </c>
      <c r="H49" s="13">
        <v>1.6049180847500599</v>
      </c>
      <c r="I49" s="13">
        <v>0.28012364846642002</v>
      </c>
      <c r="J49" s="13">
        <v>0.60923150580677099</v>
      </c>
      <c r="K49" s="7" t="s">
        <v>41</v>
      </c>
      <c r="L49" s="14">
        <v>0.315812707227562</v>
      </c>
      <c r="M49" s="14">
        <v>1.7665692670665399E-13</v>
      </c>
      <c r="N49" s="14">
        <v>363.273208483178</v>
      </c>
      <c r="O49" s="14">
        <v>63.405987830374301</v>
      </c>
      <c r="P49" s="14">
        <v>137.89955133936201</v>
      </c>
    </row>
    <row r="50" spans="1:16" x14ac:dyDescent="0.25">
      <c r="A50" s="7" t="s">
        <v>90</v>
      </c>
      <c r="B50" s="7">
        <v>2023</v>
      </c>
      <c r="C50" s="7" t="s">
        <v>1371</v>
      </c>
      <c r="D50" s="7" t="s">
        <v>0</v>
      </c>
      <c r="E50" s="272" t="s">
        <v>10</v>
      </c>
      <c r="F50" s="13">
        <v>0.23759502338431501</v>
      </c>
      <c r="G50" s="13">
        <v>1.54695851813866E-11</v>
      </c>
      <c r="H50" s="13">
        <v>1.47855507909138</v>
      </c>
      <c r="I50" s="13">
        <v>0.42121513354999002</v>
      </c>
      <c r="J50" s="13">
        <v>0.52025467957533</v>
      </c>
      <c r="K50" s="7" t="s">
        <v>41</v>
      </c>
      <c r="L50" s="14">
        <v>10.2023303041225</v>
      </c>
      <c r="M50" s="14">
        <v>6.6426398768874004E-10</v>
      </c>
      <c r="N50" s="14">
        <v>63.489155096184</v>
      </c>
      <c r="O50" s="14">
        <v>18.0869778346365</v>
      </c>
      <c r="P50" s="14">
        <v>22.339735940964601</v>
      </c>
    </row>
    <row r="51" spans="1:16" x14ac:dyDescent="0.25">
      <c r="A51" s="7" t="s">
        <v>90</v>
      </c>
      <c r="B51" s="7">
        <v>2023</v>
      </c>
      <c r="C51" s="7" t="s">
        <v>1371</v>
      </c>
      <c r="D51" s="7" t="s">
        <v>0</v>
      </c>
      <c r="E51" s="272" t="s">
        <v>11</v>
      </c>
      <c r="F51" s="13">
        <v>1.8650918066687101</v>
      </c>
      <c r="G51" s="13">
        <v>0.81541029310504598</v>
      </c>
      <c r="H51" s="13">
        <v>3.5157357249474002</v>
      </c>
      <c r="I51" s="13">
        <v>1.96358361509234</v>
      </c>
      <c r="J51" s="13">
        <v>0.81654125862938798</v>
      </c>
      <c r="K51" s="7" t="s">
        <v>41</v>
      </c>
      <c r="L51" s="14">
        <v>1397.6438471633301</v>
      </c>
      <c r="M51" s="14">
        <v>611.04401134412797</v>
      </c>
      <c r="N51" s="14">
        <v>2634.5868802038299</v>
      </c>
      <c r="O51" s="14">
        <v>1471.45065364174</v>
      </c>
      <c r="P51" s="14">
        <v>611.89152297910402</v>
      </c>
    </row>
    <row r="52" spans="1:16" x14ac:dyDescent="0.25">
      <c r="A52" s="7" t="s">
        <v>90</v>
      </c>
      <c r="B52" s="7">
        <v>2023</v>
      </c>
      <c r="C52" s="7" t="s">
        <v>1371</v>
      </c>
      <c r="D52" s="7" t="s">
        <v>0</v>
      </c>
      <c r="E52" s="272" t="s">
        <v>12</v>
      </c>
      <c r="F52" s="13">
        <v>0.69338990603324502</v>
      </c>
      <c r="G52" s="13">
        <v>1.84949684598513E-2</v>
      </c>
      <c r="H52" s="13">
        <v>1.86823619250554</v>
      </c>
      <c r="I52" s="13">
        <v>0.79896402998037597</v>
      </c>
      <c r="J52" s="13">
        <v>0.56866918420332302</v>
      </c>
      <c r="K52" s="7" t="s">
        <v>41</v>
      </c>
      <c r="L52" s="14">
        <v>276.017719894653</v>
      </c>
      <c r="M52" s="14">
        <v>7.3622920948130401</v>
      </c>
      <c r="N52" s="14">
        <v>743.68878115068003</v>
      </c>
      <c r="O52" s="14">
        <v>318.04361141428802</v>
      </c>
      <c r="P52" s="14">
        <v>226.37014215581601</v>
      </c>
    </row>
    <row r="53" spans="1:16" x14ac:dyDescent="0.25">
      <c r="A53" s="7" t="s">
        <v>90</v>
      </c>
      <c r="B53" s="7">
        <v>2023</v>
      </c>
      <c r="C53" s="7" t="s">
        <v>1371</v>
      </c>
      <c r="D53" s="7" t="s">
        <v>0</v>
      </c>
      <c r="E53" s="272" t="s">
        <v>15</v>
      </c>
      <c r="F53" s="13">
        <v>2.20105325303862E-5</v>
      </c>
      <c r="G53" s="13">
        <v>1.4521107152283999E-17</v>
      </c>
      <c r="H53" s="13">
        <v>0.13182461256724801</v>
      </c>
      <c r="I53" s="13">
        <v>2.3607283880614099E-2</v>
      </c>
      <c r="J53" s="13">
        <v>8.7590019578242001E-2</v>
      </c>
      <c r="K53" s="7" t="s">
        <v>41</v>
      </c>
      <c r="L53" s="14">
        <v>3.2729661872684299E-3</v>
      </c>
      <c r="M53" s="14">
        <v>2.1592886335446399E-15</v>
      </c>
      <c r="N53" s="14">
        <v>19.6023198887498</v>
      </c>
      <c r="O53" s="14">
        <v>3.5104031130473201</v>
      </c>
      <c r="P53" s="14">
        <v>13.0246359112845</v>
      </c>
    </row>
    <row r="54" spans="1:16" x14ac:dyDescent="0.25">
      <c r="A54" s="7" t="s">
        <v>90</v>
      </c>
      <c r="B54" s="7">
        <v>2023</v>
      </c>
      <c r="C54" s="7" t="s">
        <v>1371</v>
      </c>
      <c r="D54" s="7" t="s">
        <v>0</v>
      </c>
      <c r="E54" s="272" t="s">
        <v>13</v>
      </c>
      <c r="F54" s="13">
        <v>2.41023794771751E-5</v>
      </c>
      <c r="G54" s="13">
        <v>2.1144049654961199E-18</v>
      </c>
      <c r="H54" s="13">
        <v>0.13149464965479499</v>
      </c>
      <c r="I54" s="13">
        <v>2.3503859154738901E-2</v>
      </c>
      <c r="J54" s="13">
        <v>8.2065723796363399E-2</v>
      </c>
      <c r="K54" s="7" t="s">
        <v>41</v>
      </c>
      <c r="L54" s="14">
        <v>3.0114959061551299E-2</v>
      </c>
      <c r="M54" s="14">
        <v>2.64186442818878E-15</v>
      </c>
      <c r="N54" s="14">
        <v>164.29730495768001</v>
      </c>
      <c r="O54" s="14">
        <v>29.3671318594801</v>
      </c>
      <c r="P54" s="14">
        <v>102.53783925460399</v>
      </c>
    </row>
    <row r="55" spans="1:16" x14ac:dyDescent="0.25">
      <c r="A55" s="7" t="s">
        <v>90</v>
      </c>
      <c r="B55" s="7">
        <v>2023</v>
      </c>
      <c r="C55" s="7" t="s">
        <v>1371</v>
      </c>
      <c r="D55" s="7" t="s">
        <v>0</v>
      </c>
      <c r="E55" s="272" t="s">
        <v>14</v>
      </c>
      <c r="F55" s="13">
        <v>2.66873629293938E-5</v>
      </c>
      <c r="G55" s="13">
        <v>2.20434139434661E-19</v>
      </c>
      <c r="H55" s="13">
        <v>0.114265419610208</v>
      </c>
      <c r="I55" s="13">
        <v>2.1208189724210302E-2</v>
      </c>
      <c r="J55" s="13">
        <v>7.5561766516957299E-2</v>
      </c>
      <c r="K55" s="7" t="s">
        <v>41</v>
      </c>
      <c r="L55" s="14">
        <v>3.5163536269398603E-2</v>
      </c>
      <c r="M55" s="14">
        <v>2.90446226460503E-16</v>
      </c>
      <c r="N55" s="14">
        <v>150.557259532606</v>
      </c>
      <c r="O55" s="14">
        <v>27.9441228625167</v>
      </c>
      <c r="P55" s="14">
        <v>99.560939180408099</v>
      </c>
    </row>
    <row r="56" spans="1:16" x14ac:dyDescent="0.25">
      <c r="A56" s="7" t="s">
        <v>90</v>
      </c>
      <c r="B56" s="7">
        <v>2023</v>
      </c>
      <c r="C56" s="7" t="s">
        <v>1371</v>
      </c>
      <c r="D56" s="7" t="s">
        <v>1</v>
      </c>
      <c r="E56" s="272" t="s">
        <v>7</v>
      </c>
      <c r="F56" s="13">
        <v>6.4687470676950201E-3</v>
      </c>
      <c r="G56" s="13">
        <v>5.9117525083186599E-16</v>
      </c>
      <c r="H56" s="13">
        <v>0.92428988887726105</v>
      </c>
      <c r="I56" s="13">
        <v>0.18256669171106901</v>
      </c>
      <c r="J56" s="13">
        <v>0.342547704323103</v>
      </c>
      <c r="K56" s="7" t="s">
        <v>41</v>
      </c>
      <c r="L56" s="14">
        <v>0.33094109998327698</v>
      </c>
      <c r="M56" s="14">
        <v>3.02445258325582E-14</v>
      </c>
      <c r="N56" s="14">
        <v>47.2866707149606</v>
      </c>
      <c r="O56" s="14">
        <v>9.3401119479383201</v>
      </c>
      <c r="P56" s="14">
        <v>17.524740553169899</v>
      </c>
    </row>
    <row r="57" spans="1:16" x14ac:dyDescent="0.25">
      <c r="A57" s="7" t="s">
        <v>90</v>
      </c>
      <c r="B57" s="7">
        <v>2023</v>
      </c>
      <c r="C57" s="7" t="s">
        <v>1371</v>
      </c>
      <c r="D57" s="7" t="s">
        <v>1</v>
      </c>
      <c r="E57" s="272" t="s">
        <v>8</v>
      </c>
      <c r="F57" s="13">
        <v>5.3843031487394898E-5</v>
      </c>
      <c r="G57" s="13">
        <v>4.3783441525209402E-19</v>
      </c>
      <c r="H57" s="13">
        <v>0.15699184877531699</v>
      </c>
      <c r="I57" s="13">
        <v>3.0598731261926599E-2</v>
      </c>
      <c r="J57" s="13">
        <v>0.115958063212035</v>
      </c>
      <c r="K57" s="7" t="s">
        <v>41</v>
      </c>
      <c r="L57" s="14">
        <v>1.05990007482936E-2</v>
      </c>
      <c r="M57" s="14">
        <v>8.6187704642374797E-17</v>
      </c>
      <c r="N57" s="14">
        <v>30.903845431421299</v>
      </c>
      <c r="O57" s="14">
        <v>6.0233602489102704</v>
      </c>
      <c r="P57" s="14">
        <v>22.826344743289201</v>
      </c>
    </row>
    <row r="58" spans="1:16" x14ac:dyDescent="0.25">
      <c r="A58" s="7" t="s">
        <v>90</v>
      </c>
      <c r="B58" s="7">
        <v>2023</v>
      </c>
      <c r="C58" s="7" t="s">
        <v>1371</v>
      </c>
      <c r="D58" s="7" t="s">
        <v>1</v>
      </c>
      <c r="E58" s="272" t="s">
        <v>9</v>
      </c>
      <c r="F58" s="13">
        <v>1.1125158262926999E-4</v>
      </c>
      <c r="G58" s="13">
        <v>1.6564416735352599E-17</v>
      </c>
      <c r="H58" s="13">
        <v>0.48483578054642901</v>
      </c>
      <c r="I58" s="13">
        <v>7.6975453849885606E-2</v>
      </c>
      <c r="J58" s="13">
        <v>0.24212388126517401</v>
      </c>
      <c r="K58" s="7" t="s">
        <v>41</v>
      </c>
      <c r="L58" s="14">
        <v>3.54225039091597E-3</v>
      </c>
      <c r="M58" s="14">
        <v>5.2741102885362905E-16</v>
      </c>
      <c r="N58" s="14">
        <v>15.437171252598301</v>
      </c>
      <c r="O58" s="14">
        <v>2.4508984505803499</v>
      </c>
      <c r="P58" s="14">
        <v>7.7092243794831496</v>
      </c>
    </row>
    <row r="59" spans="1:16" x14ac:dyDescent="0.25">
      <c r="A59" s="7" t="s">
        <v>90</v>
      </c>
      <c r="B59" s="7">
        <v>2023</v>
      </c>
      <c r="C59" s="7" t="s">
        <v>1371</v>
      </c>
      <c r="D59" s="7" t="s">
        <v>1</v>
      </c>
      <c r="E59" s="272" t="s">
        <v>10</v>
      </c>
      <c r="F59" s="13">
        <v>6.5702020912718402E-4</v>
      </c>
      <c r="G59" s="13">
        <v>1.42061989628807E-16</v>
      </c>
      <c r="H59" s="13">
        <v>1.08732898544854</v>
      </c>
      <c r="I59" s="13">
        <v>0.168788150432779</v>
      </c>
      <c r="J59" s="13">
        <v>0.40217256685882202</v>
      </c>
      <c r="K59" s="7" t="s">
        <v>41</v>
      </c>
      <c r="L59" s="14">
        <v>1.6346662803084298E-2</v>
      </c>
      <c r="M59" s="14">
        <v>3.53450230196473E-15</v>
      </c>
      <c r="N59" s="14">
        <v>27.052745157959698</v>
      </c>
      <c r="O59" s="14">
        <v>4.1994491827675402</v>
      </c>
      <c r="P59" s="14">
        <v>10.0060534634475</v>
      </c>
    </row>
    <row r="60" spans="1:16" x14ac:dyDescent="0.25">
      <c r="A60" s="7" t="s">
        <v>90</v>
      </c>
      <c r="B60" s="7">
        <v>2023</v>
      </c>
      <c r="C60" s="7" t="s">
        <v>1371</v>
      </c>
      <c r="D60" s="7" t="s">
        <v>1</v>
      </c>
      <c r="E60" s="272" t="s">
        <v>11</v>
      </c>
      <c r="F60" s="13">
        <v>3.34895808754237E-5</v>
      </c>
      <c r="G60" s="13">
        <v>5.8132217874351498E-18</v>
      </c>
      <c r="H60" s="13">
        <v>0.47042419197883401</v>
      </c>
      <c r="I60" s="13">
        <v>6.9434761779373397E-2</v>
      </c>
      <c r="J60" s="13">
        <v>0.24172855375657801</v>
      </c>
      <c r="K60" s="7" t="s">
        <v>41</v>
      </c>
      <c r="L60" s="14">
        <v>1.1346270000593499E-3</v>
      </c>
      <c r="M60" s="14">
        <v>1.9695195415830301E-16</v>
      </c>
      <c r="N60" s="14">
        <v>15.9379716242429</v>
      </c>
      <c r="O60" s="14">
        <v>2.35244972908517</v>
      </c>
      <c r="P60" s="14">
        <v>8.1897634012728897</v>
      </c>
    </row>
    <row r="61" spans="1:16" x14ac:dyDescent="0.25">
      <c r="A61" s="7" t="s">
        <v>90</v>
      </c>
      <c r="B61" s="7">
        <v>2023</v>
      </c>
      <c r="C61" s="7" t="s">
        <v>1371</v>
      </c>
      <c r="D61" s="7" t="s">
        <v>1</v>
      </c>
      <c r="E61" s="272" t="s">
        <v>12</v>
      </c>
      <c r="F61" s="13">
        <v>1.5066810615119801E-4</v>
      </c>
      <c r="G61" s="13">
        <v>5.0571602479551101E-17</v>
      </c>
      <c r="H61" s="13">
        <v>0.37967167418280101</v>
      </c>
      <c r="I61" s="13">
        <v>5.9017406062373302E-2</v>
      </c>
      <c r="J61" s="13">
        <v>0.16772566737741701</v>
      </c>
      <c r="K61" s="7" t="s">
        <v>41</v>
      </c>
      <c r="L61" s="14">
        <v>9.4845572822179706E-3</v>
      </c>
      <c r="M61" s="14">
        <v>3.18348237608774E-15</v>
      </c>
      <c r="N61" s="14">
        <v>23.900331889807301</v>
      </c>
      <c r="O61" s="14">
        <v>3.7151457116264002</v>
      </c>
      <c r="P61" s="14">
        <v>10.558330761408399</v>
      </c>
    </row>
    <row r="62" spans="1:16" x14ac:dyDescent="0.25">
      <c r="A62" s="7" t="s">
        <v>90</v>
      </c>
      <c r="B62" s="7">
        <v>2023</v>
      </c>
      <c r="C62" s="7" t="s">
        <v>1371</v>
      </c>
      <c r="D62" s="7" t="s">
        <v>1</v>
      </c>
      <c r="E62" s="272" t="s">
        <v>15</v>
      </c>
      <c r="F62" s="13">
        <v>6.0778208790593701E-5</v>
      </c>
      <c r="G62" s="13">
        <v>3.2157579371756899E-18</v>
      </c>
      <c r="H62" s="13">
        <v>0.213818454917445</v>
      </c>
      <c r="I62" s="13">
        <v>4.17639015412112E-2</v>
      </c>
      <c r="J62" s="13">
        <v>0.157319289577877</v>
      </c>
      <c r="K62" s="7" t="s">
        <v>41</v>
      </c>
      <c r="L62" s="14">
        <v>2.5186489722822001E-3</v>
      </c>
      <c r="M62" s="14">
        <v>1.3326100891656E-16</v>
      </c>
      <c r="N62" s="14">
        <v>8.8606367717789496</v>
      </c>
      <c r="O62" s="14">
        <v>1.7306960798677899</v>
      </c>
      <c r="P62" s="14">
        <v>6.5193113601072499</v>
      </c>
    </row>
    <row r="63" spans="1:16" x14ac:dyDescent="0.25">
      <c r="A63" s="7" t="s">
        <v>90</v>
      </c>
      <c r="B63" s="7">
        <v>2023</v>
      </c>
      <c r="C63" s="7" t="s">
        <v>1371</v>
      </c>
      <c r="D63" s="7" t="s">
        <v>1</v>
      </c>
      <c r="E63" s="272" t="s">
        <v>13</v>
      </c>
      <c r="F63" s="13">
        <v>2.4228186887941099E-5</v>
      </c>
      <c r="G63" s="13">
        <v>7.8109301513960999E-19</v>
      </c>
      <c r="H63" s="13">
        <v>0.14055848880920499</v>
      </c>
      <c r="I63" s="13">
        <v>2.52122147161685E-2</v>
      </c>
      <c r="J63" s="13">
        <v>9.4119241386428604E-2</v>
      </c>
      <c r="K63" s="7" t="s">
        <v>41</v>
      </c>
      <c r="L63" s="14">
        <v>1.45247980393207E-3</v>
      </c>
      <c r="M63" s="14">
        <v>4.6826526257619599E-17</v>
      </c>
      <c r="N63" s="14">
        <v>8.4264814041118807</v>
      </c>
      <c r="O63" s="14">
        <v>1.5114722722342999</v>
      </c>
      <c r="P63" s="14">
        <v>5.6424485211163899</v>
      </c>
    </row>
    <row r="64" spans="1:16" x14ac:dyDescent="0.25">
      <c r="A64" s="7" t="s">
        <v>90</v>
      </c>
      <c r="B64" s="7">
        <v>2024</v>
      </c>
      <c r="C64" s="7" t="s">
        <v>1370</v>
      </c>
      <c r="D64" s="7" t="s">
        <v>0</v>
      </c>
      <c r="E64" s="272" t="s">
        <v>7</v>
      </c>
      <c r="F64" s="13">
        <v>2.6233965119690499E-4</v>
      </c>
      <c r="G64" s="13">
        <v>4.4892874343499201E-17</v>
      </c>
      <c r="H64" s="13">
        <v>0.84110473221950999</v>
      </c>
      <c r="I64" s="13">
        <v>0.12385524738263901</v>
      </c>
      <c r="J64" s="13">
        <v>0.33306800067637599</v>
      </c>
      <c r="K64" s="7" t="s">
        <v>41</v>
      </c>
      <c r="L64" s="14">
        <v>2.5853572625454999E-2</v>
      </c>
      <c r="M64" s="14">
        <v>4.4241927665518402E-15</v>
      </c>
      <c r="N64" s="14">
        <v>82.890871360232694</v>
      </c>
      <c r="O64" s="14">
        <v>12.205934629559099</v>
      </c>
      <c r="P64" s="14">
        <v>32.823851466656897</v>
      </c>
    </row>
    <row r="65" spans="1:16" x14ac:dyDescent="0.25">
      <c r="A65" s="7" t="s">
        <v>90</v>
      </c>
      <c r="B65" s="7">
        <v>2024</v>
      </c>
      <c r="C65" s="7" t="s">
        <v>1370</v>
      </c>
      <c r="D65" s="7" t="s">
        <v>0</v>
      </c>
      <c r="E65" s="272" t="s">
        <v>8</v>
      </c>
      <c r="F65" s="13">
        <v>1.8520876823635798E-5</v>
      </c>
      <c r="G65" s="13">
        <v>9.1131879456834891E-19</v>
      </c>
      <c r="H65" s="13">
        <v>0.20023451584292201</v>
      </c>
      <c r="I65" s="13">
        <v>3.5468467489592398E-2</v>
      </c>
      <c r="J65" s="13">
        <v>0.13115975242056899</v>
      </c>
      <c r="K65" s="7" t="s">
        <v>41</v>
      </c>
      <c r="L65" s="14">
        <v>5.2373335481877299E-3</v>
      </c>
      <c r="M65" s="14">
        <v>2.5770272872803701E-16</v>
      </c>
      <c r="N65" s="14">
        <v>56.622316390061499</v>
      </c>
      <c r="O65" s="14">
        <v>10.0297732367069</v>
      </c>
      <c r="P65" s="14">
        <v>37.089354789488503</v>
      </c>
    </row>
    <row r="66" spans="1:16" x14ac:dyDescent="0.25">
      <c r="A66" s="7" t="s">
        <v>90</v>
      </c>
      <c r="B66" s="7">
        <v>2024</v>
      </c>
      <c r="C66" s="7" t="s">
        <v>1370</v>
      </c>
      <c r="D66" s="7" t="s">
        <v>0</v>
      </c>
      <c r="E66" s="272" t="s">
        <v>9</v>
      </c>
      <c r="F66" s="13">
        <v>0.26855997975775397</v>
      </c>
      <c r="G66" s="13">
        <v>2.8032554829293598E-13</v>
      </c>
      <c r="H66" s="13">
        <v>1.5329729084655299</v>
      </c>
      <c r="I66" s="13">
        <v>0.45413949062394499</v>
      </c>
      <c r="J66" s="13">
        <v>0.54903245758962704</v>
      </c>
      <c r="K66" s="7" t="s">
        <v>41</v>
      </c>
      <c r="L66" s="14">
        <v>101.118203578389</v>
      </c>
      <c r="M66" s="14">
        <v>1.05548175443256E-10</v>
      </c>
      <c r="N66" s="14">
        <v>577.19495949544205</v>
      </c>
      <c r="O66" s="14">
        <v>170.99260100972799</v>
      </c>
      <c r="P66" s="14">
        <v>206.72170093164601</v>
      </c>
    </row>
    <row r="67" spans="1:16" x14ac:dyDescent="0.25">
      <c r="A67" s="7" t="s">
        <v>90</v>
      </c>
      <c r="B67" s="7">
        <v>2024</v>
      </c>
      <c r="C67" s="7" t="s">
        <v>1370</v>
      </c>
      <c r="D67" s="7" t="s">
        <v>0</v>
      </c>
      <c r="E67" s="272" t="s">
        <v>10</v>
      </c>
      <c r="F67" s="13">
        <v>6.39889071141964E-4</v>
      </c>
      <c r="G67" s="13">
        <v>1.2860962904837801E-17</v>
      </c>
      <c r="H67" s="13">
        <v>0.87017729371557795</v>
      </c>
      <c r="I67" s="13">
        <v>0.16226507697998699</v>
      </c>
      <c r="J67" s="13">
        <v>0.33591919716000601</v>
      </c>
      <c r="K67" s="7" t="s">
        <v>41</v>
      </c>
      <c r="L67" s="14">
        <v>0.377636934225141</v>
      </c>
      <c r="M67" s="14">
        <v>7.5900258679191103E-15</v>
      </c>
      <c r="N67" s="14">
        <v>513.543831659185</v>
      </c>
      <c r="O67" s="14">
        <v>95.762357830509103</v>
      </c>
      <c r="P67" s="14">
        <v>198.246073395949</v>
      </c>
    </row>
    <row r="68" spans="1:16" x14ac:dyDescent="0.25">
      <c r="A68" s="7" t="s">
        <v>90</v>
      </c>
      <c r="B68" s="7">
        <v>2024</v>
      </c>
      <c r="C68" s="7" t="s">
        <v>1370</v>
      </c>
      <c r="D68" s="7" t="s">
        <v>0</v>
      </c>
      <c r="E68" s="272" t="s">
        <v>11</v>
      </c>
      <c r="F68" s="13">
        <v>1.46854301195094E-5</v>
      </c>
      <c r="G68" s="13">
        <v>1.7387899244747399E-18</v>
      </c>
      <c r="H68" s="13">
        <v>0.13361793668301999</v>
      </c>
      <c r="I68" s="13">
        <v>2.5572982548802099E-2</v>
      </c>
      <c r="J68" s="13">
        <v>0.11058387893067199</v>
      </c>
      <c r="K68" s="7" t="s">
        <v>41</v>
      </c>
      <c r="L68" s="14">
        <v>4.5580638004933498E-3</v>
      </c>
      <c r="M68" s="14">
        <v>5.3968561675847104E-16</v>
      </c>
      <c r="N68" s="14">
        <v>41.472335187675803</v>
      </c>
      <c r="O68" s="14">
        <v>7.9373423234972202</v>
      </c>
      <c r="P68" s="14">
        <v>34.323024342502102</v>
      </c>
    </row>
    <row r="69" spans="1:16" x14ac:dyDescent="0.25">
      <c r="A69" s="7" t="s">
        <v>90</v>
      </c>
      <c r="B69" s="7">
        <v>2024</v>
      </c>
      <c r="C69" s="7" t="s">
        <v>1370</v>
      </c>
      <c r="D69" s="7" t="s">
        <v>0</v>
      </c>
      <c r="E69" s="272" t="s">
        <v>12</v>
      </c>
      <c r="F69" s="13">
        <v>0.57118959638294198</v>
      </c>
      <c r="G69" s="13">
        <v>7.70379149511808E-2</v>
      </c>
      <c r="H69" s="13">
        <v>1.5570230540087899</v>
      </c>
      <c r="I69" s="13">
        <v>0.66952099623230199</v>
      </c>
      <c r="J69" s="13">
        <v>0.462929485796164</v>
      </c>
      <c r="K69" s="7" t="s">
        <v>41</v>
      </c>
      <c r="L69" s="14">
        <v>77.761751651573803</v>
      </c>
      <c r="M69" s="14">
        <v>10.4879417414537</v>
      </c>
      <c r="N69" s="14">
        <v>211.97311857275699</v>
      </c>
      <c r="O69" s="14">
        <v>91.148588427065505</v>
      </c>
      <c r="P69" s="14">
        <v>63.023220196289699</v>
      </c>
    </row>
    <row r="70" spans="1:16" x14ac:dyDescent="0.25">
      <c r="A70" s="7" t="s">
        <v>90</v>
      </c>
      <c r="B70" s="7">
        <v>2024</v>
      </c>
      <c r="C70" s="7" t="s">
        <v>1370</v>
      </c>
      <c r="D70" s="7" t="s">
        <v>0</v>
      </c>
      <c r="E70" s="272" t="s">
        <v>15</v>
      </c>
      <c r="F70" s="13">
        <v>0.204176334514865</v>
      </c>
      <c r="G70" s="13">
        <v>1.37178946073052E-2</v>
      </c>
      <c r="H70" s="13">
        <v>0.843931997088334</v>
      </c>
      <c r="I70" s="13">
        <v>0.28689909877637498</v>
      </c>
      <c r="J70" s="13">
        <v>0.28481848407888799</v>
      </c>
      <c r="K70" s="7" t="s">
        <v>41</v>
      </c>
      <c r="L70" s="14">
        <v>100.95907212756499</v>
      </c>
      <c r="M70" s="14">
        <v>6.7830873464742298</v>
      </c>
      <c r="N70" s="14">
        <v>417.29905460026799</v>
      </c>
      <c r="O70" s="14">
        <v>141.86299737195401</v>
      </c>
      <c r="P70" s="14">
        <v>140.834195822487</v>
      </c>
    </row>
    <row r="71" spans="1:16" x14ac:dyDescent="0.25">
      <c r="A71" s="7" t="s">
        <v>90</v>
      </c>
      <c r="B71" s="7">
        <v>2024</v>
      </c>
      <c r="C71" s="7" t="s">
        <v>1370</v>
      </c>
      <c r="D71" s="7" t="s">
        <v>1</v>
      </c>
      <c r="E71" s="7" t="s">
        <v>72</v>
      </c>
      <c r="F71" s="13">
        <v>0.31884183840122599</v>
      </c>
      <c r="G71" s="13">
        <v>2.8441986562795101E-12</v>
      </c>
      <c r="H71" s="13">
        <v>2.1568219141072098</v>
      </c>
      <c r="I71" s="13">
        <v>0.60913384850458496</v>
      </c>
      <c r="J71" s="13">
        <v>0.75103617336041695</v>
      </c>
      <c r="K71" s="7" t="s">
        <v>41</v>
      </c>
      <c r="L71" s="14">
        <v>24.589082577502499</v>
      </c>
      <c r="M71" s="14">
        <v>2.1934460037227499E-10</v>
      </c>
      <c r="N71" s="14">
        <v>166.33410601594801</v>
      </c>
      <c r="O71" s="14">
        <v>46.976402396673599</v>
      </c>
      <c r="P71" s="14">
        <v>57.919909689555404</v>
      </c>
    </row>
    <row r="72" spans="1:16" x14ac:dyDescent="0.25">
      <c r="A72" s="7" t="s">
        <v>90</v>
      </c>
      <c r="B72" s="7">
        <v>2024</v>
      </c>
      <c r="C72" s="7" t="s">
        <v>1370</v>
      </c>
      <c r="D72" s="7" t="s">
        <v>1</v>
      </c>
      <c r="E72" s="272" t="s">
        <v>11</v>
      </c>
      <c r="F72" s="13">
        <v>2.7031504319263999E-5</v>
      </c>
      <c r="G72" s="13">
        <v>5.9047071682565803E-18</v>
      </c>
      <c r="H72" s="13">
        <v>0.22413684657077801</v>
      </c>
      <c r="I72" s="13">
        <v>3.5724023669813698E-2</v>
      </c>
      <c r="J72" s="13">
        <v>0.12410446230658299</v>
      </c>
      <c r="K72" s="7" t="s">
        <v>41</v>
      </c>
      <c r="L72" s="14">
        <v>4.5926525838429501E-4</v>
      </c>
      <c r="M72" s="14">
        <v>1.00320974788679E-16</v>
      </c>
      <c r="N72" s="14">
        <v>3.8080850232375201</v>
      </c>
      <c r="O72" s="14">
        <v>0.606951162150135</v>
      </c>
      <c r="P72" s="14">
        <v>2.1085348145888401</v>
      </c>
    </row>
    <row r="73" spans="1:16" x14ac:dyDescent="0.25">
      <c r="A73" s="7" t="s">
        <v>90</v>
      </c>
      <c r="B73" s="7">
        <v>2024</v>
      </c>
      <c r="C73" s="7" t="s">
        <v>1370</v>
      </c>
      <c r="D73" s="7" t="s">
        <v>1</v>
      </c>
      <c r="E73" s="272" t="s">
        <v>12</v>
      </c>
      <c r="F73" s="13">
        <v>2.0501683270451498E-5</v>
      </c>
      <c r="G73" s="13">
        <v>1.3513834827148399E-18</v>
      </c>
      <c r="H73" s="13">
        <v>0.12199150972568699</v>
      </c>
      <c r="I73" s="13">
        <v>2.1110107893816201E-2</v>
      </c>
      <c r="J73" s="13">
        <v>7.3283711614174796E-2</v>
      </c>
      <c r="K73" s="7" t="s">
        <v>41</v>
      </c>
      <c r="L73" s="14">
        <v>2.6549679835234701E-4</v>
      </c>
      <c r="M73" s="14">
        <v>1.75004161011572E-17</v>
      </c>
      <c r="N73" s="14">
        <v>1.5797900509476499</v>
      </c>
      <c r="O73" s="14">
        <v>0.27337589722492001</v>
      </c>
      <c r="P73" s="14">
        <v>0.94902406540356299</v>
      </c>
    </row>
    <row r="74" spans="1:16" x14ac:dyDescent="0.25">
      <c r="A74" s="7" t="s">
        <v>90</v>
      </c>
      <c r="B74" s="7">
        <v>2024</v>
      </c>
      <c r="C74" s="7" t="s">
        <v>1370</v>
      </c>
      <c r="D74" s="7" t="s">
        <v>1</v>
      </c>
      <c r="E74" s="272" t="s">
        <v>15</v>
      </c>
      <c r="F74" s="13">
        <v>2.11275787841223E-5</v>
      </c>
      <c r="G74" s="13">
        <v>5.5917326243889299E-18</v>
      </c>
      <c r="H74" s="13">
        <v>0.120318858025895</v>
      </c>
      <c r="I74" s="13">
        <v>2.03646754109678E-2</v>
      </c>
      <c r="J74" s="13">
        <v>7.4591326283755394E-2</v>
      </c>
      <c r="K74" s="7" t="s">
        <v>41</v>
      </c>
      <c r="L74" s="14">
        <v>5.7128973032266898E-4</v>
      </c>
      <c r="M74" s="14">
        <v>1.51200450163476E-16</v>
      </c>
      <c r="N74" s="14">
        <v>3.2534219210202102</v>
      </c>
      <c r="O74" s="14">
        <v>0.55066082311257103</v>
      </c>
      <c r="P74" s="14">
        <v>2.01694946271274</v>
      </c>
    </row>
    <row r="75" spans="1:16" x14ac:dyDescent="0.25">
      <c r="A75" s="7" t="s">
        <v>90</v>
      </c>
      <c r="B75" s="7">
        <v>2024</v>
      </c>
      <c r="C75" s="7" t="s">
        <v>1371</v>
      </c>
      <c r="D75" s="7" t="s">
        <v>0</v>
      </c>
      <c r="E75" s="272" t="s">
        <v>7</v>
      </c>
      <c r="F75" s="13">
        <v>0.50359964037622396</v>
      </c>
      <c r="G75" s="13">
        <v>3.6513856041630398E-2</v>
      </c>
      <c r="H75" s="13">
        <v>1.6547558720912701</v>
      </c>
      <c r="I75" s="13">
        <v>0.63349492001594698</v>
      </c>
      <c r="J75" s="13">
        <v>0.52243262795068202</v>
      </c>
      <c r="K75" s="7" t="s">
        <v>41</v>
      </c>
      <c r="L75" s="14">
        <v>66.575872457736807</v>
      </c>
      <c r="M75" s="14">
        <v>4.8271317687035404</v>
      </c>
      <c r="N75" s="14">
        <v>218.758726290466</v>
      </c>
      <c r="O75" s="14">
        <v>83.748028426108206</v>
      </c>
      <c r="P75" s="14">
        <v>69.065593415080201</v>
      </c>
    </row>
    <row r="76" spans="1:16" x14ac:dyDescent="0.25">
      <c r="A76" s="7" t="s">
        <v>90</v>
      </c>
      <c r="B76" s="7">
        <v>2024</v>
      </c>
      <c r="C76" s="7" t="s">
        <v>1371</v>
      </c>
      <c r="D76" s="7" t="s">
        <v>0</v>
      </c>
      <c r="E76" s="272" t="s">
        <v>8</v>
      </c>
      <c r="F76" s="13">
        <v>1.9680985397031701E-5</v>
      </c>
      <c r="G76" s="13">
        <v>2.7744476455331601E-18</v>
      </c>
      <c r="H76" s="13">
        <v>0.15002544013584501</v>
      </c>
      <c r="I76" s="13">
        <v>2.7959042852875499E-2</v>
      </c>
      <c r="J76" s="13">
        <v>0.110406931313412</v>
      </c>
      <c r="K76" s="7" t="s">
        <v>41</v>
      </c>
      <c r="L76" s="14">
        <v>4.0692405406902799E-3</v>
      </c>
      <c r="M76" s="14">
        <v>5.7364479519043597E-16</v>
      </c>
      <c r="N76" s="14">
        <v>31.0192600024873</v>
      </c>
      <c r="O76" s="14">
        <v>5.7808117002605401</v>
      </c>
      <c r="P76" s="14">
        <v>22.8277371183611</v>
      </c>
    </row>
    <row r="77" spans="1:16" x14ac:dyDescent="0.25">
      <c r="A77" s="7" t="s">
        <v>90</v>
      </c>
      <c r="B77" s="7">
        <v>2024</v>
      </c>
      <c r="C77" s="7" t="s">
        <v>1371</v>
      </c>
      <c r="D77" s="7" t="s">
        <v>0</v>
      </c>
      <c r="E77" s="272" t="s">
        <v>9</v>
      </c>
      <c r="F77" s="13">
        <v>2.1421021610101999E-3</v>
      </c>
      <c r="G77" s="13">
        <v>2.7663382334400201E-16</v>
      </c>
      <c r="H77" s="13">
        <v>0.61117845796496395</v>
      </c>
      <c r="I77" s="13">
        <v>0.11705480552585799</v>
      </c>
      <c r="J77" s="13">
        <v>0.23886067378512901</v>
      </c>
      <c r="K77" s="7" t="s">
        <v>41</v>
      </c>
      <c r="L77" s="14">
        <v>2.0390027840007798</v>
      </c>
      <c r="M77" s="14">
        <v>2.6331943742645601E-13</v>
      </c>
      <c r="N77" s="14">
        <v>581.76243878311004</v>
      </c>
      <c r="O77" s="14">
        <v>111.42095773589899</v>
      </c>
      <c r="P77" s="14">
        <v>227.36430955585101</v>
      </c>
    </row>
    <row r="78" spans="1:16" x14ac:dyDescent="0.25">
      <c r="A78" s="7" t="s">
        <v>90</v>
      </c>
      <c r="B78" s="7">
        <v>2024</v>
      </c>
      <c r="C78" s="7" t="s">
        <v>1371</v>
      </c>
      <c r="D78" s="7" t="s">
        <v>0</v>
      </c>
      <c r="E78" s="272" t="s">
        <v>10</v>
      </c>
      <c r="F78" s="13">
        <v>1.2723017447823399</v>
      </c>
      <c r="G78" s="13">
        <v>5.76614572898691E-2</v>
      </c>
      <c r="H78" s="13">
        <v>2.9973000218121499</v>
      </c>
      <c r="I78" s="13">
        <v>1.38823886900175</v>
      </c>
      <c r="J78" s="13">
        <v>0.86982527277305799</v>
      </c>
      <c r="K78" s="7" t="s">
        <v>41</v>
      </c>
      <c r="L78" s="14">
        <v>914.46687906230795</v>
      </c>
      <c r="M78" s="14">
        <v>41.444172427093399</v>
      </c>
      <c r="N78" s="14">
        <v>2154.3093906774802</v>
      </c>
      <c r="O78" s="14">
        <v>997.79668709501402</v>
      </c>
      <c r="P78" s="14">
        <v>625.18691480563496</v>
      </c>
    </row>
    <row r="79" spans="1:16" x14ac:dyDescent="0.25">
      <c r="A79" s="7" t="s">
        <v>90</v>
      </c>
      <c r="B79" s="7">
        <v>2024</v>
      </c>
      <c r="C79" s="7" t="s">
        <v>1371</v>
      </c>
      <c r="D79" s="7" t="s">
        <v>0</v>
      </c>
      <c r="E79" s="272" t="s">
        <v>11</v>
      </c>
      <c r="F79" s="13">
        <v>2.5450446793606201</v>
      </c>
      <c r="G79" s="13">
        <v>1.2697324233627301</v>
      </c>
      <c r="H79" s="13">
        <v>4.3009426856077901</v>
      </c>
      <c r="I79" s="13">
        <v>2.6335857720034102</v>
      </c>
      <c r="J79" s="13">
        <v>0.93814088598280998</v>
      </c>
      <c r="K79" s="7" t="s">
        <v>41</v>
      </c>
      <c r="L79" s="14">
        <v>112.261920806597</v>
      </c>
      <c r="M79" s="14">
        <v>56.007897194530301</v>
      </c>
      <c r="N79" s="14">
        <v>189.71458186215901</v>
      </c>
      <c r="O79" s="14">
        <v>116.16746840307</v>
      </c>
      <c r="P79" s="14">
        <v>41.381394480701701</v>
      </c>
    </row>
    <row r="80" spans="1:16" x14ac:dyDescent="0.25">
      <c r="A80" s="7" t="s">
        <v>90</v>
      </c>
      <c r="B80" s="7">
        <v>2024</v>
      </c>
      <c r="C80" s="7" t="s">
        <v>1371</v>
      </c>
      <c r="D80" s="7" t="s">
        <v>0</v>
      </c>
      <c r="E80" s="272" t="s">
        <v>12</v>
      </c>
      <c r="F80" s="13">
        <v>1.21793876591258</v>
      </c>
      <c r="G80" s="13">
        <v>0.42495499533161701</v>
      </c>
      <c r="H80" s="13">
        <v>2.6449310944247699</v>
      </c>
      <c r="I80" s="13">
        <v>1.3416315035458199</v>
      </c>
      <c r="J80" s="13">
        <v>0.68069595617891498</v>
      </c>
      <c r="K80" s="7" t="s">
        <v>41</v>
      </c>
      <c r="L80" s="14">
        <v>94.987044353522293</v>
      </c>
      <c r="M80" s="14">
        <v>33.142240085912803</v>
      </c>
      <c r="N80" s="14">
        <v>206.27817605418801</v>
      </c>
      <c r="O80" s="14">
        <v>104.63384096153899</v>
      </c>
      <c r="P80" s="14">
        <v>53.0874776223936</v>
      </c>
    </row>
    <row r="81" spans="1:16" x14ac:dyDescent="0.25">
      <c r="A81" s="7" t="s">
        <v>90</v>
      </c>
      <c r="B81" s="7">
        <v>2024</v>
      </c>
      <c r="C81" s="7" t="s">
        <v>1371</v>
      </c>
      <c r="D81" s="7" t="s">
        <v>0</v>
      </c>
      <c r="E81" s="272" t="s">
        <v>15</v>
      </c>
      <c r="F81" s="13">
        <v>9.4867385479734394E-5</v>
      </c>
      <c r="G81" s="13">
        <v>9.8942728933262496E-17</v>
      </c>
      <c r="H81" s="13">
        <v>0.55560596471561197</v>
      </c>
      <c r="I81" s="13">
        <v>8.7250214721123404E-2</v>
      </c>
      <c r="J81" s="13">
        <v>0.28162313743838202</v>
      </c>
      <c r="K81" s="7" t="s">
        <v>41</v>
      </c>
      <c r="L81" s="14">
        <v>3.1780574135710999E-3</v>
      </c>
      <c r="M81" s="14">
        <v>3.3145814192642898E-15</v>
      </c>
      <c r="N81" s="14">
        <v>18.612799817972999</v>
      </c>
      <c r="O81" s="14">
        <v>2.9228821931576299</v>
      </c>
      <c r="P81" s="14">
        <v>9.4343751041858095</v>
      </c>
    </row>
    <row r="82" spans="1:16" x14ac:dyDescent="0.25">
      <c r="A82" s="7" t="s">
        <v>90</v>
      </c>
      <c r="B82" s="7">
        <v>2024</v>
      </c>
      <c r="C82" s="7" t="s">
        <v>1371</v>
      </c>
      <c r="D82" s="7" t="s">
        <v>1</v>
      </c>
      <c r="E82" s="272" t="s">
        <v>7</v>
      </c>
      <c r="F82" s="13">
        <v>0.53168323788225502</v>
      </c>
      <c r="G82" s="13">
        <v>3.0697619805409797E-11</v>
      </c>
      <c r="H82" s="13">
        <v>1.87777875658436</v>
      </c>
      <c r="I82" s="13">
        <v>0.65422712837270303</v>
      </c>
      <c r="J82" s="13">
        <v>0.62985414918001803</v>
      </c>
      <c r="K82" s="7" t="s">
        <v>41</v>
      </c>
      <c r="L82" s="14">
        <v>223.81205898653499</v>
      </c>
      <c r="M82" s="14">
        <v>1.29221630570872E-8</v>
      </c>
      <c r="N82" s="14">
        <v>790.45096758418595</v>
      </c>
      <c r="O82" s="14">
        <v>275.39690968848902</v>
      </c>
      <c r="P82" s="14">
        <v>265.13710409732801</v>
      </c>
    </row>
    <row r="83" spans="1:16" x14ac:dyDescent="0.25">
      <c r="A83" s="7" t="s">
        <v>90</v>
      </c>
      <c r="B83" s="7">
        <v>2024</v>
      </c>
      <c r="C83" s="7" t="s">
        <v>1371</v>
      </c>
      <c r="D83" s="7" t="s">
        <v>1</v>
      </c>
      <c r="E83" s="272" t="s">
        <v>8</v>
      </c>
      <c r="F83" s="13">
        <v>0.91988459338240602</v>
      </c>
      <c r="G83" s="13">
        <v>0.260591404500153</v>
      </c>
      <c r="H83" s="13">
        <v>2.1898254493421598</v>
      </c>
      <c r="I83" s="13">
        <v>1.03256640672363</v>
      </c>
      <c r="J83" s="13">
        <v>0.60786567049785101</v>
      </c>
      <c r="K83" s="7" t="s">
        <v>41</v>
      </c>
      <c r="L83" s="14">
        <v>330.19257479461402</v>
      </c>
      <c r="M83" s="14">
        <v>93.539284645330099</v>
      </c>
      <c r="N83" s="14">
        <v>786.037845041369</v>
      </c>
      <c r="O83" s="14">
        <v>370.63971169345001</v>
      </c>
      <c r="P83" s="14">
        <v>218.193382425203</v>
      </c>
    </row>
    <row r="84" spans="1:16" x14ac:dyDescent="0.25">
      <c r="A84" s="7" t="s">
        <v>90</v>
      </c>
      <c r="B84" s="7">
        <v>2024</v>
      </c>
      <c r="C84" s="7" t="s">
        <v>1371</v>
      </c>
      <c r="D84" s="7" t="s">
        <v>1</v>
      </c>
      <c r="E84" s="272" t="s">
        <v>9</v>
      </c>
      <c r="F84" s="13">
        <v>7.2883521906095205E-5</v>
      </c>
      <c r="G84" s="13">
        <v>2.6829876782239299E-18</v>
      </c>
      <c r="H84" s="13">
        <v>0.606245642306663</v>
      </c>
      <c r="I84" s="13">
        <v>9.1040589216186907E-2</v>
      </c>
      <c r="J84" s="13">
        <v>0.32425841707171998</v>
      </c>
      <c r="K84" s="7" t="s">
        <v>41</v>
      </c>
      <c r="L84" s="14">
        <v>1.8720132601580501E-2</v>
      </c>
      <c r="M84" s="14">
        <v>6.8912538515181703E-16</v>
      </c>
      <c r="N84" s="14">
        <v>155.71419322646599</v>
      </c>
      <c r="O84" s="14">
        <v>23.3837753401776</v>
      </c>
      <c r="P84" s="14">
        <v>83.285774424871406</v>
      </c>
    </row>
    <row r="85" spans="1:16" x14ac:dyDescent="0.25">
      <c r="A85" s="7" t="s">
        <v>90</v>
      </c>
      <c r="B85" s="7">
        <v>2024</v>
      </c>
      <c r="C85" s="7" t="s">
        <v>1371</v>
      </c>
      <c r="D85" s="7" t="s">
        <v>1</v>
      </c>
      <c r="E85" s="272" t="s">
        <v>10</v>
      </c>
      <c r="F85" s="13">
        <v>1.2758450899598499</v>
      </c>
      <c r="G85" s="13">
        <v>1.6870765576985198E-5</v>
      </c>
      <c r="H85" s="13">
        <v>2.8862832143380799</v>
      </c>
      <c r="I85" s="13">
        <v>1.3421916149890101</v>
      </c>
      <c r="J85" s="13">
        <v>0.84327342613801404</v>
      </c>
      <c r="K85" s="7" t="s">
        <v>41</v>
      </c>
      <c r="L85" s="14">
        <v>47.116959172217499</v>
      </c>
      <c r="M85" s="14">
        <v>6.2303737275806596E-4</v>
      </c>
      <c r="N85" s="14">
        <v>106.590439105505</v>
      </c>
      <c r="O85" s="14">
        <v>49.567136341544298</v>
      </c>
      <c r="P85" s="14">
        <v>31.142087627276801</v>
      </c>
    </row>
    <row r="86" spans="1:16" x14ac:dyDescent="0.25">
      <c r="A86" s="7" t="s">
        <v>90</v>
      </c>
      <c r="B86" s="7">
        <v>2024</v>
      </c>
      <c r="C86" s="7" t="s">
        <v>1371</v>
      </c>
      <c r="D86" s="7" t="s">
        <v>1</v>
      </c>
      <c r="E86" s="272" t="s">
        <v>11</v>
      </c>
      <c r="F86" s="13">
        <v>3.8390303831732697E-2</v>
      </c>
      <c r="G86" s="13">
        <v>1.4916453888323401E-15</v>
      </c>
      <c r="H86" s="13">
        <v>3.02277422157854</v>
      </c>
      <c r="I86" s="13">
        <v>0.66859535514245305</v>
      </c>
      <c r="J86" s="13">
        <v>1.09907679568447</v>
      </c>
      <c r="K86" s="7" t="s">
        <v>41</v>
      </c>
      <c r="L86" s="14">
        <v>0.10672504465221699</v>
      </c>
      <c r="M86" s="14">
        <v>4.14677418095392E-15</v>
      </c>
      <c r="N86" s="14">
        <v>8.4033123359883604</v>
      </c>
      <c r="O86" s="14">
        <v>1.85869508729602</v>
      </c>
      <c r="P86" s="14">
        <v>3.0554334920028299</v>
      </c>
    </row>
    <row r="87" spans="1:16" x14ac:dyDescent="0.25">
      <c r="A87" s="7" t="s">
        <v>90</v>
      </c>
      <c r="B87" s="7">
        <v>2024</v>
      </c>
      <c r="C87" s="7" t="s">
        <v>1371</v>
      </c>
      <c r="D87" s="7" t="s">
        <v>1</v>
      </c>
      <c r="E87" s="272" t="s">
        <v>12</v>
      </c>
      <c r="F87" s="13">
        <v>2.40393283643083E-5</v>
      </c>
      <c r="G87" s="13">
        <v>1.0216987802626999E-18</v>
      </c>
      <c r="H87" s="13">
        <v>0.15309595585206001</v>
      </c>
      <c r="I87" s="13">
        <v>2.7242200276958301E-2</v>
      </c>
      <c r="J87" s="13">
        <v>0.10199442475040101</v>
      </c>
      <c r="K87" s="7" t="s">
        <v>41</v>
      </c>
      <c r="L87" s="14">
        <v>2.5073019483973599E-4</v>
      </c>
      <c r="M87" s="14">
        <v>1.06563182781399E-17</v>
      </c>
      <c r="N87" s="14">
        <v>1.59679081953699</v>
      </c>
      <c r="O87" s="14">
        <v>0.284136148888675</v>
      </c>
      <c r="P87" s="14">
        <v>1.0638018501466799</v>
      </c>
    </row>
    <row r="88" spans="1:16" x14ac:dyDescent="0.25">
      <c r="A88" s="7" t="s">
        <v>90</v>
      </c>
      <c r="B88" s="7">
        <v>2024</v>
      </c>
      <c r="C88" s="7" t="s">
        <v>1371</v>
      </c>
      <c r="D88" s="7" t="s">
        <v>1</v>
      </c>
      <c r="E88" s="272" t="s">
        <v>15</v>
      </c>
      <c r="F88" s="13">
        <v>1.8374920196625299E-5</v>
      </c>
      <c r="G88" s="13">
        <v>4.2441670360627401E-18</v>
      </c>
      <c r="H88" s="13">
        <v>0.109746314896339</v>
      </c>
      <c r="I88" s="13">
        <v>2.0718440538663199E-2</v>
      </c>
      <c r="J88" s="13">
        <v>7.3518092742843905E-2</v>
      </c>
      <c r="K88" s="7" t="s">
        <v>41</v>
      </c>
      <c r="L88" s="14">
        <v>1.46925861892216E-3</v>
      </c>
      <c r="M88" s="14">
        <v>3.3936359620357701E-16</v>
      </c>
      <c r="N88" s="14">
        <v>8.7753153391112892</v>
      </c>
      <c r="O88" s="14">
        <v>1.65664650547151</v>
      </c>
      <c r="P88" s="14">
        <v>5.8785066957177898</v>
      </c>
    </row>
    <row r="89" spans="1:16" x14ac:dyDescent="0.25">
      <c r="E89" s="272"/>
      <c r="F89" s="13"/>
      <c r="G89" s="13"/>
      <c r="H89" s="13"/>
      <c r="I89" s="13"/>
      <c r="J89" s="13"/>
      <c r="L89" s="14"/>
      <c r="M89" s="14"/>
      <c r="N89" s="14"/>
      <c r="O89" s="14"/>
      <c r="P89" s="14"/>
    </row>
    <row r="90" spans="1:16" x14ac:dyDescent="0.25">
      <c r="E90" s="272"/>
      <c r="F90" s="13"/>
      <c r="G90" s="13"/>
      <c r="H90" s="13"/>
      <c r="I90" s="13"/>
      <c r="J90" s="13"/>
      <c r="L90" s="14"/>
      <c r="M90" s="14"/>
      <c r="N90" s="14"/>
      <c r="O90" s="14"/>
      <c r="P90" s="14"/>
    </row>
    <row r="91" spans="1:16" x14ac:dyDescent="0.25">
      <c r="E91" s="272"/>
      <c r="F91" s="13"/>
      <c r="G91" s="13"/>
      <c r="H91" s="13"/>
      <c r="I91" s="13"/>
      <c r="J91" s="13"/>
      <c r="L91" s="14"/>
      <c r="M91" s="14"/>
      <c r="N91" s="14"/>
      <c r="O91" s="14"/>
      <c r="P91" s="14"/>
    </row>
    <row r="92" spans="1:16" x14ac:dyDescent="0.25">
      <c r="E92" s="272"/>
      <c r="F92" s="13"/>
      <c r="G92" s="13"/>
      <c r="H92" s="13"/>
      <c r="I92" s="13"/>
      <c r="J92" s="13"/>
      <c r="L92" s="14"/>
      <c r="M92" s="14"/>
      <c r="N92" s="14"/>
      <c r="O92" s="14"/>
      <c r="P92" s="14"/>
    </row>
    <row r="93" spans="1:16" x14ac:dyDescent="0.25">
      <c r="E93" s="272"/>
      <c r="F93" s="13"/>
      <c r="G93" s="13"/>
      <c r="H93" s="13"/>
      <c r="I93" s="13"/>
      <c r="J93" s="13"/>
      <c r="L93" s="14"/>
      <c r="M93" s="14"/>
      <c r="N93" s="14"/>
      <c r="O93" s="14"/>
      <c r="P93" s="14"/>
    </row>
    <row r="94" spans="1:16" x14ac:dyDescent="0.25">
      <c r="E94" s="272"/>
      <c r="F94" s="13"/>
      <c r="G94" s="13"/>
      <c r="H94" s="13"/>
      <c r="I94" s="13"/>
      <c r="J94" s="13"/>
      <c r="L94" s="14"/>
      <c r="M94" s="14"/>
      <c r="N94" s="14"/>
      <c r="O94" s="14"/>
      <c r="P94" s="14"/>
    </row>
    <row r="95" spans="1:16" x14ac:dyDescent="0.25">
      <c r="E95" s="272"/>
      <c r="F95" s="13"/>
      <c r="G95" s="13"/>
      <c r="H95" s="13"/>
      <c r="I95" s="13"/>
      <c r="J95" s="13"/>
      <c r="L95" s="14"/>
      <c r="M95" s="14"/>
      <c r="N95" s="14"/>
      <c r="O95" s="14"/>
      <c r="P95" s="14"/>
    </row>
    <row r="96" spans="1:16" x14ac:dyDescent="0.25">
      <c r="E96" s="272"/>
      <c r="F96" s="13"/>
      <c r="G96" s="13"/>
      <c r="H96" s="13"/>
      <c r="I96" s="13"/>
      <c r="J96" s="13"/>
      <c r="L96" s="14"/>
      <c r="M96" s="14"/>
      <c r="N96" s="14"/>
      <c r="O96" s="14"/>
      <c r="P96" s="14"/>
    </row>
    <row r="97" spans="5:16" x14ac:dyDescent="0.25">
      <c r="E97" s="272"/>
      <c r="F97" s="13"/>
      <c r="G97" s="13"/>
      <c r="H97" s="13"/>
      <c r="I97" s="13"/>
      <c r="J97" s="13"/>
      <c r="L97" s="14"/>
      <c r="M97" s="14"/>
      <c r="N97" s="14"/>
      <c r="O97" s="14"/>
      <c r="P97" s="14"/>
    </row>
    <row r="98" spans="5:16" x14ac:dyDescent="0.25">
      <c r="F98" s="13"/>
      <c r="G98" s="13"/>
      <c r="H98" s="13"/>
      <c r="I98" s="13"/>
      <c r="J98" s="13"/>
      <c r="L98" s="14"/>
      <c r="M98" s="14"/>
      <c r="N98" s="14"/>
      <c r="O98" s="14"/>
      <c r="P98" s="14"/>
    </row>
    <row r="99" spans="5:16" x14ac:dyDescent="0.25">
      <c r="E99" s="272"/>
      <c r="F99" s="13"/>
      <c r="G99" s="13"/>
      <c r="H99" s="13"/>
      <c r="I99" s="13"/>
      <c r="J99" s="13"/>
      <c r="L99" s="14"/>
      <c r="M99" s="14"/>
      <c r="N99" s="14"/>
      <c r="O99" s="14"/>
      <c r="P99" s="14"/>
    </row>
    <row r="100" spans="5:16" x14ac:dyDescent="0.25">
      <c r="E100" s="272"/>
      <c r="F100" s="13"/>
      <c r="G100" s="13"/>
      <c r="H100" s="13"/>
      <c r="I100" s="13"/>
      <c r="J100" s="13"/>
      <c r="L100" s="14"/>
      <c r="M100" s="14"/>
      <c r="N100" s="14"/>
      <c r="O100" s="14"/>
      <c r="P100" s="14"/>
    </row>
    <row r="101" spans="5:16" x14ac:dyDescent="0.25">
      <c r="E101" s="272"/>
      <c r="F101" s="13"/>
      <c r="G101" s="13"/>
      <c r="H101" s="13"/>
      <c r="I101" s="13"/>
      <c r="J101" s="13"/>
      <c r="L101" s="14"/>
      <c r="M101" s="14"/>
      <c r="N101" s="14"/>
      <c r="O101" s="14"/>
      <c r="P101" s="14"/>
    </row>
    <row r="102" spans="5:16" x14ac:dyDescent="0.25">
      <c r="F102" s="13"/>
      <c r="G102" s="13"/>
      <c r="H102" s="13"/>
      <c r="I102" s="13"/>
      <c r="J102" s="13"/>
      <c r="L102" s="14"/>
      <c r="M102" s="14"/>
      <c r="N102" s="14"/>
      <c r="O102" s="14"/>
      <c r="P102" s="14"/>
    </row>
    <row r="103" spans="5:16" x14ac:dyDescent="0.25">
      <c r="E103" s="272"/>
      <c r="F103" s="13"/>
      <c r="G103" s="13"/>
      <c r="H103" s="13"/>
      <c r="I103" s="13"/>
      <c r="J103" s="13"/>
      <c r="L103" s="14"/>
      <c r="M103" s="14"/>
      <c r="N103" s="14"/>
      <c r="O103" s="14"/>
      <c r="P103" s="14"/>
    </row>
    <row r="104" spans="5:16" x14ac:dyDescent="0.25">
      <c r="E104" s="272"/>
      <c r="F104" s="13"/>
      <c r="G104" s="13"/>
      <c r="H104" s="13"/>
      <c r="I104" s="13"/>
      <c r="J104" s="13"/>
      <c r="L104" s="14"/>
      <c r="M104" s="14"/>
      <c r="N104" s="14"/>
      <c r="O104" s="14"/>
      <c r="P104" s="14"/>
    </row>
    <row r="105" spans="5:16" x14ac:dyDescent="0.25">
      <c r="E105" s="272"/>
      <c r="F105" s="13"/>
      <c r="G105" s="13"/>
      <c r="H105" s="13"/>
      <c r="I105" s="13"/>
      <c r="J105" s="13"/>
      <c r="L105" s="14"/>
      <c r="M105" s="14"/>
      <c r="N105" s="14"/>
      <c r="O105" s="14"/>
      <c r="P105" s="14"/>
    </row>
    <row r="106" spans="5:16" x14ac:dyDescent="0.25">
      <c r="E106" s="272"/>
      <c r="F106" s="13"/>
      <c r="G106" s="13"/>
      <c r="H106" s="13"/>
      <c r="I106" s="13"/>
      <c r="J106" s="13"/>
      <c r="L106" s="14"/>
      <c r="M106" s="14"/>
      <c r="N106" s="14"/>
      <c r="O106" s="14"/>
      <c r="P106" s="14"/>
    </row>
    <row r="107" spans="5:16" x14ac:dyDescent="0.25">
      <c r="E107" s="272"/>
      <c r="F107" s="13"/>
      <c r="G107" s="13"/>
      <c r="H107" s="13"/>
      <c r="I107" s="13"/>
      <c r="J107" s="13"/>
      <c r="L107" s="14"/>
      <c r="M107" s="14"/>
      <c r="N107" s="14"/>
      <c r="O107" s="14"/>
      <c r="P107" s="14"/>
    </row>
    <row r="108" spans="5:16" x14ac:dyDescent="0.25">
      <c r="E108" s="272"/>
      <c r="F108" s="13"/>
      <c r="G108" s="13"/>
      <c r="H108" s="13"/>
      <c r="I108" s="13"/>
      <c r="J108" s="13"/>
      <c r="L108" s="14"/>
      <c r="M108" s="14"/>
      <c r="N108" s="14"/>
      <c r="O108" s="14"/>
      <c r="P108" s="14"/>
    </row>
    <row r="109" spans="5:16" x14ac:dyDescent="0.25">
      <c r="E109" s="272"/>
      <c r="F109" s="13"/>
      <c r="G109" s="13"/>
      <c r="H109" s="13"/>
      <c r="I109" s="13"/>
      <c r="J109" s="13"/>
      <c r="L109" s="14"/>
      <c r="M109" s="14"/>
      <c r="N109" s="14"/>
      <c r="O109" s="14"/>
      <c r="P109" s="14"/>
    </row>
    <row r="110" spans="5:16" x14ac:dyDescent="0.25">
      <c r="E110" s="272"/>
      <c r="F110" s="13"/>
      <c r="G110" s="13"/>
      <c r="H110" s="13"/>
      <c r="I110" s="13"/>
      <c r="J110" s="13"/>
      <c r="L110" s="14"/>
      <c r="M110" s="14"/>
      <c r="N110" s="14"/>
      <c r="O110" s="14"/>
      <c r="P110" s="14"/>
    </row>
    <row r="111" spans="5:16" x14ac:dyDescent="0.25">
      <c r="E111" s="272"/>
      <c r="F111" s="13"/>
      <c r="G111" s="13"/>
      <c r="H111" s="13"/>
      <c r="I111" s="13"/>
      <c r="J111" s="13"/>
      <c r="L111" s="14"/>
      <c r="M111" s="14"/>
      <c r="N111" s="14"/>
      <c r="O111" s="14"/>
      <c r="P111" s="14"/>
    </row>
    <row r="112" spans="5:16" x14ac:dyDescent="0.25">
      <c r="E112" s="272"/>
      <c r="F112" s="13"/>
      <c r="G112" s="13"/>
      <c r="H112" s="13"/>
      <c r="I112" s="13"/>
      <c r="J112" s="13"/>
      <c r="L112" s="14"/>
      <c r="M112" s="14"/>
      <c r="N112" s="14"/>
      <c r="O112" s="14"/>
      <c r="P112" s="14"/>
    </row>
    <row r="113" spans="5:16" x14ac:dyDescent="0.25">
      <c r="E113" s="272"/>
      <c r="F113" s="13"/>
      <c r="G113" s="13"/>
      <c r="H113" s="13"/>
      <c r="I113" s="13"/>
      <c r="J113" s="13"/>
      <c r="L113" s="14"/>
      <c r="M113" s="14"/>
      <c r="N113" s="14"/>
      <c r="O113" s="14"/>
      <c r="P113" s="14"/>
    </row>
    <row r="114" spans="5:16" x14ac:dyDescent="0.25">
      <c r="E114" s="272"/>
      <c r="F114" s="13"/>
      <c r="G114" s="13"/>
      <c r="H114" s="13"/>
      <c r="I114" s="13"/>
      <c r="J114" s="13"/>
      <c r="L114" s="14"/>
      <c r="M114" s="14"/>
      <c r="N114" s="14"/>
      <c r="O114" s="14"/>
      <c r="P114" s="14"/>
    </row>
    <row r="115" spans="5:16" x14ac:dyDescent="0.25">
      <c r="E115" s="272"/>
      <c r="F115" s="13"/>
      <c r="G115" s="13"/>
      <c r="H115" s="13"/>
      <c r="I115" s="13"/>
      <c r="J115" s="13"/>
      <c r="L115" s="14"/>
      <c r="M115" s="14"/>
      <c r="N115" s="14"/>
      <c r="O115" s="14"/>
      <c r="P115" s="14"/>
    </row>
    <row r="116" spans="5:16" x14ac:dyDescent="0.25">
      <c r="E116" s="272"/>
      <c r="F116" s="13"/>
      <c r="G116" s="13"/>
      <c r="H116" s="13"/>
      <c r="I116" s="13"/>
      <c r="J116" s="13"/>
      <c r="L116" s="14"/>
      <c r="M116" s="14"/>
      <c r="N116" s="14"/>
      <c r="O116" s="14"/>
      <c r="P116" s="14"/>
    </row>
    <row r="117" spans="5:16" x14ac:dyDescent="0.25">
      <c r="E117" s="272"/>
      <c r="F117" s="13"/>
      <c r="G117" s="13"/>
      <c r="H117" s="13"/>
      <c r="I117" s="13"/>
      <c r="J117" s="13"/>
      <c r="L117" s="14"/>
      <c r="M117" s="14"/>
      <c r="N117" s="14"/>
      <c r="O117" s="14"/>
      <c r="P117" s="14"/>
    </row>
    <row r="118" spans="5:16" x14ac:dyDescent="0.25">
      <c r="E118" s="272"/>
      <c r="F118" s="13"/>
      <c r="G118" s="13"/>
      <c r="H118" s="13"/>
      <c r="I118" s="13"/>
      <c r="J118" s="13"/>
      <c r="L118" s="14"/>
      <c r="M118" s="14"/>
      <c r="N118" s="14"/>
      <c r="O118" s="14"/>
      <c r="P118" s="14"/>
    </row>
    <row r="119" spans="5:16" x14ac:dyDescent="0.25">
      <c r="E119" s="272"/>
      <c r="F119" s="13"/>
      <c r="G119" s="13"/>
      <c r="H119" s="13"/>
      <c r="I119" s="13"/>
      <c r="J119" s="13"/>
      <c r="L119" s="14"/>
      <c r="M119" s="14"/>
      <c r="N119" s="14"/>
      <c r="O119" s="14"/>
      <c r="P119" s="14"/>
    </row>
    <row r="120" spans="5:16" x14ac:dyDescent="0.25">
      <c r="E120" s="272"/>
      <c r="F120" s="13"/>
      <c r="G120" s="13"/>
      <c r="H120" s="13"/>
      <c r="I120" s="13"/>
      <c r="J120" s="13"/>
      <c r="L120" s="14"/>
      <c r="M120" s="14"/>
      <c r="N120" s="14"/>
      <c r="O120" s="14"/>
      <c r="P120" s="14"/>
    </row>
    <row r="121" spans="5:16" x14ac:dyDescent="0.25">
      <c r="E121" s="272"/>
      <c r="F121" s="13"/>
      <c r="G121" s="13"/>
      <c r="H121" s="13"/>
      <c r="I121" s="13"/>
      <c r="J121" s="13"/>
      <c r="L121" s="14"/>
      <c r="M121" s="14"/>
      <c r="N121" s="14"/>
      <c r="O121" s="14"/>
      <c r="P121" s="14"/>
    </row>
    <row r="122" spans="5:16" x14ac:dyDescent="0.25">
      <c r="E122" s="272"/>
      <c r="F122" s="13"/>
      <c r="G122" s="13"/>
      <c r="H122" s="13"/>
      <c r="I122" s="13"/>
      <c r="J122" s="13"/>
      <c r="L122" s="14"/>
      <c r="M122" s="14"/>
      <c r="N122" s="14"/>
      <c r="O122" s="14"/>
      <c r="P122" s="14"/>
    </row>
    <row r="123" spans="5:16" x14ac:dyDescent="0.25">
      <c r="E123" s="272"/>
      <c r="F123" s="13"/>
      <c r="G123" s="13"/>
      <c r="H123" s="13"/>
      <c r="I123" s="13"/>
      <c r="J123" s="13"/>
      <c r="L123" s="14"/>
      <c r="M123" s="14"/>
      <c r="N123" s="14"/>
      <c r="O123" s="14"/>
      <c r="P123" s="14"/>
    </row>
    <row r="124" spans="5:16" x14ac:dyDescent="0.25">
      <c r="E124" s="272"/>
      <c r="F124" s="13"/>
      <c r="G124" s="13"/>
      <c r="H124" s="13"/>
      <c r="I124" s="13"/>
      <c r="J124" s="13"/>
      <c r="L124" s="14"/>
      <c r="M124" s="14"/>
      <c r="N124" s="14"/>
      <c r="O124" s="14"/>
      <c r="P124" s="14"/>
    </row>
    <row r="125" spans="5:16" x14ac:dyDescent="0.25">
      <c r="E125" s="272"/>
      <c r="F125" s="13"/>
      <c r="G125" s="13"/>
      <c r="H125" s="13"/>
      <c r="I125" s="13"/>
      <c r="J125" s="13"/>
      <c r="L125" s="14"/>
      <c r="M125" s="14"/>
      <c r="N125" s="14"/>
      <c r="O125" s="14"/>
      <c r="P125" s="14"/>
    </row>
    <row r="126" spans="5:16" x14ac:dyDescent="0.25">
      <c r="F126" s="13"/>
      <c r="G126" s="13"/>
      <c r="H126" s="13"/>
      <c r="I126" s="13"/>
      <c r="J126" s="13"/>
      <c r="L126" s="14"/>
      <c r="M126" s="14"/>
      <c r="N126" s="14"/>
      <c r="O126" s="14"/>
      <c r="P126" s="14"/>
    </row>
    <row r="127" spans="5:16" x14ac:dyDescent="0.25">
      <c r="E127" s="272"/>
      <c r="F127" s="13"/>
      <c r="G127" s="13"/>
      <c r="H127" s="13"/>
      <c r="I127" s="13"/>
      <c r="J127" s="13"/>
      <c r="L127" s="14"/>
      <c r="M127" s="14"/>
      <c r="N127" s="14"/>
      <c r="O127" s="14"/>
      <c r="P127" s="14"/>
    </row>
    <row r="128" spans="5:16" x14ac:dyDescent="0.25">
      <c r="E128" s="272"/>
      <c r="F128" s="13"/>
      <c r="G128" s="13"/>
      <c r="H128" s="13"/>
      <c r="I128" s="13"/>
      <c r="J128" s="13"/>
      <c r="L128" s="14"/>
      <c r="M128" s="14"/>
      <c r="N128" s="14"/>
      <c r="O128" s="14"/>
      <c r="P128" s="14"/>
    </row>
    <row r="129" spans="5:16" x14ac:dyDescent="0.25">
      <c r="E129" s="272"/>
      <c r="F129" s="13"/>
      <c r="G129" s="13"/>
      <c r="H129" s="13"/>
      <c r="I129" s="13"/>
      <c r="J129" s="13"/>
      <c r="L129" s="14"/>
      <c r="M129" s="14"/>
      <c r="N129" s="14"/>
      <c r="O129" s="14"/>
      <c r="P129" s="14"/>
    </row>
    <row r="130" spans="5:16" x14ac:dyDescent="0.25">
      <c r="E130" s="272"/>
      <c r="F130" s="13"/>
      <c r="G130" s="13"/>
      <c r="H130" s="13"/>
      <c r="I130" s="13"/>
      <c r="J130" s="13"/>
      <c r="L130" s="14"/>
      <c r="M130" s="14"/>
      <c r="N130" s="14"/>
      <c r="O130" s="14"/>
      <c r="P130" s="14"/>
    </row>
    <row r="131" spans="5:16" x14ac:dyDescent="0.25">
      <c r="E131" s="272"/>
      <c r="F131" s="13"/>
      <c r="G131" s="13"/>
      <c r="H131" s="13"/>
      <c r="I131" s="13"/>
      <c r="J131" s="13"/>
      <c r="L131" s="14"/>
      <c r="M131" s="14"/>
      <c r="N131" s="14"/>
      <c r="O131" s="14"/>
      <c r="P131" s="14"/>
    </row>
    <row r="132" spans="5:16" x14ac:dyDescent="0.25">
      <c r="E132" s="272"/>
      <c r="F132" s="13"/>
      <c r="G132" s="13"/>
      <c r="H132" s="13"/>
      <c r="I132" s="13"/>
      <c r="J132" s="13"/>
      <c r="L132" s="14"/>
      <c r="M132" s="14"/>
      <c r="N132" s="14"/>
      <c r="O132" s="14"/>
      <c r="P132" s="14"/>
    </row>
    <row r="133" spans="5:16" x14ac:dyDescent="0.25">
      <c r="E133" s="272"/>
      <c r="F133" s="13"/>
      <c r="G133" s="13"/>
      <c r="H133" s="13"/>
      <c r="I133" s="13"/>
      <c r="J133" s="13"/>
      <c r="L133" s="14"/>
      <c r="M133" s="14"/>
      <c r="N133" s="14"/>
      <c r="O133" s="14"/>
      <c r="P133" s="14"/>
    </row>
    <row r="134" spans="5:16" x14ac:dyDescent="0.25">
      <c r="E134" s="272"/>
      <c r="F134" s="13"/>
      <c r="G134" s="13"/>
      <c r="H134" s="13"/>
      <c r="I134" s="13"/>
      <c r="J134" s="13"/>
      <c r="L134" s="14"/>
      <c r="M134" s="14"/>
      <c r="N134" s="14"/>
      <c r="O134" s="14"/>
      <c r="P134" s="14"/>
    </row>
    <row r="135" spans="5:16" x14ac:dyDescent="0.25">
      <c r="E135" s="272"/>
      <c r="F135" s="13"/>
      <c r="G135" s="13"/>
      <c r="H135" s="13"/>
      <c r="I135" s="13"/>
      <c r="J135" s="13"/>
      <c r="L135" s="14"/>
      <c r="M135" s="14"/>
      <c r="N135" s="14"/>
      <c r="O135" s="14"/>
      <c r="P135" s="14"/>
    </row>
    <row r="136" spans="5:16" x14ac:dyDescent="0.25">
      <c r="E136" s="272"/>
      <c r="F136" s="13"/>
      <c r="G136" s="13"/>
      <c r="H136" s="13"/>
      <c r="I136" s="13"/>
      <c r="J136" s="13"/>
      <c r="L136" s="14"/>
      <c r="M136" s="14"/>
      <c r="N136" s="14"/>
      <c r="O136" s="14"/>
      <c r="P136" s="14"/>
    </row>
    <row r="137" spans="5:16" x14ac:dyDescent="0.25">
      <c r="E137" s="272"/>
      <c r="F137" s="13"/>
      <c r="G137" s="13"/>
      <c r="H137" s="13"/>
      <c r="I137" s="13"/>
      <c r="J137" s="13"/>
      <c r="L137" s="14"/>
      <c r="M137" s="14"/>
      <c r="N137" s="14"/>
      <c r="O137" s="14"/>
      <c r="P137" s="14"/>
    </row>
    <row r="138" spans="5:16" x14ac:dyDescent="0.25">
      <c r="E138" s="272"/>
      <c r="F138" s="13"/>
      <c r="G138" s="13"/>
      <c r="H138" s="13"/>
      <c r="I138" s="13"/>
      <c r="J138" s="13"/>
      <c r="L138" s="14"/>
      <c r="M138" s="14"/>
      <c r="N138" s="14"/>
      <c r="O138" s="14"/>
      <c r="P138" s="14"/>
    </row>
    <row r="139" spans="5:16" x14ac:dyDescent="0.25">
      <c r="E139" s="272"/>
      <c r="F139" s="13"/>
      <c r="G139" s="13"/>
      <c r="H139" s="13"/>
      <c r="I139" s="13"/>
      <c r="J139" s="13"/>
      <c r="L139" s="14"/>
      <c r="M139" s="14"/>
      <c r="N139" s="14"/>
      <c r="O139" s="14"/>
      <c r="P139" s="14"/>
    </row>
    <row r="140" spans="5:16" x14ac:dyDescent="0.25">
      <c r="E140" s="272"/>
      <c r="F140" s="13"/>
      <c r="G140" s="13"/>
      <c r="H140" s="13"/>
      <c r="I140" s="13"/>
      <c r="J140" s="13"/>
      <c r="L140" s="14"/>
      <c r="M140" s="14"/>
      <c r="N140" s="14"/>
      <c r="O140" s="14"/>
      <c r="P140" s="14"/>
    </row>
    <row r="141" spans="5:16" x14ac:dyDescent="0.25">
      <c r="E141" s="272"/>
      <c r="F141" s="13"/>
      <c r="G141" s="13"/>
      <c r="H141" s="13"/>
      <c r="I141" s="13"/>
      <c r="J141" s="13"/>
      <c r="L141" s="14"/>
      <c r="M141" s="14"/>
      <c r="N141" s="14"/>
      <c r="O141" s="14"/>
      <c r="P141" s="14"/>
    </row>
    <row r="142" spans="5:16" x14ac:dyDescent="0.25">
      <c r="E142" s="272"/>
      <c r="F142" s="13"/>
      <c r="G142" s="13"/>
      <c r="H142" s="13"/>
      <c r="I142" s="13"/>
      <c r="J142" s="13"/>
      <c r="L142" s="14"/>
      <c r="M142" s="14"/>
      <c r="N142" s="14"/>
      <c r="O142" s="14"/>
      <c r="P142" s="14"/>
    </row>
    <row r="143" spans="5:16" x14ac:dyDescent="0.25">
      <c r="E143" s="272"/>
      <c r="F143" s="13"/>
      <c r="G143" s="13"/>
      <c r="H143" s="13"/>
      <c r="I143" s="13"/>
      <c r="J143" s="13"/>
      <c r="L143" s="14"/>
      <c r="M143" s="14"/>
      <c r="N143" s="14"/>
      <c r="O143" s="14"/>
      <c r="P143" s="14"/>
    </row>
    <row r="144" spans="5:16" x14ac:dyDescent="0.25">
      <c r="E144" s="272"/>
      <c r="F144" s="13"/>
      <c r="G144" s="13"/>
      <c r="H144" s="13"/>
      <c r="I144" s="13"/>
      <c r="J144" s="13"/>
      <c r="L144" s="14"/>
      <c r="M144" s="14"/>
      <c r="N144" s="14"/>
      <c r="O144" s="14"/>
      <c r="P144" s="14"/>
    </row>
    <row r="145" spans="5:16" x14ac:dyDescent="0.25">
      <c r="E145" s="272"/>
      <c r="F145" s="13"/>
      <c r="G145" s="13"/>
      <c r="H145" s="13"/>
      <c r="I145" s="13"/>
      <c r="J145" s="13"/>
      <c r="L145" s="14"/>
      <c r="M145" s="14"/>
      <c r="N145" s="14"/>
      <c r="O145" s="14"/>
      <c r="P145" s="14"/>
    </row>
    <row r="146" spans="5:16" x14ac:dyDescent="0.25">
      <c r="E146" s="272"/>
      <c r="F146" s="13"/>
      <c r="G146" s="13"/>
      <c r="H146" s="13"/>
      <c r="I146" s="13"/>
      <c r="J146" s="13"/>
      <c r="L146" s="14"/>
      <c r="M146" s="14"/>
      <c r="N146" s="14"/>
      <c r="O146" s="14"/>
      <c r="P146" s="14"/>
    </row>
    <row r="147" spans="5:16" x14ac:dyDescent="0.25">
      <c r="E147" s="272"/>
      <c r="F147" s="13"/>
      <c r="G147" s="13"/>
      <c r="H147" s="13"/>
      <c r="I147" s="13"/>
      <c r="J147" s="13"/>
      <c r="L147" s="14"/>
      <c r="M147" s="14"/>
      <c r="N147" s="14"/>
      <c r="O147" s="14"/>
      <c r="P147" s="14"/>
    </row>
    <row r="148" spans="5:16" x14ac:dyDescent="0.25">
      <c r="E148" s="272"/>
      <c r="F148" s="13"/>
      <c r="G148" s="13"/>
      <c r="H148" s="13"/>
      <c r="I148" s="13"/>
      <c r="J148" s="13"/>
      <c r="L148" s="14"/>
      <c r="M148" s="14"/>
      <c r="N148" s="14"/>
      <c r="O148" s="14"/>
      <c r="P148" s="14"/>
    </row>
    <row r="149" spans="5:16" x14ac:dyDescent="0.25">
      <c r="E149" s="272"/>
      <c r="F149" s="13"/>
      <c r="G149" s="13"/>
      <c r="H149" s="13"/>
      <c r="I149" s="13"/>
      <c r="J149" s="13"/>
      <c r="L149" s="14"/>
      <c r="M149" s="14"/>
      <c r="N149" s="14"/>
      <c r="O149" s="14"/>
      <c r="P149" s="14"/>
    </row>
    <row r="150" spans="5:16" x14ac:dyDescent="0.25">
      <c r="E150" s="272"/>
      <c r="F150" s="13"/>
      <c r="G150" s="13"/>
      <c r="H150" s="13"/>
      <c r="I150" s="13"/>
      <c r="J150" s="13"/>
      <c r="L150" s="14"/>
      <c r="M150" s="14"/>
      <c r="N150" s="14"/>
      <c r="O150" s="14"/>
      <c r="P150" s="14"/>
    </row>
    <row r="151" spans="5:16" x14ac:dyDescent="0.25">
      <c r="E151" s="272"/>
      <c r="F151" s="13"/>
      <c r="G151" s="13"/>
      <c r="H151" s="13"/>
      <c r="I151" s="13"/>
      <c r="J151" s="13"/>
      <c r="L151" s="14"/>
      <c r="M151" s="14"/>
      <c r="N151" s="14"/>
      <c r="O151" s="14"/>
      <c r="P151" s="14"/>
    </row>
    <row r="152" spans="5:16" x14ac:dyDescent="0.25">
      <c r="E152" s="272"/>
      <c r="F152" s="13"/>
      <c r="G152" s="13"/>
      <c r="H152" s="13"/>
      <c r="I152" s="13"/>
      <c r="J152" s="13"/>
      <c r="L152" s="14"/>
      <c r="M152" s="14"/>
      <c r="N152" s="14"/>
      <c r="O152" s="14"/>
      <c r="P152" s="14"/>
    </row>
    <row r="153" spans="5:16" x14ac:dyDescent="0.25">
      <c r="E153" s="272"/>
      <c r="F153" s="13"/>
      <c r="G153" s="13"/>
      <c r="H153" s="13"/>
      <c r="I153" s="13"/>
      <c r="J153" s="13"/>
      <c r="L153" s="14"/>
      <c r="M153" s="14"/>
      <c r="N153" s="14"/>
      <c r="O153" s="14"/>
      <c r="P153" s="14"/>
    </row>
    <row r="154" spans="5:16" x14ac:dyDescent="0.25">
      <c r="E154" s="272"/>
      <c r="F154" s="13"/>
      <c r="G154" s="13"/>
      <c r="H154" s="13"/>
      <c r="I154" s="13"/>
      <c r="J154" s="13"/>
      <c r="L154" s="14"/>
      <c r="M154" s="14"/>
      <c r="N154" s="14"/>
      <c r="O154" s="14"/>
      <c r="P154" s="14"/>
    </row>
    <row r="155" spans="5:16" x14ac:dyDescent="0.25">
      <c r="F155" s="13"/>
      <c r="G155" s="13"/>
      <c r="H155" s="13"/>
      <c r="I155" s="13"/>
      <c r="J155" s="13"/>
      <c r="L155" s="14"/>
      <c r="M155" s="14"/>
      <c r="N155" s="14"/>
      <c r="O155" s="14"/>
      <c r="P155" s="14"/>
    </row>
    <row r="156" spans="5:16" x14ac:dyDescent="0.25">
      <c r="E156" s="272"/>
      <c r="F156" s="13"/>
      <c r="G156" s="13"/>
      <c r="H156" s="13"/>
      <c r="I156" s="13"/>
      <c r="J156" s="13"/>
      <c r="L156" s="14"/>
      <c r="M156" s="14"/>
      <c r="N156" s="14"/>
      <c r="O156" s="14"/>
      <c r="P156" s="14"/>
    </row>
    <row r="157" spans="5:16" x14ac:dyDescent="0.25">
      <c r="E157" s="272"/>
      <c r="F157" s="13"/>
      <c r="G157" s="13"/>
      <c r="H157" s="13"/>
      <c r="I157" s="13"/>
      <c r="J157" s="13"/>
      <c r="L157" s="14"/>
      <c r="M157" s="14"/>
      <c r="N157" s="14"/>
      <c r="O157" s="14"/>
      <c r="P157" s="14"/>
    </row>
    <row r="158" spans="5:16" x14ac:dyDescent="0.25">
      <c r="E158" s="272"/>
      <c r="F158" s="13"/>
      <c r="G158" s="13"/>
      <c r="H158" s="13"/>
      <c r="I158" s="13"/>
      <c r="J158" s="13"/>
      <c r="L158" s="14"/>
      <c r="M158" s="14"/>
      <c r="N158" s="14"/>
      <c r="O158" s="14"/>
      <c r="P158" s="14"/>
    </row>
    <row r="159" spans="5:16" x14ac:dyDescent="0.25">
      <c r="E159" s="272"/>
      <c r="F159" s="13"/>
      <c r="G159" s="13"/>
      <c r="H159" s="13"/>
      <c r="I159" s="13"/>
      <c r="J159" s="13"/>
      <c r="L159" s="14"/>
      <c r="M159" s="14"/>
      <c r="N159" s="14"/>
      <c r="O159" s="14"/>
      <c r="P159" s="14"/>
    </row>
    <row r="160" spans="5:16" x14ac:dyDescent="0.25">
      <c r="E160" s="272"/>
      <c r="F160" s="13"/>
      <c r="G160" s="13"/>
      <c r="H160" s="13"/>
      <c r="I160" s="13"/>
      <c r="J160" s="13"/>
      <c r="L160" s="14"/>
      <c r="M160" s="14"/>
      <c r="N160" s="14"/>
      <c r="O160" s="14"/>
      <c r="P160" s="14"/>
    </row>
    <row r="161" spans="5:16" x14ac:dyDescent="0.25">
      <c r="E161" s="272"/>
      <c r="F161" s="13"/>
      <c r="G161" s="13"/>
      <c r="H161" s="13"/>
      <c r="I161" s="13"/>
      <c r="J161" s="13"/>
      <c r="L161" s="14"/>
      <c r="M161" s="14"/>
      <c r="N161" s="14"/>
      <c r="O161" s="14"/>
      <c r="P161" s="14"/>
    </row>
    <row r="162" spans="5:16" x14ac:dyDescent="0.25">
      <c r="E162" s="272"/>
      <c r="F162" s="13"/>
      <c r="G162" s="13"/>
      <c r="H162" s="13"/>
      <c r="I162" s="13"/>
      <c r="J162" s="13"/>
      <c r="L162" s="14"/>
      <c r="M162" s="14"/>
      <c r="N162" s="14"/>
      <c r="O162" s="14"/>
      <c r="P162" s="14"/>
    </row>
    <row r="163" spans="5:16" x14ac:dyDescent="0.25">
      <c r="E163" s="272"/>
      <c r="F163" s="13"/>
      <c r="G163" s="13"/>
      <c r="H163" s="13"/>
      <c r="I163" s="13"/>
      <c r="J163" s="13"/>
      <c r="L163" s="14"/>
      <c r="M163" s="14"/>
      <c r="N163" s="14"/>
      <c r="O163" s="14"/>
      <c r="P163" s="14"/>
    </row>
    <row r="164" spans="5:16" x14ac:dyDescent="0.25">
      <c r="E164" s="272"/>
      <c r="F164" s="13"/>
      <c r="G164" s="13"/>
      <c r="H164" s="13"/>
      <c r="I164" s="13"/>
      <c r="J164" s="13"/>
      <c r="L164" s="14"/>
      <c r="M164" s="14"/>
      <c r="N164" s="14"/>
      <c r="O164" s="14"/>
      <c r="P164" s="14"/>
    </row>
    <row r="165" spans="5:16" x14ac:dyDescent="0.25">
      <c r="E165" s="272"/>
      <c r="F165" s="13"/>
      <c r="G165" s="13"/>
      <c r="H165" s="13"/>
      <c r="I165" s="13"/>
      <c r="J165" s="13"/>
      <c r="L165" s="14"/>
      <c r="M165" s="14"/>
      <c r="N165" s="14"/>
      <c r="O165" s="14"/>
      <c r="P165" s="14"/>
    </row>
    <row r="166" spans="5:16" x14ac:dyDescent="0.25">
      <c r="E166" s="272"/>
      <c r="F166" s="13"/>
      <c r="G166" s="13"/>
      <c r="H166" s="13"/>
      <c r="I166" s="13"/>
      <c r="J166" s="13"/>
      <c r="L166" s="14"/>
      <c r="M166" s="14"/>
      <c r="N166" s="14"/>
      <c r="O166" s="14"/>
      <c r="P166" s="14"/>
    </row>
    <row r="167" spans="5:16" x14ac:dyDescent="0.25">
      <c r="E167" s="272"/>
      <c r="F167" s="13"/>
      <c r="G167" s="13"/>
      <c r="H167" s="13"/>
      <c r="I167" s="13"/>
      <c r="J167" s="13"/>
      <c r="L167" s="14"/>
      <c r="M167" s="14"/>
      <c r="N167" s="14"/>
      <c r="O167" s="14"/>
      <c r="P167" s="14"/>
    </row>
    <row r="168" spans="5:16" x14ac:dyDescent="0.25">
      <c r="E168" s="272"/>
      <c r="F168" s="13"/>
      <c r="G168" s="13"/>
      <c r="H168" s="13"/>
      <c r="I168" s="13"/>
      <c r="J168" s="13"/>
      <c r="L168" s="14"/>
      <c r="M168" s="14"/>
      <c r="N168" s="14"/>
      <c r="O168" s="14"/>
      <c r="P168" s="14"/>
    </row>
    <row r="169" spans="5:16" x14ac:dyDescent="0.25">
      <c r="E169" s="272"/>
      <c r="F169" s="13"/>
      <c r="G169" s="13"/>
      <c r="H169" s="13"/>
      <c r="I169" s="13"/>
      <c r="J169" s="13"/>
      <c r="L169" s="14"/>
      <c r="M169" s="14"/>
      <c r="N169" s="14"/>
      <c r="O169" s="14"/>
      <c r="P169" s="14"/>
    </row>
    <row r="170" spans="5:16" x14ac:dyDescent="0.25">
      <c r="E170" s="272"/>
      <c r="F170" s="13"/>
      <c r="G170" s="13"/>
      <c r="H170" s="13"/>
      <c r="I170" s="13"/>
      <c r="J170" s="13"/>
      <c r="L170" s="14"/>
      <c r="M170" s="14"/>
      <c r="N170" s="14"/>
      <c r="O170" s="14"/>
      <c r="P170" s="14"/>
    </row>
    <row r="171" spans="5:16" x14ac:dyDescent="0.25">
      <c r="E171" s="272"/>
      <c r="F171" s="13"/>
      <c r="G171" s="13"/>
      <c r="H171" s="13"/>
      <c r="I171" s="13"/>
      <c r="J171" s="13"/>
      <c r="L171" s="14"/>
      <c r="M171" s="14"/>
      <c r="N171" s="14"/>
      <c r="O171" s="14"/>
      <c r="P171" s="14"/>
    </row>
    <row r="172" spans="5:16" x14ac:dyDescent="0.25">
      <c r="E172" s="272"/>
      <c r="F172" s="13"/>
      <c r="G172" s="13"/>
      <c r="H172" s="13"/>
      <c r="I172" s="13"/>
      <c r="J172" s="13"/>
      <c r="L172" s="14"/>
      <c r="M172" s="14"/>
      <c r="N172" s="14"/>
      <c r="O172" s="14"/>
      <c r="P172" s="14"/>
    </row>
    <row r="173" spans="5:16" x14ac:dyDescent="0.25">
      <c r="E173" s="272"/>
      <c r="F173" s="13"/>
      <c r="G173" s="13"/>
      <c r="H173" s="13"/>
      <c r="I173" s="13"/>
      <c r="J173" s="13"/>
      <c r="L173" s="14"/>
      <c r="M173" s="14"/>
      <c r="N173" s="14"/>
      <c r="O173" s="14"/>
      <c r="P173" s="14"/>
    </row>
    <row r="174" spans="5:16" x14ac:dyDescent="0.25">
      <c r="E174" s="272"/>
      <c r="F174" s="13"/>
      <c r="G174" s="13"/>
      <c r="H174" s="13"/>
      <c r="I174" s="13"/>
      <c r="J174" s="13"/>
      <c r="L174" s="14"/>
      <c r="M174" s="14"/>
      <c r="N174" s="14"/>
      <c r="O174" s="14"/>
      <c r="P174" s="14"/>
    </row>
    <row r="175" spans="5:16" x14ac:dyDescent="0.25">
      <c r="E175" s="272"/>
      <c r="F175" s="13"/>
      <c r="G175" s="13"/>
      <c r="H175" s="13"/>
      <c r="I175" s="13"/>
      <c r="J175" s="13"/>
      <c r="L175" s="14"/>
      <c r="M175" s="14"/>
      <c r="N175" s="14"/>
      <c r="O175" s="14"/>
      <c r="P175" s="14"/>
    </row>
    <row r="176" spans="5:16" x14ac:dyDescent="0.25">
      <c r="E176" s="272"/>
      <c r="F176" s="13"/>
      <c r="G176" s="13"/>
      <c r="H176" s="13"/>
      <c r="I176" s="13"/>
      <c r="J176" s="13"/>
      <c r="L176" s="14"/>
      <c r="M176" s="14"/>
      <c r="N176" s="14"/>
      <c r="O176" s="14"/>
      <c r="P176" s="14"/>
    </row>
    <row r="177" spans="5:16" x14ac:dyDescent="0.25">
      <c r="E177" s="272"/>
      <c r="F177" s="13"/>
      <c r="G177" s="13"/>
      <c r="H177" s="13"/>
      <c r="I177" s="13"/>
      <c r="J177" s="13"/>
      <c r="L177" s="14"/>
      <c r="M177" s="14"/>
      <c r="N177" s="14"/>
      <c r="O177" s="14"/>
      <c r="P177" s="14"/>
    </row>
    <row r="178" spans="5:16" x14ac:dyDescent="0.25">
      <c r="E178" s="272"/>
      <c r="F178" s="13"/>
      <c r="G178" s="13"/>
      <c r="H178" s="13"/>
      <c r="I178" s="13"/>
      <c r="J178" s="13"/>
      <c r="L178" s="14"/>
      <c r="M178" s="14"/>
      <c r="N178" s="14"/>
      <c r="O178" s="14"/>
      <c r="P178" s="14"/>
    </row>
    <row r="179" spans="5:16" x14ac:dyDescent="0.25">
      <c r="E179" s="272"/>
      <c r="F179" s="13"/>
      <c r="G179" s="13"/>
      <c r="H179" s="13"/>
      <c r="I179" s="13"/>
      <c r="J179" s="13"/>
      <c r="L179" s="14"/>
      <c r="M179" s="14"/>
      <c r="N179" s="14"/>
      <c r="O179" s="14"/>
      <c r="P179" s="14"/>
    </row>
    <row r="180" spans="5:16" x14ac:dyDescent="0.25">
      <c r="E180" s="272"/>
      <c r="F180" s="13"/>
      <c r="G180" s="13"/>
      <c r="H180" s="13"/>
      <c r="I180" s="13"/>
      <c r="J180" s="13"/>
      <c r="L180" s="14"/>
      <c r="M180" s="14"/>
      <c r="N180" s="14"/>
      <c r="O180" s="14"/>
      <c r="P180" s="14"/>
    </row>
    <row r="181" spans="5:16" x14ac:dyDescent="0.25">
      <c r="E181" s="272"/>
      <c r="F181" s="13"/>
      <c r="G181" s="13"/>
      <c r="H181" s="13"/>
      <c r="I181" s="13"/>
      <c r="J181" s="13"/>
      <c r="L181" s="14"/>
      <c r="M181" s="14"/>
      <c r="N181" s="14"/>
      <c r="O181" s="14"/>
      <c r="P181" s="14"/>
    </row>
    <row r="182" spans="5:16" x14ac:dyDescent="0.25">
      <c r="F182" s="13"/>
      <c r="G182" s="13"/>
      <c r="H182" s="13"/>
      <c r="I182" s="13"/>
      <c r="J182" s="13"/>
      <c r="L182" s="14"/>
      <c r="M182" s="14"/>
      <c r="N182" s="14"/>
      <c r="O182" s="14"/>
      <c r="P182" s="14"/>
    </row>
    <row r="183" spans="5:16" x14ac:dyDescent="0.25">
      <c r="E183" s="272"/>
      <c r="F183" s="13"/>
      <c r="G183" s="13"/>
      <c r="H183" s="13"/>
      <c r="I183" s="13"/>
      <c r="J183" s="13"/>
      <c r="L183" s="14"/>
      <c r="M183" s="14"/>
      <c r="N183" s="14"/>
      <c r="O183" s="14"/>
      <c r="P183" s="14"/>
    </row>
    <row r="184" spans="5:16" x14ac:dyDescent="0.25">
      <c r="E184" s="272"/>
      <c r="F184" s="13"/>
      <c r="G184" s="13"/>
      <c r="H184" s="13"/>
      <c r="I184" s="13"/>
      <c r="J184" s="13"/>
      <c r="L184" s="14"/>
      <c r="M184" s="14"/>
      <c r="N184" s="14"/>
      <c r="O184" s="14"/>
      <c r="P184" s="14"/>
    </row>
    <row r="185" spans="5:16" x14ac:dyDescent="0.25">
      <c r="E185" s="272"/>
      <c r="F185" s="13"/>
      <c r="G185" s="13"/>
      <c r="H185" s="13"/>
      <c r="I185" s="13"/>
      <c r="J185" s="13"/>
      <c r="L185" s="14"/>
      <c r="M185" s="14"/>
      <c r="N185" s="14"/>
      <c r="O185" s="14"/>
      <c r="P185" s="14"/>
    </row>
    <row r="186" spans="5:16" x14ac:dyDescent="0.25">
      <c r="F186" s="13"/>
      <c r="G186" s="13"/>
      <c r="H186" s="13"/>
      <c r="I186" s="13"/>
      <c r="J186" s="13"/>
      <c r="L186" s="14"/>
      <c r="M186" s="14"/>
      <c r="N186" s="14"/>
      <c r="O186" s="14"/>
      <c r="P186" s="14"/>
    </row>
    <row r="187" spans="5:16" x14ac:dyDescent="0.25">
      <c r="E187" s="272"/>
      <c r="F187" s="13"/>
      <c r="G187" s="13"/>
      <c r="H187" s="13"/>
      <c r="I187" s="13"/>
      <c r="J187" s="13"/>
      <c r="L187" s="14"/>
      <c r="M187" s="14"/>
      <c r="N187" s="14"/>
      <c r="O187" s="14"/>
      <c r="P187" s="14"/>
    </row>
    <row r="188" spans="5:16" x14ac:dyDescent="0.25">
      <c r="E188" s="272"/>
      <c r="F188" s="13"/>
      <c r="G188" s="13"/>
      <c r="H188" s="13"/>
      <c r="I188" s="13"/>
      <c r="J188" s="13"/>
      <c r="L188" s="14"/>
      <c r="M188" s="14"/>
      <c r="N188" s="14"/>
      <c r="O188" s="14"/>
      <c r="P188" s="14"/>
    </row>
    <row r="189" spans="5:16" x14ac:dyDescent="0.25">
      <c r="E189" s="272"/>
      <c r="F189" s="13"/>
      <c r="G189" s="13"/>
      <c r="H189" s="13"/>
      <c r="I189" s="13"/>
      <c r="J189" s="13"/>
      <c r="L189" s="14"/>
      <c r="M189" s="14"/>
      <c r="N189" s="14"/>
      <c r="O189" s="14"/>
      <c r="P189" s="14"/>
    </row>
    <row r="190" spans="5:16" x14ac:dyDescent="0.25">
      <c r="E190" s="272"/>
      <c r="F190" s="13"/>
      <c r="G190" s="13"/>
      <c r="H190" s="13"/>
      <c r="I190" s="13"/>
      <c r="J190" s="13"/>
      <c r="L190" s="14"/>
      <c r="M190" s="14"/>
      <c r="N190" s="14"/>
      <c r="O190" s="14"/>
      <c r="P190" s="14"/>
    </row>
    <row r="191" spans="5:16" x14ac:dyDescent="0.25">
      <c r="E191" s="272"/>
      <c r="F191" s="13"/>
      <c r="G191" s="13"/>
      <c r="H191" s="13"/>
      <c r="I191" s="13"/>
      <c r="J191" s="13"/>
      <c r="L191" s="14"/>
      <c r="M191" s="14"/>
      <c r="N191" s="14"/>
      <c r="O191" s="14"/>
      <c r="P191" s="14"/>
    </row>
    <row r="192" spans="5:16" x14ac:dyDescent="0.25">
      <c r="E192" s="272"/>
      <c r="F192" s="13"/>
      <c r="G192" s="13"/>
      <c r="H192" s="13"/>
      <c r="I192" s="13"/>
      <c r="J192" s="13"/>
      <c r="L192" s="14"/>
      <c r="M192" s="14"/>
      <c r="N192" s="14"/>
      <c r="O192" s="14"/>
      <c r="P192" s="14"/>
    </row>
    <row r="193" spans="5:16" x14ac:dyDescent="0.25">
      <c r="E193" s="272"/>
      <c r="F193" s="13"/>
      <c r="G193" s="13"/>
      <c r="H193" s="13"/>
      <c r="I193" s="13"/>
      <c r="J193" s="13"/>
      <c r="L193" s="14"/>
      <c r="M193" s="14"/>
      <c r="N193" s="14"/>
      <c r="O193" s="14"/>
      <c r="P193" s="14"/>
    </row>
    <row r="194" spans="5:16" x14ac:dyDescent="0.25">
      <c r="E194" s="272"/>
      <c r="F194" s="13"/>
      <c r="G194" s="13"/>
      <c r="H194" s="13"/>
      <c r="I194" s="13"/>
      <c r="J194" s="13"/>
      <c r="L194" s="14"/>
      <c r="M194" s="14"/>
      <c r="N194" s="14"/>
      <c r="O194" s="14"/>
      <c r="P194" s="14"/>
    </row>
    <row r="195" spans="5:16" x14ac:dyDescent="0.25">
      <c r="E195" s="272"/>
      <c r="F195" s="13"/>
      <c r="G195" s="13"/>
      <c r="H195" s="13"/>
      <c r="I195" s="13"/>
      <c r="J195" s="13"/>
      <c r="L195" s="14"/>
      <c r="M195" s="14"/>
      <c r="N195" s="14"/>
      <c r="O195" s="14"/>
      <c r="P195" s="14"/>
    </row>
    <row r="196" spans="5:16" x14ac:dyDescent="0.25">
      <c r="E196" s="272"/>
      <c r="F196" s="13"/>
      <c r="G196" s="13"/>
      <c r="H196" s="13"/>
      <c r="I196" s="13"/>
      <c r="J196" s="13"/>
      <c r="L196" s="14"/>
      <c r="M196" s="14"/>
      <c r="N196" s="14"/>
      <c r="O196" s="14"/>
      <c r="P196" s="14"/>
    </row>
    <row r="197" spans="5:16" x14ac:dyDescent="0.25">
      <c r="E197" s="272"/>
      <c r="F197" s="13"/>
      <c r="G197" s="13"/>
      <c r="H197" s="13"/>
      <c r="I197" s="13"/>
      <c r="J197" s="13"/>
      <c r="L197" s="14"/>
      <c r="M197" s="14"/>
      <c r="N197" s="14"/>
      <c r="O197" s="14"/>
      <c r="P197" s="14"/>
    </row>
    <row r="198" spans="5:16" x14ac:dyDescent="0.25">
      <c r="E198" s="272"/>
      <c r="F198" s="13"/>
      <c r="G198" s="13"/>
      <c r="H198" s="13"/>
      <c r="I198" s="13"/>
      <c r="J198" s="13"/>
      <c r="L198" s="14"/>
      <c r="M198" s="14"/>
      <c r="N198" s="14"/>
      <c r="O198" s="14"/>
      <c r="P198" s="14"/>
    </row>
    <row r="199" spans="5:16" x14ac:dyDescent="0.25">
      <c r="E199" s="272"/>
      <c r="F199" s="13"/>
      <c r="G199" s="13"/>
      <c r="H199" s="13"/>
      <c r="I199" s="13"/>
      <c r="J199" s="13"/>
      <c r="L199" s="14"/>
      <c r="M199" s="14"/>
      <c r="N199" s="14"/>
      <c r="O199" s="14"/>
      <c r="P199" s="14"/>
    </row>
    <row r="200" spans="5:16" x14ac:dyDescent="0.25">
      <c r="E200" s="272"/>
      <c r="F200" s="13"/>
      <c r="G200" s="13"/>
      <c r="H200" s="13"/>
      <c r="I200" s="13"/>
      <c r="J200" s="13"/>
      <c r="L200" s="14"/>
      <c r="M200" s="14"/>
      <c r="N200" s="14"/>
      <c r="O200" s="14"/>
      <c r="P200" s="14"/>
    </row>
    <row r="201" spans="5:16" x14ac:dyDescent="0.25">
      <c r="E201" s="272"/>
      <c r="F201" s="13"/>
      <c r="G201" s="13"/>
      <c r="H201" s="13"/>
      <c r="I201" s="13"/>
      <c r="J201" s="13"/>
      <c r="L201" s="14"/>
      <c r="M201" s="14"/>
      <c r="N201" s="14"/>
      <c r="O201" s="14"/>
      <c r="P201" s="14"/>
    </row>
    <row r="202" spans="5:16" x14ac:dyDescent="0.25">
      <c r="E202" s="272"/>
      <c r="F202" s="13"/>
      <c r="G202" s="13"/>
      <c r="H202" s="13"/>
      <c r="I202" s="13"/>
      <c r="J202" s="13"/>
      <c r="L202" s="14"/>
      <c r="M202" s="14"/>
      <c r="N202" s="14"/>
      <c r="O202" s="14"/>
      <c r="P202" s="14"/>
    </row>
    <row r="203" spans="5:16" x14ac:dyDescent="0.25">
      <c r="E203" s="272"/>
      <c r="F203" s="13"/>
      <c r="G203" s="13"/>
      <c r="H203" s="13"/>
      <c r="I203" s="13"/>
      <c r="J203" s="13"/>
      <c r="L203" s="14"/>
      <c r="M203" s="14"/>
      <c r="N203" s="14"/>
      <c r="O203" s="14"/>
      <c r="P203" s="14"/>
    </row>
    <row r="204" spans="5:16" x14ac:dyDescent="0.25">
      <c r="E204" s="272"/>
      <c r="F204" s="13"/>
      <c r="G204" s="13"/>
      <c r="H204" s="13"/>
      <c r="I204" s="13"/>
      <c r="J204" s="13"/>
      <c r="L204" s="14"/>
      <c r="M204" s="14"/>
      <c r="N204" s="14"/>
      <c r="O204" s="14"/>
      <c r="P204" s="14"/>
    </row>
    <row r="205" spans="5:16" x14ac:dyDescent="0.25">
      <c r="E205" s="272"/>
      <c r="F205" s="13"/>
      <c r="G205" s="13"/>
      <c r="H205" s="13"/>
      <c r="I205" s="13"/>
      <c r="J205" s="13"/>
      <c r="L205" s="14"/>
      <c r="M205" s="14"/>
      <c r="N205" s="14"/>
      <c r="O205" s="14"/>
      <c r="P205" s="14"/>
    </row>
    <row r="206" spans="5:16" x14ac:dyDescent="0.25">
      <c r="E206" s="272"/>
      <c r="F206" s="13"/>
      <c r="G206" s="13"/>
      <c r="H206" s="13"/>
      <c r="I206" s="13"/>
      <c r="J206" s="13"/>
      <c r="L206" s="14"/>
      <c r="M206" s="14"/>
      <c r="N206" s="14"/>
      <c r="O206" s="14"/>
      <c r="P206" s="14"/>
    </row>
    <row r="207" spans="5:16" x14ac:dyDescent="0.25">
      <c r="E207" s="272"/>
      <c r="F207" s="13"/>
      <c r="G207" s="13"/>
      <c r="H207" s="13"/>
      <c r="I207" s="13"/>
      <c r="J207" s="13"/>
      <c r="L207" s="14"/>
      <c r="M207" s="14"/>
      <c r="N207" s="14"/>
      <c r="O207" s="14"/>
      <c r="P207" s="14"/>
    </row>
    <row r="208" spans="5:16" x14ac:dyDescent="0.25">
      <c r="E208" s="272"/>
      <c r="F208" s="13"/>
      <c r="G208" s="13"/>
      <c r="H208" s="13"/>
      <c r="I208" s="13"/>
      <c r="J208" s="13"/>
      <c r="L208" s="14"/>
      <c r="M208" s="14"/>
      <c r="N208" s="14"/>
      <c r="O208" s="14"/>
      <c r="P208" s="14"/>
    </row>
    <row r="209" spans="5:16" x14ac:dyDescent="0.25">
      <c r="E209" s="272"/>
      <c r="F209" s="13"/>
      <c r="G209" s="13"/>
      <c r="H209" s="13"/>
      <c r="I209" s="13"/>
      <c r="J209" s="13"/>
      <c r="L209" s="14"/>
      <c r="M209" s="14"/>
      <c r="N209" s="14"/>
      <c r="O209" s="14"/>
      <c r="P209" s="14"/>
    </row>
    <row r="210" spans="5:16" x14ac:dyDescent="0.25">
      <c r="F210" s="13"/>
      <c r="G210" s="13"/>
      <c r="H210" s="13"/>
      <c r="I210" s="13"/>
      <c r="J210" s="13"/>
      <c r="L210" s="14"/>
      <c r="M210" s="14"/>
      <c r="N210" s="14"/>
      <c r="O210" s="14"/>
      <c r="P210" s="14"/>
    </row>
    <row r="211" spans="5:16" x14ac:dyDescent="0.25">
      <c r="E211" s="272"/>
      <c r="F211" s="13"/>
      <c r="G211" s="13"/>
      <c r="H211" s="13"/>
      <c r="I211" s="13"/>
      <c r="J211" s="13"/>
      <c r="L211" s="14"/>
      <c r="M211" s="14"/>
      <c r="N211" s="14"/>
      <c r="O211" s="14"/>
      <c r="P211" s="14"/>
    </row>
    <row r="212" spans="5:16" x14ac:dyDescent="0.25">
      <c r="E212" s="272"/>
      <c r="F212" s="13"/>
      <c r="G212" s="13"/>
      <c r="H212" s="13"/>
      <c r="I212" s="13"/>
      <c r="J212" s="13"/>
      <c r="L212" s="14"/>
      <c r="M212" s="14"/>
      <c r="N212" s="14"/>
      <c r="O212" s="14"/>
      <c r="P212" s="14"/>
    </row>
    <row r="213" spans="5:16" x14ac:dyDescent="0.25">
      <c r="E213" s="272"/>
      <c r="F213" s="13"/>
      <c r="G213" s="13"/>
      <c r="H213" s="13"/>
      <c r="I213" s="13"/>
      <c r="J213" s="13"/>
      <c r="L213" s="14"/>
      <c r="M213" s="14"/>
      <c r="N213" s="14"/>
      <c r="O213" s="14"/>
      <c r="P213" s="14"/>
    </row>
    <row r="214" spans="5:16" x14ac:dyDescent="0.25">
      <c r="E214" s="272"/>
      <c r="F214" s="13"/>
      <c r="G214" s="13"/>
      <c r="H214" s="13"/>
      <c r="I214" s="13"/>
      <c r="J214" s="13"/>
      <c r="L214" s="14"/>
      <c r="M214" s="14"/>
      <c r="N214" s="14"/>
      <c r="O214" s="14"/>
      <c r="P214" s="14"/>
    </row>
    <row r="215" spans="5:16" x14ac:dyDescent="0.25">
      <c r="E215" s="272"/>
      <c r="F215" s="13"/>
      <c r="G215" s="13"/>
      <c r="H215" s="13"/>
      <c r="I215" s="13"/>
      <c r="J215" s="13"/>
      <c r="L215" s="14"/>
      <c r="M215" s="14"/>
      <c r="N215" s="14"/>
      <c r="O215" s="14"/>
      <c r="P215" s="14"/>
    </row>
    <row r="216" spans="5:16" x14ac:dyDescent="0.25">
      <c r="E216" s="272"/>
      <c r="F216" s="13"/>
      <c r="G216" s="13"/>
      <c r="H216" s="13"/>
      <c r="I216" s="13"/>
      <c r="J216" s="13"/>
      <c r="L216" s="14"/>
      <c r="M216" s="14"/>
      <c r="N216" s="14"/>
      <c r="O216" s="14"/>
      <c r="P216" s="14"/>
    </row>
    <row r="217" spans="5:16" x14ac:dyDescent="0.25">
      <c r="E217" s="272"/>
      <c r="F217" s="13"/>
      <c r="G217" s="13"/>
      <c r="H217" s="13"/>
      <c r="I217" s="13"/>
      <c r="J217" s="13"/>
      <c r="L217" s="14"/>
      <c r="M217" s="14"/>
      <c r="N217" s="14"/>
      <c r="O217" s="14"/>
      <c r="P217" s="14"/>
    </row>
    <row r="218" spans="5:16" x14ac:dyDescent="0.25">
      <c r="E218" s="272"/>
      <c r="F218" s="13"/>
      <c r="G218" s="13"/>
      <c r="H218" s="13"/>
      <c r="I218" s="13"/>
      <c r="J218" s="13"/>
      <c r="L218" s="14"/>
      <c r="M218" s="14"/>
      <c r="N218" s="14"/>
      <c r="O218" s="14"/>
      <c r="P218" s="14"/>
    </row>
    <row r="219" spans="5:16" x14ac:dyDescent="0.25">
      <c r="E219" s="272"/>
      <c r="F219" s="13"/>
      <c r="G219" s="13"/>
      <c r="H219" s="13"/>
      <c r="I219" s="13"/>
      <c r="J219" s="13"/>
      <c r="L219" s="14"/>
      <c r="M219" s="14"/>
      <c r="N219" s="14"/>
      <c r="O219" s="14"/>
      <c r="P219" s="14"/>
    </row>
    <row r="220" spans="5:16" x14ac:dyDescent="0.25">
      <c r="E220" s="272"/>
      <c r="F220" s="13"/>
      <c r="G220" s="13"/>
      <c r="H220" s="13"/>
      <c r="I220" s="13"/>
      <c r="J220" s="13"/>
      <c r="L220" s="14"/>
      <c r="M220" s="14"/>
      <c r="N220" s="14"/>
      <c r="O220" s="14"/>
      <c r="P220" s="14"/>
    </row>
    <row r="221" spans="5:16" x14ac:dyDescent="0.25">
      <c r="E221" s="272"/>
      <c r="F221" s="13"/>
      <c r="G221" s="13"/>
      <c r="H221" s="13"/>
      <c r="I221" s="13"/>
      <c r="J221" s="13"/>
      <c r="L221" s="14"/>
      <c r="M221" s="14"/>
      <c r="N221" s="14"/>
      <c r="O221" s="14"/>
      <c r="P221" s="14"/>
    </row>
    <row r="222" spans="5:16" x14ac:dyDescent="0.25">
      <c r="E222" s="272"/>
      <c r="F222" s="13"/>
      <c r="G222" s="13"/>
      <c r="H222" s="13"/>
      <c r="I222" s="13"/>
      <c r="J222" s="13"/>
      <c r="L222" s="14"/>
      <c r="M222" s="14"/>
      <c r="N222" s="14"/>
      <c r="O222" s="14"/>
      <c r="P222" s="14"/>
    </row>
    <row r="223" spans="5:16" x14ac:dyDescent="0.25">
      <c r="E223" s="272"/>
      <c r="F223" s="13"/>
      <c r="G223" s="13"/>
      <c r="H223" s="13"/>
      <c r="I223" s="13"/>
      <c r="J223" s="13"/>
      <c r="L223" s="14"/>
      <c r="M223" s="14"/>
      <c r="N223" s="14"/>
      <c r="O223" s="14"/>
      <c r="P223" s="14"/>
    </row>
    <row r="224" spans="5:16" x14ac:dyDescent="0.25">
      <c r="E224" s="272"/>
      <c r="F224" s="13"/>
      <c r="G224" s="13"/>
      <c r="H224" s="13"/>
      <c r="I224" s="13"/>
      <c r="J224" s="13"/>
      <c r="L224" s="14"/>
      <c r="M224" s="14"/>
      <c r="N224" s="14"/>
      <c r="O224" s="14"/>
      <c r="P224" s="14"/>
    </row>
    <row r="225" spans="5:16" x14ac:dyDescent="0.25">
      <c r="E225" s="272"/>
      <c r="F225" s="13"/>
      <c r="G225" s="13"/>
      <c r="H225" s="13"/>
      <c r="I225" s="13"/>
      <c r="J225" s="13"/>
      <c r="L225" s="14"/>
      <c r="M225" s="14"/>
      <c r="N225" s="14"/>
      <c r="O225" s="14"/>
      <c r="P225" s="14"/>
    </row>
    <row r="226" spans="5:16" x14ac:dyDescent="0.25">
      <c r="E226" s="272"/>
      <c r="F226" s="13"/>
      <c r="G226" s="13"/>
      <c r="H226" s="13"/>
      <c r="I226" s="13"/>
      <c r="J226" s="13"/>
      <c r="L226" s="14"/>
      <c r="M226" s="14"/>
      <c r="N226" s="14"/>
      <c r="O226" s="14"/>
      <c r="P226" s="14"/>
    </row>
    <row r="227" spans="5:16" x14ac:dyDescent="0.25">
      <c r="E227" s="272"/>
      <c r="F227" s="13"/>
      <c r="G227" s="13"/>
      <c r="H227" s="13"/>
      <c r="I227" s="13"/>
      <c r="J227" s="13"/>
      <c r="L227" s="14"/>
      <c r="M227" s="14"/>
      <c r="N227" s="14"/>
      <c r="O227" s="14"/>
      <c r="P227" s="14"/>
    </row>
    <row r="228" spans="5:16" x14ac:dyDescent="0.25">
      <c r="E228" s="272"/>
      <c r="F228" s="13"/>
      <c r="G228" s="13"/>
      <c r="H228" s="13"/>
      <c r="I228" s="13"/>
      <c r="J228" s="13"/>
      <c r="L228" s="14"/>
      <c r="M228" s="14"/>
      <c r="N228" s="14"/>
      <c r="O228" s="14"/>
      <c r="P228" s="14"/>
    </row>
    <row r="229" spans="5:16" x14ac:dyDescent="0.25">
      <c r="E229" s="272"/>
      <c r="F229" s="13"/>
      <c r="G229" s="13"/>
      <c r="H229" s="13"/>
      <c r="I229" s="13"/>
      <c r="J229" s="13"/>
      <c r="L229" s="14"/>
      <c r="M229" s="14"/>
      <c r="N229" s="14"/>
      <c r="O229" s="14"/>
      <c r="P229" s="14"/>
    </row>
    <row r="230" spans="5:16" x14ac:dyDescent="0.25">
      <c r="E230" s="272"/>
      <c r="F230" s="13"/>
      <c r="G230" s="13"/>
      <c r="H230" s="13"/>
      <c r="I230" s="13"/>
      <c r="J230" s="13"/>
      <c r="L230" s="14"/>
      <c r="M230" s="14"/>
      <c r="N230" s="14"/>
      <c r="O230" s="14"/>
      <c r="P230" s="14"/>
    </row>
    <row r="231" spans="5:16" x14ac:dyDescent="0.25">
      <c r="E231" s="272"/>
      <c r="F231" s="13"/>
      <c r="G231" s="13"/>
      <c r="H231" s="13"/>
      <c r="I231" s="13"/>
      <c r="J231" s="13"/>
      <c r="L231" s="14"/>
      <c r="M231" s="14"/>
      <c r="N231" s="14"/>
      <c r="O231" s="14"/>
      <c r="P231" s="14"/>
    </row>
    <row r="232" spans="5:16" x14ac:dyDescent="0.25">
      <c r="E232" s="272"/>
      <c r="F232" s="13"/>
      <c r="G232" s="13"/>
      <c r="H232" s="13"/>
      <c r="I232" s="13"/>
      <c r="J232" s="13"/>
      <c r="L232" s="14"/>
      <c r="M232" s="14"/>
      <c r="N232" s="14"/>
      <c r="O232" s="14"/>
      <c r="P232" s="14"/>
    </row>
    <row r="233" spans="5:16" x14ac:dyDescent="0.25">
      <c r="E233" s="272"/>
      <c r="F233" s="13"/>
      <c r="G233" s="13"/>
      <c r="H233" s="13"/>
      <c r="I233" s="13"/>
      <c r="J233" s="13"/>
      <c r="L233" s="14"/>
      <c r="M233" s="14"/>
      <c r="N233" s="14"/>
      <c r="O233" s="14"/>
      <c r="P233" s="14"/>
    </row>
    <row r="234" spans="5:16" x14ac:dyDescent="0.25">
      <c r="E234" s="272"/>
      <c r="F234" s="13"/>
      <c r="G234" s="13"/>
      <c r="H234" s="13"/>
      <c r="I234" s="13"/>
      <c r="J234" s="13"/>
      <c r="L234" s="14"/>
      <c r="M234" s="14"/>
      <c r="N234" s="14"/>
      <c r="O234" s="14"/>
      <c r="P234" s="14"/>
    </row>
    <row r="235" spans="5:16" x14ac:dyDescent="0.25">
      <c r="E235" s="272"/>
      <c r="F235" s="13"/>
      <c r="G235" s="13"/>
      <c r="H235" s="13"/>
      <c r="I235" s="13"/>
      <c r="J235" s="13"/>
      <c r="L235" s="14"/>
      <c r="M235" s="14"/>
      <c r="N235" s="14"/>
      <c r="O235" s="14"/>
      <c r="P235" s="14"/>
    </row>
    <row r="236" spans="5:16" x14ac:dyDescent="0.25">
      <c r="E236" s="272"/>
      <c r="F236" s="13"/>
      <c r="G236" s="13"/>
      <c r="H236" s="13"/>
      <c r="I236" s="13"/>
      <c r="J236" s="13"/>
      <c r="L236" s="14"/>
      <c r="M236" s="14"/>
      <c r="N236" s="14"/>
      <c r="O236" s="14"/>
      <c r="P236" s="14"/>
    </row>
    <row r="237" spans="5:16" x14ac:dyDescent="0.25">
      <c r="E237" s="272"/>
      <c r="F237" s="13"/>
      <c r="G237" s="13"/>
      <c r="H237" s="13"/>
      <c r="I237" s="13"/>
      <c r="J237" s="13"/>
      <c r="L237" s="14"/>
      <c r="M237" s="14"/>
      <c r="N237" s="14"/>
      <c r="O237" s="14"/>
      <c r="P237" s="14"/>
    </row>
    <row r="238" spans="5:16" x14ac:dyDescent="0.25">
      <c r="E238" s="272"/>
      <c r="F238" s="13"/>
      <c r="G238" s="13"/>
      <c r="H238" s="13"/>
      <c r="I238" s="13"/>
      <c r="J238" s="13"/>
      <c r="L238" s="14"/>
      <c r="M238" s="14"/>
      <c r="N238" s="14"/>
      <c r="O238" s="14"/>
      <c r="P238" s="14"/>
    </row>
    <row r="239" spans="5:16" x14ac:dyDescent="0.25">
      <c r="F239" s="13"/>
      <c r="G239" s="13"/>
      <c r="H239" s="13"/>
      <c r="I239" s="13"/>
      <c r="J239" s="13"/>
      <c r="L239" s="14"/>
      <c r="M239" s="14"/>
      <c r="N239" s="14"/>
      <c r="O239" s="14"/>
      <c r="P239" s="14"/>
    </row>
    <row r="240" spans="5:16" x14ac:dyDescent="0.25">
      <c r="E240" s="272"/>
      <c r="F240" s="13"/>
      <c r="G240" s="13"/>
      <c r="H240" s="13"/>
      <c r="I240" s="13"/>
      <c r="J240" s="13"/>
      <c r="L240" s="14"/>
      <c r="M240" s="14"/>
      <c r="N240" s="14"/>
      <c r="O240" s="14"/>
      <c r="P240" s="14"/>
    </row>
    <row r="241" spans="5:16" x14ac:dyDescent="0.25">
      <c r="E241" s="272"/>
      <c r="F241" s="13"/>
      <c r="G241" s="13"/>
      <c r="H241" s="13"/>
      <c r="I241" s="13"/>
      <c r="J241" s="13"/>
      <c r="L241" s="14"/>
      <c r="M241" s="14"/>
      <c r="N241" s="14"/>
      <c r="O241" s="14"/>
      <c r="P241" s="14"/>
    </row>
    <row r="242" spans="5:16" x14ac:dyDescent="0.25">
      <c r="E242" s="272"/>
      <c r="F242" s="13"/>
      <c r="G242" s="13"/>
      <c r="H242" s="13"/>
      <c r="I242" s="13"/>
      <c r="J242" s="13"/>
      <c r="L242" s="14"/>
      <c r="M242" s="14"/>
      <c r="N242" s="14"/>
      <c r="O242" s="14"/>
      <c r="P242" s="14"/>
    </row>
    <row r="243" spans="5:16" x14ac:dyDescent="0.25">
      <c r="E243" s="272"/>
      <c r="F243" s="13"/>
      <c r="G243" s="13"/>
      <c r="H243" s="13"/>
      <c r="I243" s="13"/>
      <c r="J243" s="13"/>
      <c r="L243" s="14"/>
      <c r="M243" s="14"/>
      <c r="N243" s="14"/>
      <c r="O243" s="14"/>
      <c r="P243" s="14"/>
    </row>
    <row r="244" spans="5:16" x14ac:dyDescent="0.25">
      <c r="E244" s="272"/>
      <c r="F244" s="13"/>
      <c r="G244" s="13"/>
      <c r="H244" s="13"/>
      <c r="I244" s="13"/>
      <c r="J244" s="13"/>
      <c r="L244" s="14"/>
      <c r="M244" s="14"/>
      <c r="N244" s="14"/>
      <c r="O244" s="14"/>
      <c r="P244" s="14"/>
    </row>
    <row r="245" spans="5:16" x14ac:dyDescent="0.25">
      <c r="E245" s="272"/>
      <c r="F245" s="13"/>
      <c r="G245" s="13"/>
      <c r="H245" s="13"/>
      <c r="I245" s="13"/>
      <c r="J245" s="13"/>
      <c r="L245" s="14"/>
      <c r="M245" s="14"/>
      <c r="N245" s="14"/>
      <c r="O245" s="14"/>
      <c r="P245" s="14"/>
    </row>
    <row r="246" spans="5:16" x14ac:dyDescent="0.25">
      <c r="E246" s="272"/>
      <c r="F246" s="13"/>
      <c r="G246" s="13"/>
      <c r="H246" s="13"/>
      <c r="I246" s="13"/>
      <c r="J246" s="13"/>
      <c r="L246" s="14"/>
      <c r="M246" s="14"/>
      <c r="N246" s="14"/>
      <c r="O246" s="14"/>
      <c r="P246" s="14"/>
    </row>
    <row r="247" spans="5:16" x14ac:dyDescent="0.25">
      <c r="E247" s="272"/>
      <c r="F247" s="13"/>
      <c r="G247" s="13"/>
      <c r="H247" s="13"/>
      <c r="I247" s="13"/>
      <c r="J247" s="13"/>
      <c r="L247" s="14"/>
      <c r="M247" s="14"/>
      <c r="N247" s="14"/>
      <c r="O247" s="14"/>
      <c r="P247" s="14"/>
    </row>
    <row r="248" spans="5:16" x14ac:dyDescent="0.25">
      <c r="E248" s="272"/>
      <c r="F248" s="13"/>
      <c r="G248" s="13"/>
      <c r="H248" s="13"/>
      <c r="I248" s="13"/>
      <c r="J248" s="13"/>
      <c r="L248" s="14"/>
      <c r="M248" s="14"/>
      <c r="N248" s="14"/>
      <c r="O248" s="14"/>
      <c r="P248" s="14"/>
    </row>
    <row r="249" spans="5:16" x14ac:dyDescent="0.25">
      <c r="E249" s="272"/>
      <c r="F249" s="13"/>
      <c r="G249" s="13"/>
      <c r="H249" s="13"/>
      <c r="I249" s="13"/>
      <c r="J249" s="13"/>
      <c r="L249" s="14"/>
      <c r="M249" s="14"/>
      <c r="N249" s="14"/>
      <c r="O249" s="14"/>
      <c r="P249" s="14"/>
    </row>
    <row r="250" spans="5:16" x14ac:dyDescent="0.25">
      <c r="E250" s="272"/>
      <c r="F250" s="13"/>
      <c r="G250" s="13"/>
      <c r="H250" s="13"/>
      <c r="I250" s="13"/>
      <c r="J250" s="13"/>
      <c r="L250" s="14"/>
      <c r="M250" s="14"/>
      <c r="N250" s="14"/>
      <c r="O250" s="14"/>
      <c r="P250" s="14"/>
    </row>
    <row r="251" spans="5:16" x14ac:dyDescent="0.25">
      <c r="E251" s="272"/>
      <c r="F251" s="13"/>
      <c r="G251" s="13"/>
      <c r="H251" s="13"/>
      <c r="I251" s="13"/>
      <c r="J251" s="13"/>
      <c r="L251" s="14"/>
      <c r="M251" s="14"/>
      <c r="N251" s="14"/>
      <c r="O251" s="14"/>
      <c r="P251" s="14"/>
    </row>
    <row r="252" spans="5:16" x14ac:dyDescent="0.25">
      <c r="E252" s="272"/>
      <c r="F252" s="13"/>
      <c r="G252" s="13"/>
      <c r="H252" s="13"/>
      <c r="I252" s="13"/>
      <c r="J252" s="13"/>
      <c r="L252" s="14"/>
      <c r="M252" s="14"/>
      <c r="N252" s="14"/>
      <c r="O252" s="14"/>
      <c r="P252" s="14"/>
    </row>
    <row r="253" spans="5:16" x14ac:dyDescent="0.25">
      <c r="E253" s="272"/>
      <c r="F253" s="13"/>
      <c r="G253" s="13"/>
      <c r="H253" s="13"/>
      <c r="I253" s="13"/>
      <c r="J253" s="13"/>
      <c r="L253" s="14"/>
      <c r="M253" s="14"/>
      <c r="N253" s="14"/>
      <c r="O253" s="14"/>
      <c r="P253" s="14"/>
    </row>
    <row r="254" spans="5:16" x14ac:dyDescent="0.25">
      <c r="E254" s="272"/>
      <c r="F254" s="13"/>
      <c r="G254" s="13"/>
      <c r="H254" s="13"/>
      <c r="I254" s="13"/>
      <c r="J254" s="13"/>
      <c r="L254" s="14"/>
      <c r="M254" s="14"/>
      <c r="N254" s="14"/>
      <c r="O254" s="14"/>
      <c r="P254" s="14"/>
    </row>
    <row r="255" spans="5:16" x14ac:dyDescent="0.25">
      <c r="E255" s="272"/>
      <c r="F255" s="13"/>
      <c r="G255" s="13"/>
      <c r="H255" s="13"/>
      <c r="I255" s="13"/>
      <c r="J255" s="13"/>
      <c r="L255" s="14"/>
      <c r="M255" s="14"/>
      <c r="N255" s="14"/>
      <c r="O255" s="14"/>
      <c r="P255" s="14"/>
    </row>
    <row r="256" spans="5:16" x14ac:dyDescent="0.25">
      <c r="E256" s="272"/>
      <c r="F256" s="13"/>
      <c r="G256" s="13"/>
      <c r="H256" s="13"/>
      <c r="I256" s="13"/>
      <c r="J256" s="13"/>
      <c r="L256" s="14"/>
      <c r="M256" s="14"/>
      <c r="N256" s="14"/>
      <c r="O256" s="14"/>
      <c r="P256" s="14"/>
    </row>
    <row r="257" spans="5:16" x14ac:dyDescent="0.25">
      <c r="E257" s="272"/>
      <c r="F257" s="13"/>
      <c r="G257" s="13"/>
      <c r="H257" s="13"/>
      <c r="I257" s="13"/>
      <c r="J257" s="13"/>
      <c r="L257" s="14"/>
      <c r="M257" s="14"/>
      <c r="N257" s="14"/>
      <c r="O257" s="14"/>
      <c r="P257" s="14"/>
    </row>
    <row r="258" spans="5:16" x14ac:dyDescent="0.25">
      <c r="E258" s="272"/>
      <c r="F258" s="13"/>
      <c r="G258" s="13"/>
      <c r="H258" s="13"/>
      <c r="I258" s="13"/>
      <c r="J258" s="13"/>
      <c r="L258" s="14"/>
      <c r="M258" s="14"/>
      <c r="N258" s="14"/>
      <c r="O258" s="14"/>
      <c r="P258" s="14"/>
    </row>
    <row r="259" spans="5:16" x14ac:dyDescent="0.25">
      <c r="E259" s="272"/>
      <c r="F259" s="13"/>
      <c r="G259" s="13"/>
      <c r="H259" s="13"/>
      <c r="I259" s="13"/>
      <c r="J259" s="13"/>
      <c r="L259" s="14"/>
      <c r="M259" s="14"/>
      <c r="N259" s="14"/>
      <c r="O259" s="14"/>
      <c r="P259" s="14"/>
    </row>
    <row r="260" spans="5:16" x14ac:dyDescent="0.25">
      <c r="E260" s="272"/>
      <c r="F260" s="13"/>
      <c r="G260" s="13"/>
      <c r="H260" s="13"/>
      <c r="I260" s="13"/>
      <c r="J260" s="13"/>
      <c r="L260" s="14"/>
      <c r="M260" s="14"/>
      <c r="N260" s="14"/>
      <c r="O260" s="14"/>
      <c r="P260" s="14"/>
    </row>
    <row r="261" spans="5:16" x14ac:dyDescent="0.25">
      <c r="E261" s="272"/>
      <c r="F261" s="13"/>
      <c r="G261" s="13"/>
      <c r="H261" s="13"/>
      <c r="I261" s="13"/>
      <c r="J261" s="13"/>
      <c r="L261" s="14"/>
      <c r="M261" s="14"/>
      <c r="N261" s="14"/>
      <c r="O261" s="14"/>
      <c r="P261" s="14"/>
    </row>
    <row r="262" spans="5:16" x14ac:dyDescent="0.25">
      <c r="E262" s="272"/>
      <c r="F262" s="13"/>
      <c r="G262" s="13"/>
      <c r="H262" s="13"/>
      <c r="I262" s="13"/>
      <c r="J262" s="13"/>
      <c r="L262" s="14"/>
      <c r="M262" s="14"/>
      <c r="N262" s="14"/>
      <c r="O262" s="14"/>
      <c r="P262" s="14"/>
    </row>
    <row r="263" spans="5:16" x14ac:dyDescent="0.25">
      <c r="E263" s="272"/>
      <c r="F263" s="13"/>
      <c r="G263" s="13"/>
      <c r="H263" s="13"/>
      <c r="I263" s="13"/>
      <c r="J263" s="13"/>
      <c r="L263" s="14"/>
      <c r="M263" s="14"/>
      <c r="N263" s="14"/>
      <c r="O263" s="14"/>
      <c r="P263" s="14"/>
    </row>
    <row r="264" spans="5:16" x14ac:dyDescent="0.25">
      <c r="E264" s="272"/>
      <c r="F264" s="13"/>
      <c r="G264" s="13"/>
      <c r="H264" s="13"/>
      <c r="I264" s="13"/>
      <c r="J264" s="13"/>
      <c r="L264" s="14"/>
      <c r="M264" s="14"/>
      <c r="N264" s="14"/>
      <c r="O264" s="14"/>
      <c r="P264" s="14"/>
    </row>
    <row r="265" spans="5:16" x14ac:dyDescent="0.25">
      <c r="E265" s="272"/>
      <c r="F265" s="13"/>
      <c r="G265" s="13"/>
      <c r="H265" s="13"/>
      <c r="I265" s="13"/>
      <c r="J265" s="13"/>
      <c r="L265" s="14"/>
      <c r="M265" s="14"/>
      <c r="N265" s="14"/>
      <c r="O265" s="14"/>
      <c r="P265" s="14"/>
    </row>
    <row r="266" spans="5:16" x14ac:dyDescent="0.25">
      <c r="F266" s="13"/>
      <c r="G266" s="13"/>
      <c r="H266" s="13"/>
      <c r="I266" s="13"/>
      <c r="J266" s="13"/>
      <c r="L266" s="14"/>
      <c r="M266" s="14"/>
      <c r="N266" s="14"/>
      <c r="O266" s="14"/>
      <c r="P266" s="14"/>
    </row>
    <row r="267" spans="5:16" x14ac:dyDescent="0.25">
      <c r="E267" s="272"/>
      <c r="F267" s="13"/>
      <c r="G267" s="13"/>
      <c r="H267" s="13"/>
      <c r="I267" s="13"/>
      <c r="J267" s="13"/>
      <c r="L267" s="14"/>
      <c r="M267" s="14"/>
      <c r="N267" s="14"/>
      <c r="O267" s="14"/>
      <c r="P267" s="14"/>
    </row>
    <row r="268" spans="5:16" x14ac:dyDescent="0.25">
      <c r="E268" s="272"/>
      <c r="F268" s="13"/>
      <c r="G268" s="13"/>
      <c r="H268" s="13"/>
      <c r="I268" s="13"/>
      <c r="J268" s="13"/>
      <c r="L268" s="14"/>
      <c r="M268" s="14"/>
      <c r="N268" s="14"/>
      <c r="O268" s="14"/>
      <c r="P268" s="14"/>
    </row>
    <row r="269" spans="5:16" x14ac:dyDescent="0.25">
      <c r="E269" s="272"/>
      <c r="F269" s="13"/>
      <c r="G269" s="13"/>
      <c r="H269" s="13"/>
      <c r="I269" s="13"/>
      <c r="J269" s="13"/>
      <c r="L269" s="14"/>
      <c r="M269" s="14"/>
      <c r="N269" s="14"/>
      <c r="O269" s="14"/>
      <c r="P269" s="14"/>
    </row>
    <row r="270" spans="5:16" x14ac:dyDescent="0.25">
      <c r="F270" s="13"/>
      <c r="G270" s="13"/>
      <c r="H270" s="13"/>
      <c r="I270" s="13"/>
      <c r="J270" s="13"/>
      <c r="L270" s="14"/>
      <c r="M270" s="14"/>
      <c r="N270" s="14"/>
      <c r="O270" s="14"/>
      <c r="P270" s="14"/>
    </row>
    <row r="271" spans="5:16" x14ac:dyDescent="0.25">
      <c r="E271" s="272"/>
      <c r="F271" s="13"/>
      <c r="G271" s="13"/>
      <c r="H271" s="13"/>
      <c r="I271" s="13"/>
      <c r="J271" s="13"/>
      <c r="L271" s="14"/>
      <c r="M271" s="14"/>
      <c r="N271" s="14"/>
      <c r="O271" s="14"/>
      <c r="P271" s="14"/>
    </row>
    <row r="272" spans="5:16" x14ac:dyDescent="0.25">
      <c r="E272" s="272"/>
      <c r="F272" s="13"/>
      <c r="G272" s="13"/>
      <c r="H272" s="13"/>
      <c r="I272" s="13"/>
      <c r="J272" s="13"/>
      <c r="L272" s="14"/>
      <c r="M272" s="14"/>
      <c r="N272" s="14"/>
      <c r="O272" s="14"/>
      <c r="P272" s="14"/>
    </row>
    <row r="273" spans="5:16" x14ac:dyDescent="0.25">
      <c r="E273" s="272"/>
      <c r="F273" s="13"/>
      <c r="G273" s="13"/>
      <c r="H273" s="13"/>
      <c r="I273" s="13"/>
      <c r="J273" s="13"/>
      <c r="L273" s="14"/>
      <c r="M273" s="14"/>
      <c r="N273" s="14"/>
      <c r="O273" s="14"/>
      <c r="P273" s="14"/>
    </row>
    <row r="274" spans="5:16" x14ac:dyDescent="0.25">
      <c r="E274" s="272"/>
      <c r="F274" s="13"/>
      <c r="G274" s="13"/>
      <c r="H274" s="13"/>
      <c r="I274" s="13"/>
      <c r="J274" s="13"/>
      <c r="L274" s="14"/>
      <c r="M274" s="14"/>
      <c r="N274" s="14"/>
      <c r="O274" s="14"/>
      <c r="P274" s="14"/>
    </row>
    <row r="275" spans="5:16" x14ac:dyDescent="0.25">
      <c r="E275" s="272"/>
      <c r="F275" s="13"/>
      <c r="G275" s="13"/>
      <c r="H275" s="13"/>
      <c r="I275" s="13"/>
      <c r="J275" s="13"/>
      <c r="L275" s="14"/>
      <c r="M275" s="14"/>
      <c r="N275" s="14"/>
      <c r="O275" s="14"/>
      <c r="P275" s="14"/>
    </row>
    <row r="276" spans="5:16" x14ac:dyDescent="0.25">
      <c r="E276" s="272"/>
      <c r="F276" s="13"/>
      <c r="G276" s="13"/>
      <c r="H276" s="13"/>
      <c r="I276" s="13"/>
      <c r="J276" s="13"/>
      <c r="L276" s="14"/>
      <c r="M276" s="14"/>
      <c r="N276" s="14"/>
      <c r="O276" s="14"/>
      <c r="P276" s="14"/>
    </row>
    <row r="277" spans="5:16" x14ac:dyDescent="0.25">
      <c r="E277" s="272"/>
      <c r="F277" s="13"/>
      <c r="G277" s="13"/>
      <c r="H277" s="13"/>
      <c r="I277" s="13"/>
      <c r="J277" s="13"/>
      <c r="L277" s="14"/>
      <c r="M277" s="14"/>
      <c r="N277" s="14"/>
      <c r="O277" s="14"/>
      <c r="P277" s="14"/>
    </row>
    <row r="278" spans="5:16" x14ac:dyDescent="0.25">
      <c r="E278" s="272"/>
      <c r="F278" s="13"/>
      <c r="G278" s="13"/>
      <c r="H278" s="13"/>
      <c r="I278" s="13"/>
      <c r="J278" s="13"/>
      <c r="L278" s="14"/>
      <c r="M278" s="14"/>
      <c r="N278" s="14"/>
      <c r="O278" s="14"/>
      <c r="P278" s="14"/>
    </row>
    <row r="279" spans="5:16" x14ac:dyDescent="0.25">
      <c r="E279" s="272"/>
      <c r="F279" s="13"/>
      <c r="G279" s="13"/>
      <c r="H279" s="13"/>
      <c r="I279" s="13"/>
      <c r="J279" s="13"/>
      <c r="L279" s="14"/>
      <c r="M279" s="14"/>
      <c r="N279" s="14"/>
      <c r="O279" s="14"/>
      <c r="P279" s="14"/>
    </row>
    <row r="280" spans="5:16" x14ac:dyDescent="0.25">
      <c r="E280" s="272"/>
      <c r="F280" s="13"/>
      <c r="G280" s="13"/>
      <c r="H280" s="13"/>
      <c r="I280" s="13"/>
      <c r="J280" s="13"/>
      <c r="L280" s="14"/>
      <c r="M280" s="14"/>
      <c r="N280" s="14"/>
      <c r="O280" s="14"/>
      <c r="P280" s="14"/>
    </row>
    <row r="281" spans="5:16" x14ac:dyDescent="0.25">
      <c r="E281" s="272"/>
      <c r="F281" s="13"/>
      <c r="G281" s="13"/>
      <c r="H281" s="13"/>
      <c r="I281" s="13"/>
      <c r="J281" s="13"/>
      <c r="L281" s="14"/>
      <c r="M281" s="14"/>
      <c r="N281" s="14"/>
      <c r="O281" s="14"/>
      <c r="P281" s="14"/>
    </row>
    <row r="282" spans="5:16" x14ac:dyDescent="0.25">
      <c r="E282" s="272"/>
      <c r="F282" s="13"/>
      <c r="G282" s="13"/>
      <c r="H282" s="13"/>
      <c r="I282" s="13"/>
      <c r="J282" s="13"/>
      <c r="L282" s="14"/>
      <c r="M282" s="14"/>
      <c r="N282" s="14"/>
      <c r="O282" s="14"/>
      <c r="P282" s="14"/>
    </row>
    <row r="283" spans="5:16" x14ac:dyDescent="0.25">
      <c r="E283" s="272"/>
      <c r="F283" s="13"/>
      <c r="G283" s="13"/>
      <c r="H283" s="13"/>
      <c r="I283" s="13"/>
      <c r="J283" s="13"/>
      <c r="L283" s="14"/>
      <c r="M283" s="14"/>
      <c r="N283" s="14"/>
      <c r="O283" s="14"/>
      <c r="P283" s="14"/>
    </row>
    <row r="284" spans="5:16" x14ac:dyDescent="0.25">
      <c r="E284" s="272"/>
      <c r="F284" s="13"/>
      <c r="G284" s="13"/>
      <c r="H284" s="13"/>
      <c r="I284" s="13"/>
      <c r="J284" s="13"/>
      <c r="L284" s="14"/>
      <c r="M284" s="14"/>
      <c r="N284" s="14"/>
      <c r="O284" s="14"/>
      <c r="P284" s="14"/>
    </row>
    <row r="285" spans="5:16" x14ac:dyDescent="0.25">
      <c r="E285" s="272"/>
      <c r="F285" s="13"/>
      <c r="G285" s="13"/>
      <c r="H285" s="13"/>
      <c r="I285" s="13"/>
      <c r="J285" s="13"/>
      <c r="L285" s="14"/>
      <c r="M285" s="14"/>
      <c r="N285" s="14"/>
      <c r="O285" s="14"/>
      <c r="P285" s="14"/>
    </row>
    <row r="286" spans="5:16" x14ac:dyDescent="0.25">
      <c r="E286" s="272"/>
      <c r="F286" s="13"/>
      <c r="G286" s="13"/>
      <c r="H286" s="13"/>
      <c r="I286" s="13"/>
      <c r="J286" s="13"/>
      <c r="L286" s="14"/>
      <c r="M286" s="14"/>
      <c r="N286" s="14"/>
      <c r="O286" s="14"/>
      <c r="P286" s="14"/>
    </row>
    <row r="287" spans="5:16" x14ac:dyDescent="0.25">
      <c r="E287" s="272"/>
      <c r="F287" s="13"/>
      <c r="G287" s="13"/>
      <c r="H287" s="13"/>
      <c r="I287" s="13"/>
      <c r="J287" s="13"/>
      <c r="L287" s="14"/>
      <c r="M287" s="14"/>
      <c r="N287" s="14"/>
      <c r="O287" s="14"/>
      <c r="P287" s="14"/>
    </row>
    <row r="288" spans="5:16" x14ac:dyDescent="0.25">
      <c r="E288" s="272"/>
      <c r="F288" s="13"/>
      <c r="G288" s="13"/>
      <c r="H288" s="13"/>
      <c r="I288" s="13"/>
      <c r="J288" s="13"/>
      <c r="L288" s="14"/>
      <c r="M288" s="14"/>
      <c r="N288" s="14"/>
      <c r="O288" s="14"/>
      <c r="P288" s="14"/>
    </row>
    <row r="289" spans="5:16" x14ac:dyDescent="0.25">
      <c r="E289" s="272"/>
      <c r="F289" s="13"/>
      <c r="G289" s="13"/>
      <c r="H289" s="13"/>
      <c r="I289" s="13"/>
      <c r="J289" s="13"/>
      <c r="L289" s="14"/>
      <c r="M289" s="14"/>
      <c r="N289" s="14"/>
      <c r="O289" s="14"/>
      <c r="P289" s="14"/>
    </row>
    <row r="290" spans="5:16" x14ac:dyDescent="0.25">
      <c r="E290" s="272"/>
      <c r="F290" s="13"/>
      <c r="G290" s="13"/>
      <c r="H290" s="13"/>
      <c r="I290" s="13"/>
      <c r="J290" s="13"/>
      <c r="L290" s="14"/>
      <c r="M290" s="14"/>
      <c r="N290" s="14"/>
      <c r="O290" s="14"/>
      <c r="P290" s="14"/>
    </row>
    <row r="291" spans="5:16" x14ac:dyDescent="0.25">
      <c r="E291" s="272"/>
      <c r="F291" s="13"/>
      <c r="G291" s="13"/>
      <c r="H291" s="13"/>
      <c r="I291" s="13"/>
      <c r="J291" s="13"/>
      <c r="L291" s="14"/>
      <c r="M291" s="14"/>
      <c r="N291" s="14"/>
      <c r="O291" s="14"/>
      <c r="P291" s="14"/>
    </row>
    <row r="292" spans="5:16" x14ac:dyDescent="0.25">
      <c r="E292" s="272"/>
      <c r="F292" s="13"/>
      <c r="G292" s="13"/>
      <c r="H292" s="13"/>
      <c r="I292" s="13"/>
      <c r="J292" s="13"/>
      <c r="L292" s="14"/>
      <c r="M292" s="14"/>
      <c r="N292" s="14"/>
      <c r="O292" s="14"/>
      <c r="P292" s="14"/>
    </row>
    <row r="293" spans="5:16" x14ac:dyDescent="0.25">
      <c r="E293" s="272"/>
      <c r="F293" s="13"/>
      <c r="G293" s="13"/>
      <c r="H293" s="13"/>
      <c r="I293" s="13"/>
      <c r="J293" s="13"/>
      <c r="L293" s="14"/>
      <c r="M293" s="14"/>
      <c r="N293" s="14"/>
      <c r="O293" s="14"/>
      <c r="P293" s="14"/>
    </row>
    <row r="294" spans="5:16" x14ac:dyDescent="0.25">
      <c r="F294" s="13"/>
      <c r="G294" s="13"/>
      <c r="H294" s="13"/>
      <c r="I294" s="13"/>
      <c r="J294" s="13"/>
      <c r="L294" s="14"/>
      <c r="M294" s="14"/>
      <c r="N294" s="14"/>
      <c r="O294" s="14"/>
      <c r="P294" s="14"/>
    </row>
    <row r="295" spans="5:16" x14ac:dyDescent="0.25">
      <c r="E295" s="272"/>
      <c r="F295" s="13"/>
      <c r="G295" s="13"/>
      <c r="H295" s="13"/>
      <c r="I295" s="13"/>
      <c r="J295" s="13"/>
      <c r="L295" s="14"/>
      <c r="M295" s="14"/>
      <c r="N295" s="14"/>
      <c r="O295" s="14"/>
      <c r="P295" s="14"/>
    </row>
    <row r="296" spans="5:16" x14ac:dyDescent="0.25">
      <c r="E296" s="272"/>
      <c r="F296" s="13"/>
      <c r="G296" s="13"/>
      <c r="H296" s="13"/>
      <c r="I296" s="13"/>
      <c r="J296" s="13"/>
      <c r="L296" s="14"/>
      <c r="M296" s="14"/>
      <c r="N296" s="14"/>
      <c r="O296" s="14"/>
      <c r="P296" s="14"/>
    </row>
    <row r="297" spans="5:16" x14ac:dyDescent="0.25">
      <c r="E297" s="272"/>
      <c r="F297" s="13"/>
      <c r="G297" s="13"/>
      <c r="H297" s="13"/>
      <c r="I297" s="13"/>
      <c r="J297" s="13"/>
      <c r="L297" s="14"/>
      <c r="M297" s="14"/>
      <c r="N297" s="14"/>
      <c r="O297" s="14"/>
      <c r="P297" s="14"/>
    </row>
    <row r="298" spans="5:16" x14ac:dyDescent="0.25">
      <c r="E298" s="272"/>
      <c r="F298" s="13"/>
      <c r="G298" s="13"/>
      <c r="H298" s="13"/>
      <c r="I298" s="13"/>
      <c r="J298" s="13"/>
      <c r="L298" s="14"/>
      <c r="M298" s="14"/>
      <c r="N298" s="14"/>
      <c r="O298" s="14"/>
      <c r="P298" s="14"/>
    </row>
    <row r="299" spans="5:16" x14ac:dyDescent="0.25">
      <c r="E299" s="272"/>
      <c r="F299" s="13"/>
      <c r="G299" s="13"/>
      <c r="H299" s="13"/>
      <c r="I299" s="13"/>
      <c r="J299" s="13"/>
      <c r="L299" s="14"/>
      <c r="M299" s="14"/>
      <c r="N299" s="14"/>
      <c r="O299" s="14"/>
      <c r="P299" s="14"/>
    </row>
    <row r="300" spans="5:16" x14ac:dyDescent="0.25">
      <c r="E300" s="272"/>
      <c r="F300" s="13"/>
      <c r="G300" s="13"/>
      <c r="H300" s="13"/>
      <c r="I300" s="13"/>
      <c r="J300" s="13"/>
      <c r="L300" s="14"/>
      <c r="M300" s="14"/>
      <c r="N300" s="14"/>
      <c r="O300" s="14"/>
      <c r="P300" s="14"/>
    </row>
    <row r="301" spans="5:16" x14ac:dyDescent="0.25">
      <c r="E301" s="272"/>
      <c r="F301" s="13"/>
      <c r="G301" s="13"/>
      <c r="H301" s="13"/>
      <c r="I301" s="13"/>
      <c r="J301" s="13"/>
      <c r="L301" s="14"/>
      <c r="M301" s="14"/>
      <c r="N301" s="14"/>
      <c r="O301" s="14"/>
      <c r="P301" s="14"/>
    </row>
    <row r="302" spans="5:16" x14ac:dyDescent="0.25">
      <c r="E302" s="272"/>
      <c r="F302" s="13"/>
      <c r="G302" s="13"/>
      <c r="H302" s="13"/>
      <c r="I302" s="13"/>
      <c r="J302" s="13"/>
      <c r="L302" s="14"/>
      <c r="M302" s="14"/>
      <c r="N302" s="14"/>
      <c r="O302" s="14"/>
      <c r="P302" s="14"/>
    </row>
    <row r="303" spans="5:16" x14ac:dyDescent="0.25">
      <c r="E303" s="272"/>
      <c r="F303" s="13"/>
      <c r="G303" s="13"/>
      <c r="H303" s="13"/>
      <c r="I303" s="13"/>
      <c r="J303" s="13"/>
      <c r="L303" s="14"/>
      <c r="M303" s="14"/>
      <c r="N303" s="14"/>
      <c r="O303" s="14"/>
      <c r="P303" s="14"/>
    </row>
    <row r="304" spans="5:16" x14ac:dyDescent="0.25">
      <c r="E304" s="272"/>
      <c r="F304" s="13"/>
      <c r="G304" s="13"/>
      <c r="H304" s="13"/>
      <c r="I304" s="13"/>
      <c r="J304" s="13"/>
      <c r="L304" s="14"/>
      <c r="M304" s="14"/>
      <c r="N304" s="14"/>
      <c r="O304" s="14"/>
      <c r="P304" s="14"/>
    </row>
    <row r="305" spans="5:16" x14ac:dyDescent="0.25">
      <c r="E305" s="272"/>
      <c r="F305" s="13"/>
      <c r="G305" s="13"/>
      <c r="H305" s="13"/>
      <c r="I305" s="13"/>
      <c r="J305" s="13"/>
      <c r="L305" s="14"/>
      <c r="M305" s="14"/>
      <c r="N305" s="14"/>
      <c r="O305" s="14"/>
      <c r="P305" s="14"/>
    </row>
    <row r="306" spans="5:16" x14ac:dyDescent="0.25">
      <c r="E306" s="272"/>
      <c r="F306" s="13"/>
      <c r="G306" s="13"/>
      <c r="H306" s="13"/>
      <c r="I306" s="13"/>
      <c r="J306" s="13"/>
      <c r="L306" s="14"/>
      <c r="M306" s="14"/>
      <c r="N306" s="14"/>
      <c r="O306" s="14"/>
      <c r="P306" s="14"/>
    </row>
    <row r="307" spans="5:16" x14ac:dyDescent="0.25">
      <c r="E307" s="272"/>
      <c r="F307" s="13"/>
      <c r="G307" s="13"/>
      <c r="H307" s="13"/>
      <c r="I307" s="13"/>
      <c r="J307" s="13"/>
      <c r="L307" s="14"/>
      <c r="M307" s="14"/>
      <c r="N307" s="14"/>
      <c r="O307" s="14"/>
      <c r="P307" s="14"/>
    </row>
    <row r="308" spans="5:16" x14ac:dyDescent="0.25">
      <c r="E308" s="272"/>
      <c r="F308" s="13"/>
      <c r="G308" s="13"/>
      <c r="H308" s="13"/>
      <c r="I308" s="13"/>
      <c r="J308" s="13"/>
      <c r="L308" s="14"/>
      <c r="M308" s="14"/>
      <c r="N308" s="14"/>
      <c r="O308" s="14"/>
      <c r="P308" s="14"/>
    </row>
    <row r="309" spans="5:16" x14ac:dyDescent="0.25">
      <c r="E309" s="272"/>
      <c r="F309" s="13"/>
      <c r="G309" s="13"/>
      <c r="H309" s="13"/>
      <c r="I309" s="13"/>
      <c r="J309" s="13"/>
      <c r="L309" s="14"/>
      <c r="M309" s="14"/>
      <c r="N309" s="14"/>
      <c r="O309" s="14"/>
      <c r="P309" s="14"/>
    </row>
    <row r="310" spans="5:16" x14ac:dyDescent="0.25">
      <c r="E310" s="272"/>
      <c r="F310" s="13"/>
      <c r="G310" s="13"/>
      <c r="H310" s="13"/>
      <c r="I310" s="13"/>
      <c r="J310" s="13"/>
      <c r="L310" s="14"/>
      <c r="M310" s="14"/>
      <c r="N310" s="14"/>
      <c r="O310" s="14"/>
      <c r="P310" s="14"/>
    </row>
    <row r="311" spans="5:16" x14ac:dyDescent="0.25">
      <c r="E311" s="272"/>
      <c r="F311" s="13"/>
      <c r="G311" s="13"/>
      <c r="H311" s="13"/>
      <c r="I311" s="13"/>
      <c r="J311" s="13"/>
      <c r="L311" s="14"/>
      <c r="M311" s="14"/>
      <c r="N311" s="14"/>
      <c r="O311" s="14"/>
      <c r="P311" s="14"/>
    </row>
    <row r="312" spans="5:16" x14ac:dyDescent="0.25">
      <c r="E312" s="272"/>
      <c r="F312" s="13"/>
      <c r="G312" s="13"/>
      <c r="H312" s="13"/>
      <c r="I312" s="13"/>
      <c r="J312" s="13"/>
      <c r="L312" s="14"/>
      <c r="M312" s="14"/>
      <c r="N312" s="14"/>
      <c r="O312" s="14"/>
      <c r="P312" s="14"/>
    </row>
    <row r="313" spans="5:16" x14ac:dyDescent="0.25">
      <c r="E313" s="272"/>
      <c r="F313" s="13"/>
      <c r="G313" s="13"/>
      <c r="H313" s="13"/>
      <c r="I313" s="13"/>
      <c r="J313" s="13"/>
      <c r="L313" s="14"/>
      <c r="M313" s="14"/>
      <c r="N313" s="14"/>
      <c r="O313" s="14"/>
      <c r="P313" s="14"/>
    </row>
    <row r="314" spans="5:16" x14ac:dyDescent="0.25">
      <c r="E314" s="272"/>
      <c r="F314" s="13"/>
      <c r="G314" s="13"/>
      <c r="H314" s="13"/>
      <c r="I314" s="13"/>
      <c r="J314" s="13"/>
      <c r="L314" s="14"/>
      <c r="M314" s="14"/>
      <c r="N314" s="14"/>
      <c r="O314" s="14"/>
      <c r="P314" s="14"/>
    </row>
    <row r="315" spans="5:16" x14ac:dyDescent="0.25">
      <c r="E315" s="272"/>
      <c r="F315" s="13"/>
      <c r="G315" s="13"/>
      <c r="H315" s="13"/>
      <c r="I315" s="13"/>
      <c r="J315" s="13"/>
      <c r="L315" s="14"/>
      <c r="M315" s="14"/>
      <c r="N315" s="14"/>
      <c r="O315" s="14"/>
      <c r="P315" s="14"/>
    </row>
    <row r="316" spans="5:16" x14ac:dyDescent="0.25">
      <c r="E316" s="272"/>
      <c r="F316" s="13"/>
      <c r="G316" s="13"/>
      <c r="H316" s="13"/>
      <c r="I316" s="13"/>
      <c r="J316" s="13"/>
      <c r="L316" s="14"/>
      <c r="M316" s="14"/>
      <c r="N316" s="14"/>
      <c r="O316" s="14"/>
      <c r="P316" s="14"/>
    </row>
    <row r="317" spans="5:16" x14ac:dyDescent="0.25">
      <c r="E317" s="272"/>
      <c r="F317" s="13"/>
      <c r="G317" s="13"/>
      <c r="H317" s="13"/>
      <c r="I317" s="13"/>
      <c r="J317" s="13"/>
      <c r="L317" s="14"/>
      <c r="M317" s="14"/>
      <c r="N317" s="14"/>
      <c r="O317" s="14"/>
      <c r="P317" s="14"/>
    </row>
    <row r="318" spans="5:16" x14ac:dyDescent="0.25">
      <c r="E318" s="272"/>
      <c r="F318" s="13"/>
      <c r="G318" s="13"/>
      <c r="H318" s="13"/>
      <c r="I318" s="13"/>
      <c r="J318" s="13"/>
      <c r="L318" s="14"/>
      <c r="M318" s="14"/>
      <c r="N318" s="14"/>
      <c r="O318" s="14"/>
      <c r="P318" s="14"/>
    </row>
    <row r="319" spans="5:16" x14ac:dyDescent="0.25">
      <c r="E319" s="272"/>
      <c r="F319" s="13"/>
      <c r="G319" s="13"/>
      <c r="H319" s="13"/>
      <c r="I319" s="13"/>
      <c r="J319" s="13"/>
      <c r="L319" s="14"/>
      <c r="M319" s="14"/>
      <c r="N319" s="14"/>
      <c r="O319" s="14"/>
      <c r="P319" s="14"/>
    </row>
    <row r="320" spans="5:16" x14ac:dyDescent="0.25">
      <c r="E320" s="272"/>
      <c r="F320" s="13"/>
      <c r="G320" s="13"/>
      <c r="H320" s="13"/>
      <c r="I320" s="13"/>
      <c r="J320" s="13"/>
      <c r="L320" s="14"/>
      <c r="M320" s="14"/>
      <c r="N320" s="14"/>
      <c r="O320" s="14"/>
      <c r="P320" s="14"/>
    </row>
    <row r="321" spans="5:16" x14ac:dyDescent="0.25">
      <c r="E321" s="272"/>
      <c r="F321" s="13"/>
      <c r="G321" s="13"/>
      <c r="H321" s="13"/>
      <c r="I321" s="13"/>
      <c r="J321" s="13"/>
      <c r="L321" s="14"/>
      <c r="M321" s="14"/>
      <c r="N321" s="14"/>
      <c r="O321" s="14"/>
      <c r="P321" s="14"/>
    </row>
    <row r="322" spans="5:16" x14ac:dyDescent="0.25">
      <c r="E322" s="272"/>
      <c r="F322" s="13"/>
      <c r="G322" s="13"/>
      <c r="H322" s="13"/>
      <c r="I322" s="13"/>
      <c r="J322" s="13"/>
      <c r="L322" s="14"/>
      <c r="M322" s="14"/>
      <c r="N322" s="14"/>
      <c r="O322" s="14"/>
      <c r="P322" s="14"/>
    </row>
    <row r="323" spans="5:16" x14ac:dyDescent="0.25">
      <c r="F323" s="13"/>
      <c r="G323" s="13"/>
      <c r="H323" s="13"/>
      <c r="I323" s="13"/>
      <c r="J323" s="13"/>
      <c r="L323" s="14"/>
      <c r="M323" s="14"/>
      <c r="N323" s="14"/>
      <c r="O323" s="14"/>
      <c r="P323" s="14"/>
    </row>
    <row r="324" spans="5:16" x14ac:dyDescent="0.25">
      <c r="E324" s="272"/>
      <c r="F324" s="13"/>
      <c r="G324" s="13"/>
      <c r="H324" s="13"/>
      <c r="I324" s="13"/>
      <c r="J324" s="13"/>
      <c r="L324" s="14"/>
      <c r="M324" s="14"/>
      <c r="N324" s="14"/>
      <c r="O324" s="14"/>
      <c r="P324" s="14"/>
    </row>
    <row r="325" spans="5:16" x14ac:dyDescent="0.25">
      <c r="E325" s="272"/>
      <c r="F325" s="13"/>
      <c r="G325" s="13"/>
      <c r="H325" s="13"/>
      <c r="I325" s="13"/>
      <c r="J325" s="13"/>
      <c r="L325" s="14"/>
      <c r="M325" s="14"/>
      <c r="N325" s="14"/>
      <c r="O325" s="14"/>
      <c r="P325" s="14"/>
    </row>
    <row r="326" spans="5:16" x14ac:dyDescent="0.25">
      <c r="E326" s="272"/>
      <c r="F326" s="13"/>
      <c r="G326" s="13"/>
      <c r="H326" s="13"/>
      <c r="I326" s="13"/>
      <c r="J326" s="13"/>
      <c r="L326" s="14"/>
      <c r="M326" s="14"/>
      <c r="N326" s="14"/>
      <c r="O326" s="14"/>
      <c r="P326" s="14"/>
    </row>
    <row r="327" spans="5:16" x14ac:dyDescent="0.25">
      <c r="E327" s="272"/>
      <c r="F327" s="13"/>
      <c r="G327" s="13"/>
      <c r="H327" s="13"/>
      <c r="I327" s="13"/>
      <c r="J327" s="13"/>
      <c r="L327" s="14"/>
      <c r="M327" s="14"/>
      <c r="N327" s="14"/>
      <c r="O327" s="14"/>
      <c r="P327" s="14"/>
    </row>
    <row r="328" spans="5:16" x14ac:dyDescent="0.25">
      <c r="E328" s="272"/>
      <c r="F328" s="13"/>
      <c r="G328" s="13"/>
      <c r="H328" s="13"/>
      <c r="I328" s="13"/>
      <c r="J328" s="13"/>
      <c r="L328" s="14"/>
      <c r="M328" s="14"/>
      <c r="N328" s="14"/>
      <c r="O328" s="14"/>
      <c r="P328" s="14"/>
    </row>
    <row r="329" spans="5:16" x14ac:dyDescent="0.25">
      <c r="E329" s="272"/>
      <c r="F329" s="13"/>
      <c r="G329" s="13"/>
      <c r="H329" s="13"/>
      <c r="I329" s="13"/>
      <c r="J329" s="13"/>
      <c r="L329" s="14"/>
      <c r="M329" s="14"/>
      <c r="N329" s="14"/>
      <c r="O329" s="14"/>
      <c r="P329" s="14"/>
    </row>
    <row r="330" spans="5:16" x14ac:dyDescent="0.25">
      <c r="E330" s="272"/>
      <c r="F330" s="13"/>
      <c r="G330" s="13"/>
      <c r="H330" s="13"/>
      <c r="I330" s="13"/>
      <c r="J330" s="13"/>
      <c r="L330" s="14"/>
      <c r="M330" s="14"/>
      <c r="N330" s="14"/>
      <c r="O330" s="14"/>
      <c r="P330" s="14"/>
    </row>
    <row r="331" spans="5:16" x14ac:dyDescent="0.25">
      <c r="E331" s="272"/>
      <c r="F331" s="13"/>
      <c r="G331" s="13"/>
      <c r="H331" s="13"/>
      <c r="I331" s="13"/>
      <c r="J331" s="13"/>
      <c r="L331" s="14"/>
      <c r="M331" s="14"/>
      <c r="N331" s="14"/>
      <c r="O331" s="14"/>
      <c r="P331" s="14"/>
    </row>
    <row r="332" spans="5:16" x14ac:dyDescent="0.25">
      <c r="E332" s="272"/>
      <c r="F332" s="13"/>
      <c r="G332" s="13"/>
      <c r="H332" s="13"/>
      <c r="I332" s="13"/>
      <c r="J332" s="13"/>
      <c r="L332" s="14"/>
      <c r="M332" s="14"/>
      <c r="N332" s="14"/>
      <c r="O332" s="14"/>
      <c r="P332" s="14"/>
    </row>
    <row r="333" spans="5:16" x14ac:dyDescent="0.25">
      <c r="E333" s="272"/>
      <c r="F333" s="13"/>
      <c r="G333" s="13"/>
      <c r="H333" s="13"/>
      <c r="I333" s="13"/>
      <c r="J333" s="13"/>
      <c r="L333" s="14"/>
      <c r="M333" s="14"/>
      <c r="N333" s="14"/>
      <c r="O333" s="14"/>
      <c r="P333" s="14"/>
    </row>
    <row r="334" spans="5:16" x14ac:dyDescent="0.25">
      <c r="E334" s="272"/>
      <c r="F334" s="13"/>
      <c r="G334" s="13"/>
      <c r="H334" s="13"/>
      <c r="I334" s="13"/>
      <c r="J334" s="13"/>
      <c r="L334" s="14"/>
      <c r="M334" s="14"/>
      <c r="N334" s="14"/>
      <c r="O334" s="14"/>
      <c r="P334" s="14"/>
    </row>
    <row r="335" spans="5:16" x14ac:dyDescent="0.25">
      <c r="E335" s="272"/>
      <c r="F335" s="13"/>
      <c r="G335" s="13"/>
      <c r="H335" s="13"/>
      <c r="I335" s="13"/>
      <c r="J335" s="13"/>
      <c r="L335" s="14"/>
      <c r="M335" s="14"/>
      <c r="N335" s="14"/>
      <c r="O335" s="14"/>
      <c r="P335" s="14"/>
    </row>
    <row r="336" spans="5:16" x14ac:dyDescent="0.25">
      <c r="E336" s="272"/>
      <c r="F336" s="13"/>
      <c r="G336" s="13"/>
      <c r="H336" s="13"/>
      <c r="I336" s="13"/>
      <c r="J336" s="13"/>
      <c r="L336" s="14"/>
      <c r="M336" s="14"/>
      <c r="N336" s="14"/>
      <c r="O336" s="14"/>
      <c r="P336" s="14"/>
    </row>
    <row r="337" spans="5:16" x14ac:dyDescent="0.25">
      <c r="E337" s="272"/>
      <c r="F337" s="13"/>
      <c r="G337" s="13"/>
      <c r="H337" s="13"/>
      <c r="I337" s="13"/>
      <c r="J337" s="13"/>
      <c r="L337" s="14"/>
      <c r="M337" s="14"/>
      <c r="N337" s="14"/>
      <c r="O337" s="14"/>
      <c r="P337" s="14"/>
    </row>
    <row r="338" spans="5:16" x14ac:dyDescent="0.25">
      <c r="E338" s="272"/>
      <c r="F338" s="13"/>
      <c r="G338" s="13"/>
      <c r="H338" s="13"/>
      <c r="I338" s="13"/>
      <c r="J338" s="13"/>
      <c r="L338" s="14"/>
      <c r="M338" s="14"/>
      <c r="N338" s="14"/>
      <c r="O338" s="14"/>
      <c r="P338" s="14"/>
    </row>
    <row r="339" spans="5:16" x14ac:dyDescent="0.25">
      <c r="E339" s="272"/>
      <c r="F339" s="13"/>
      <c r="G339" s="13"/>
      <c r="H339" s="13"/>
      <c r="I339" s="13"/>
      <c r="J339" s="13"/>
      <c r="L339" s="14"/>
      <c r="M339" s="14"/>
      <c r="N339" s="14"/>
      <c r="O339" s="14"/>
      <c r="P339" s="14"/>
    </row>
    <row r="340" spans="5:16" x14ac:dyDescent="0.25">
      <c r="E340" s="272"/>
      <c r="F340" s="13"/>
      <c r="G340" s="13"/>
      <c r="H340" s="13"/>
      <c r="I340" s="13"/>
      <c r="J340" s="13"/>
      <c r="L340" s="14"/>
      <c r="M340" s="14"/>
      <c r="N340" s="14"/>
      <c r="O340" s="14"/>
      <c r="P340" s="14"/>
    </row>
    <row r="341" spans="5:16" x14ac:dyDescent="0.25">
      <c r="E341" s="272"/>
      <c r="F341" s="13"/>
      <c r="G341" s="13"/>
      <c r="H341" s="13"/>
      <c r="I341" s="13"/>
      <c r="J341" s="13"/>
      <c r="L341" s="14"/>
      <c r="M341" s="14"/>
      <c r="N341" s="14"/>
      <c r="O341" s="14"/>
      <c r="P341" s="14"/>
    </row>
    <row r="342" spans="5:16" x14ac:dyDescent="0.25">
      <c r="E342" s="272"/>
      <c r="F342" s="13"/>
      <c r="G342" s="13"/>
      <c r="H342" s="13"/>
      <c r="I342" s="13"/>
      <c r="J342" s="13"/>
      <c r="L342" s="14"/>
      <c r="M342" s="14"/>
      <c r="N342" s="14"/>
      <c r="O342" s="14"/>
      <c r="P342" s="14"/>
    </row>
    <row r="343" spans="5:16" x14ac:dyDescent="0.25">
      <c r="E343" s="272"/>
      <c r="F343" s="13"/>
      <c r="G343" s="13"/>
      <c r="H343" s="13"/>
      <c r="I343" s="13"/>
      <c r="J343" s="13"/>
      <c r="L343" s="14"/>
      <c r="M343" s="14"/>
      <c r="N343" s="14"/>
      <c r="O343" s="14"/>
      <c r="P343" s="14"/>
    </row>
    <row r="344" spans="5:16" x14ac:dyDescent="0.25">
      <c r="E344" s="272"/>
      <c r="F344" s="13"/>
      <c r="G344" s="13"/>
      <c r="H344" s="13"/>
      <c r="I344" s="13"/>
      <c r="J344" s="13"/>
      <c r="L344" s="14"/>
      <c r="M344" s="14"/>
      <c r="N344" s="14"/>
      <c r="O344" s="14"/>
      <c r="P344" s="14"/>
    </row>
    <row r="345" spans="5:16" x14ac:dyDescent="0.25">
      <c r="E345" s="272"/>
      <c r="F345" s="13"/>
      <c r="G345" s="13"/>
      <c r="H345" s="13"/>
      <c r="I345" s="13"/>
      <c r="J345" s="13"/>
      <c r="L345" s="14"/>
      <c r="M345" s="14"/>
      <c r="N345" s="14"/>
      <c r="O345" s="14"/>
      <c r="P345" s="14"/>
    </row>
    <row r="346" spans="5:16" x14ac:dyDescent="0.25">
      <c r="E346" s="272"/>
      <c r="F346" s="13"/>
      <c r="G346" s="13"/>
      <c r="H346" s="13"/>
      <c r="I346" s="13"/>
      <c r="J346" s="13"/>
      <c r="L346" s="14"/>
      <c r="M346" s="14"/>
      <c r="N346" s="14"/>
      <c r="O346" s="14"/>
      <c r="P346" s="14"/>
    </row>
    <row r="347" spans="5:16" x14ac:dyDescent="0.25">
      <c r="E347" s="272"/>
      <c r="F347" s="13"/>
      <c r="G347" s="13"/>
      <c r="H347" s="13"/>
      <c r="I347" s="13"/>
      <c r="J347" s="13"/>
      <c r="L347" s="14"/>
      <c r="M347" s="14"/>
      <c r="N347" s="14"/>
      <c r="O347" s="14"/>
      <c r="P347" s="14"/>
    </row>
    <row r="348" spans="5:16" x14ac:dyDescent="0.25">
      <c r="E348" s="272"/>
      <c r="F348" s="13"/>
      <c r="G348" s="13"/>
      <c r="H348" s="13"/>
      <c r="I348" s="13"/>
      <c r="J348" s="13"/>
      <c r="L348" s="14"/>
      <c r="M348" s="14"/>
      <c r="N348" s="14"/>
      <c r="O348" s="14"/>
      <c r="P348" s="14"/>
    </row>
    <row r="349" spans="5:16" x14ac:dyDescent="0.25">
      <c r="E349" s="272"/>
      <c r="F349" s="13"/>
      <c r="G349" s="13"/>
      <c r="H349" s="13"/>
      <c r="I349" s="13"/>
      <c r="J349" s="13"/>
      <c r="L349" s="14"/>
      <c r="M349" s="14"/>
      <c r="N349" s="14"/>
      <c r="O349" s="14"/>
      <c r="P349" s="14"/>
    </row>
    <row r="350" spans="5:16" x14ac:dyDescent="0.25">
      <c r="F350" s="13"/>
      <c r="G350" s="13"/>
      <c r="H350" s="13"/>
      <c r="I350" s="13"/>
      <c r="J350" s="13"/>
      <c r="L350" s="14"/>
      <c r="M350" s="14"/>
      <c r="N350" s="14"/>
      <c r="O350" s="14"/>
      <c r="P350" s="14"/>
    </row>
    <row r="351" spans="5:16" x14ac:dyDescent="0.25">
      <c r="E351" s="272"/>
      <c r="F351" s="13"/>
      <c r="G351" s="13"/>
      <c r="H351" s="13"/>
      <c r="I351" s="13"/>
      <c r="J351" s="13"/>
      <c r="L351" s="14"/>
      <c r="M351" s="14"/>
      <c r="N351" s="14"/>
      <c r="O351" s="14"/>
      <c r="P351" s="14"/>
    </row>
    <row r="352" spans="5:16" x14ac:dyDescent="0.25">
      <c r="E352" s="272"/>
      <c r="F352" s="13"/>
      <c r="G352" s="13"/>
      <c r="H352" s="13"/>
      <c r="I352" s="13"/>
      <c r="J352" s="13"/>
      <c r="L352" s="14"/>
      <c r="M352" s="14"/>
      <c r="N352" s="14"/>
      <c r="O352" s="14"/>
      <c r="P352" s="14"/>
    </row>
    <row r="353" spans="5:16" x14ac:dyDescent="0.25">
      <c r="E353" s="272"/>
      <c r="F353" s="13"/>
      <c r="G353" s="13"/>
      <c r="H353" s="13"/>
      <c r="I353" s="13"/>
      <c r="J353" s="13"/>
      <c r="L353" s="14"/>
      <c r="M353" s="14"/>
      <c r="N353" s="14"/>
      <c r="O353" s="14"/>
      <c r="P353" s="14"/>
    </row>
    <row r="354" spans="5:16" x14ac:dyDescent="0.25">
      <c r="F354" s="13"/>
      <c r="G354" s="13"/>
      <c r="H354" s="13"/>
      <c r="I354" s="13"/>
      <c r="J354" s="13"/>
      <c r="L354" s="14"/>
      <c r="M354" s="14"/>
      <c r="N354" s="14"/>
      <c r="O354" s="14"/>
      <c r="P354" s="14"/>
    </row>
    <row r="355" spans="5:16" x14ac:dyDescent="0.25">
      <c r="E355" s="272"/>
      <c r="F355" s="13"/>
      <c r="G355" s="13"/>
      <c r="H355" s="13"/>
      <c r="I355" s="13"/>
      <c r="J355" s="13"/>
      <c r="L355" s="14"/>
      <c r="M355" s="14"/>
      <c r="N355" s="14"/>
      <c r="O355" s="14"/>
      <c r="P355" s="14"/>
    </row>
    <row r="356" spans="5:16" x14ac:dyDescent="0.25">
      <c r="E356" s="272"/>
      <c r="F356" s="13"/>
      <c r="G356" s="13"/>
      <c r="H356" s="13"/>
      <c r="I356" s="13"/>
      <c r="J356" s="13"/>
      <c r="L356" s="14"/>
      <c r="M356" s="14"/>
      <c r="N356" s="14"/>
      <c r="O356" s="14"/>
      <c r="P356" s="14"/>
    </row>
    <row r="357" spans="5:16" x14ac:dyDescent="0.25">
      <c r="E357" s="272"/>
      <c r="F357" s="13"/>
      <c r="G357" s="13"/>
      <c r="H357" s="13"/>
      <c r="I357" s="13"/>
      <c r="J357" s="13"/>
      <c r="L357" s="14"/>
      <c r="M357" s="14"/>
      <c r="N357" s="14"/>
      <c r="O357" s="14"/>
      <c r="P357" s="14"/>
    </row>
    <row r="358" spans="5:16" x14ac:dyDescent="0.25">
      <c r="E358" s="272"/>
      <c r="F358" s="13"/>
      <c r="G358" s="13"/>
      <c r="H358" s="13"/>
      <c r="I358" s="13"/>
      <c r="J358" s="13"/>
      <c r="L358" s="14"/>
      <c r="M358" s="14"/>
      <c r="N358" s="14"/>
      <c r="O358" s="14"/>
      <c r="P358" s="14"/>
    </row>
    <row r="359" spans="5:16" x14ac:dyDescent="0.25">
      <c r="E359" s="272"/>
      <c r="F359" s="13"/>
      <c r="G359" s="13"/>
      <c r="H359" s="13"/>
      <c r="I359" s="13"/>
      <c r="J359" s="13"/>
      <c r="L359" s="14"/>
      <c r="M359" s="14"/>
      <c r="N359" s="14"/>
      <c r="O359" s="14"/>
      <c r="P359" s="14"/>
    </row>
    <row r="360" spans="5:16" x14ac:dyDescent="0.25">
      <c r="E360" s="272"/>
      <c r="F360" s="13"/>
      <c r="G360" s="13"/>
      <c r="H360" s="13"/>
      <c r="I360" s="13"/>
      <c r="J360" s="13"/>
      <c r="L360" s="14"/>
      <c r="M360" s="14"/>
      <c r="N360" s="14"/>
      <c r="O360" s="14"/>
      <c r="P360" s="14"/>
    </row>
    <row r="361" spans="5:16" x14ac:dyDescent="0.25">
      <c r="E361" s="272"/>
      <c r="F361" s="13"/>
      <c r="G361" s="13"/>
      <c r="H361" s="13"/>
      <c r="I361" s="13"/>
      <c r="J361" s="13"/>
      <c r="L361" s="14"/>
      <c r="M361" s="14"/>
      <c r="N361" s="14"/>
      <c r="O361" s="14"/>
      <c r="P361" s="14"/>
    </row>
    <row r="362" spans="5:16" x14ac:dyDescent="0.25">
      <c r="E362" s="272"/>
      <c r="F362" s="13"/>
      <c r="G362" s="13"/>
      <c r="H362" s="13"/>
      <c r="I362" s="13"/>
      <c r="J362" s="13"/>
      <c r="L362" s="14"/>
      <c r="M362" s="14"/>
      <c r="N362" s="14"/>
      <c r="O362" s="14"/>
      <c r="P362" s="14"/>
    </row>
    <row r="363" spans="5:16" x14ac:dyDescent="0.25">
      <c r="E363" s="272"/>
      <c r="F363" s="13"/>
      <c r="G363" s="13"/>
      <c r="H363" s="13"/>
      <c r="I363" s="13"/>
      <c r="J363" s="13"/>
      <c r="L363" s="14"/>
      <c r="M363" s="14"/>
      <c r="N363" s="14"/>
      <c r="O363" s="14"/>
      <c r="P363" s="14"/>
    </row>
    <row r="364" spans="5:16" x14ac:dyDescent="0.25">
      <c r="E364" s="272"/>
      <c r="F364" s="13"/>
      <c r="G364" s="13"/>
      <c r="H364" s="13"/>
      <c r="I364" s="13"/>
      <c r="J364" s="13"/>
      <c r="L364" s="14"/>
      <c r="M364" s="14"/>
      <c r="N364" s="14"/>
      <c r="O364" s="14"/>
      <c r="P364" s="14"/>
    </row>
    <row r="365" spans="5:16" x14ac:dyDescent="0.25">
      <c r="E365" s="272"/>
      <c r="F365" s="13"/>
      <c r="G365" s="13"/>
      <c r="H365" s="13"/>
      <c r="I365" s="13"/>
      <c r="J365" s="13"/>
      <c r="L365" s="14"/>
      <c r="M365" s="14"/>
      <c r="N365" s="14"/>
      <c r="O365" s="14"/>
      <c r="P365" s="14"/>
    </row>
    <row r="366" spans="5:16" x14ac:dyDescent="0.25">
      <c r="E366" s="272"/>
      <c r="F366" s="13"/>
      <c r="G366" s="13"/>
      <c r="H366" s="13"/>
      <c r="I366" s="13"/>
      <c r="J366" s="13"/>
      <c r="L366" s="14"/>
      <c r="M366" s="14"/>
      <c r="N366" s="14"/>
      <c r="O366" s="14"/>
      <c r="P366" s="14"/>
    </row>
    <row r="367" spans="5:16" x14ac:dyDescent="0.25">
      <c r="E367" s="272"/>
      <c r="F367" s="13"/>
      <c r="G367" s="13"/>
      <c r="H367" s="13"/>
      <c r="I367" s="13"/>
      <c r="J367" s="13"/>
      <c r="L367" s="14"/>
      <c r="M367" s="14"/>
      <c r="N367" s="14"/>
      <c r="O367" s="14"/>
      <c r="P367" s="14"/>
    </row>
    <row r="368" spans="5:16" x14ac:dyDescent="0.25">
      <c r="E368" s="272"/>
      <c r="F368" s="13"/>
      <c r="G368" s="13"/>
      <c r="H368" s="13"/>
      <c r="I368" s="13"/>
      <c r="J368" s="13"/>
      <c r="L368" s="14"/>
      <c r="M368" s="14"/>
      <c r="N368" s="14"/>
      <c r="O368" s="14"/>
      <c r="P368" s="14"/>
    </row>
    <row r="369" spans="5:16" x14ac:dyDescent="0.25">
      <c r="E369" s="272"/>
      <c r="F369" s="13"/>
      <c r="G369" s="13"/>
      <c r="H369" s="13"/>
      <c r="I369" s="13"/>
      <c r="J369" s="13"/>
      <c r="L369" s="14"/>
      <c r="M369" s="14"/>
      <c r="N369" s="14"/>
      <c r="O369" s="14"/>
      <c r="P369" s="14"/>
    </row>
    <row r="370" spans="5:16" x14ac:dyDescent="0.25">
      <c r="E370" s="272"/>
      <c r="F370" s="13"/>
      <c r="G370" s="13"/>
      <c r="H370" s="13"/>
      <c r="I370" s="13"/>
      <c r="J370" s="13"/>
      <c r="L370" s="14"/>
      <c r="M370" s="14"/>
      <c r="N370" s="14"/>
      <c r="O370" s="14"/>
      <c r="P370" s="14"/>
    </row>
    <row r="371" spans="5:16" x14ac:dyDescent="0.25">
      <c r="E371" s="272"/>
      <c r="F371" s="13"/>
      <c r="G371" s="13"/>
      <c r="H371" s="13"/>
      <c r="I371" s="13"/>
      <c r="J371" s="13"/>
      <c r="L371" s="14"/>
      <c r="M371" s="14"/>
      <c r="N371" s="14"/>
      <c r="O371" s="14"/>
      <c r="P371" s="14"/>
    </row>
    <row r="372" spans="5:16" x14ac:dyDescent="0.25">
      <c r="E372" s="272"/>
      <c r="F372" s="13"/>
      <c r="G372" s="13"/>
      <c r="H372" s="13"/>
      <c r="I372" s="13"/>
      <c r="J372" s="13"/>
      <c r="L372" s="14"/>
      <c r="M372" s="14"/>
      <c r="N372" s="14"/>
      <c r="O372" s="14"/>
      <c r="P372" s="14"/>
    </row>
    <row r="373" spans="5:16" x14ac:dyDescent="0.25">
      <c r="E373" s="272"/>
      <c r="F373" s="13"/>
      <c r="G373" s="13"/>
      <c r="H373" s="13"/>
      <c r="I373" s="13"/>
      <c r="J373" s="13"/>
      <c r="L373" s="14"/>
      <c r="M373" s="14"/>
      <c r="N373" s="14"/>
      <c r="O373" s="14"/>
      <c r="P373" s="14"/>
    </row>
    <row r="374" spans="5:16" x14ac:dyDescent="0.25">
      <c r="E374" s="272"/>
      <c r="F374" s="13"/>
      <c r="G374" s="13"/>
      <c r="H374" s="13"/>
      <c r="I374" s="13"/>
      <c r="J374" s="13"/>
      <c r="L374" s="14"/>
      <c r="M374" s="14"/>
      <c r="N374" s="14"/>
      <c r="O374" s="14"/>
      <c r="P374" s="14"/>
    </row>
    <row r="375" spans="5:16" x14ac:dyDescent="0.25">
      <c r="E375" s="272"/>
      <c r="F375" s="13"/>
      <c r="G375" s="13"/>
      <c r="H375" s="13"/>
      <c r="I375" s="13"/>
      <c r="J375" s="13"/>
      <c r="L375" s="14"/>
      <c r="M375" s="14"/>
      <c r="N375" s="14"/>
      <c r="O375" s="14"/>
      <c r="P375" s="14"/>
    </row>
    <row r="376" spans="5:16" x14ac:dyDescent="0.25">
      <c r="E376" s="272"/>
      <c r="F376" s="13"/>
      <c r="G376" s="13"/>
      <c r="H376" s="13"/>
      <c r="I376" s="13"/>
      <c r="J376" s="13"/>
      <c r="L376" s="14"/>
      <c r="M376" s="14"/>
      <c r="N376" s="14"/>
      <c r="O376" s="14"/>
      <c r="P376" s="14"/>
    </row>
    <row r="377" spans="5:16" x14ac:dyDescent="0.25">
      <c r="E377" s="272"/>
      <c r="F377" s="13"/>
      <c r="G377" s="13"/>
      <c r="H377" s="13"/>
      <c r="I377" s="13"/>
      <c r="J377" s="13"/>
      <c r="L377" s="14"/>
      <c r="M377" s="14"/>
      <c r="N377" s="14"/>
      <c r="O377" s="14"/>
      <c r="P377" s="14"/>
    </row>
    <row r="378" spans="5:16" x14ac:dyDescent="0.25">
      <c r="F378" s="13"/>
      <c r="G378" s="13"/>
      <c r="H378" s="13"/>
      <c r="I378" s="13"/>
      <c r="J378" s="13"/>
      <c r="L378" s="14"/>
      <c r="M378" s="14"/>
      <c r="N378" s="14"/>
      <c r="O378" s="14"/>
      <c r="P378" s="14"/>
    </row>
    <row r="379" spans="5:16" x14ac:dyDescent="0.25">
      <c r="E379" s="272"/>
      <c r="F379" s="13"/>
      <c r="G379" s="13"/>
      <c r="H379" s="13"/>
      <c r="I379" s="13"/>
      <c r="J379" s="13"/>
      <c r="L379" s="14"/>
      <c r="M379" s="14"/>
      <c r="N379" s="14"/>
      <c r="O379" s="14"/>
      <c r="P379" s="14"/>
    </row>
    <row r="380" spans="5:16" x14ac:dyDescent="0.25">
      <c r="E380" s="272"/>
      <c r="F380" s="13"/>
      <c r="G380" s="13"/>
      <c r="H380" s="13"/>
      <c r="I380" s="13"/>
      <c r="J380" s="13"/>
      <c r="L380" s="14"/>
      <c r="M380" s="14"/>
      <c r="N380" s="14"/>
      <c r="O380" s="14"/>
      <c r="P380" s="14"/>
    </row>
    <row r="381" spans="5:16" x14ac:dyDescent="0.25">
      <c r="E381" s="272"/>
      <c r="F381" s="13"/>
      <c r="G381" s="13"/>
      <c r="H381" s="13"/>
      <c r="I381" s="13"/>
      <c r="J381" s="13"/>
      <c r="L381" s="14"/>
      <c r="M381" s="14"/>
      <c r="N381" s="14"/>
      <c r="O381" s="14"/>
      <c r="P381" s="14"/>
    </row>
    <row r="382" spans="5:16" x14ac:dyDescent="0.25">
      <c r="E382" s="272"/>
      <c r="F382" s="13"/>
      <c r="G382" s="13"/>
      <c r="H382" s="13"/>
      <c r="I382" s="13"/>
      <c r="J382" s="13"/>
      <c r="L382" s="14"/>
      <c r="M382" s="14"/>
      <c r="N382" s="14"/>
      <c r="O382" s="14"/>
      <c r="P382" s="14"/>
    </row>
    <row r="383" spans="5:16" x14ac:dyDescent="0.25">
      <c r="E383" s="272"/>
      <c r="F383" s="13"/>
      <c r="G383" s="13"/>
      <c r="H383" s="13"/>
      <c r="I383" s="13"/>
      <c r="J383" s="13"/>
      <c r="L383" s="14"/>
      <c r="M383" s="14"/>
      <c r="N383" s="14"/>
      <c r="O383" s="14"/>
      <c r="P383" s="14"/>
    </row>
    <row r="384" spans="5:16" x14ac:dyDescent="0.25">
      <c r="E384" s="272"/>
      <c r="F384" s="13"/>
      <c r="G384" s="13"/>
      <c r="H384" s="13"/>
      <c r="I384" s="13"/>
      <c r="J384" s="13"/>
      <c r="L384" s="14"/>
      <c r="M384" s="14"/>
      <c r="N384" s="14"/>
      <c r="O384" s="14"/>
      <c r="P384" s="14"/>
    </row>
    <row r="385" spans="5:16" x14ac:dyDescent="0.25">
      <c r="E385" s="272"/>
      <c r="F385" s="13"/>
      <c r="G385" s="13"/>
      <c r="H385" s="13"/>
      <c r="I385" s="13"/>
      <c r="J385" s="13"/>
      <c r="L385" s="14"/>
      <c r="M385" s="14"/>
      <c r="N385" s="14"/>
      <c r="O385" s="14"/>
      <c r="P385" s="14"/>
    </row>
    <row r="386" spans="5:16" x14ac:dyDescent="0.25">
      <c r="E386" s="272"/>
      <c r="F386" s="13"/>
      <c r="G386" s="13"/>
      <c r="H386" s="13"/>
      <c r="I386" s="13"/>
      <c r="J386" s="13"/>
      <c r="L386" s="14"/>
      <c r="M386" s="14"/>
      <c r="N386" s="14"/>
      <c r="O386" s="14"/>
      <c r="P386" s="14"/>
    </row>
    <row r="387" spans="5:16" x14ac:dyDescent="0.25">
      <c r="E387" s="272"/>
      <c r="F387" s="13"/>
      <c r="G387" s="13"/>
      <c r="H387" s="13"/>
      <c r="I387" s="13"/>
      <c r="J387" s="13"/>
      <c r="L387" s="14"/>
      <c r="M387" s="14"/>
      <c r="N387" s="14"/>
      <c r="O387" s="14"/>
      <c r="P387" s="14"/>
    </row>
    <row r="388" spans="5:16" x14ac:dyDescent="0.25">
      <c r="E388" s="272"/>
      <c r="F388" s="13"/>
      <c r="G388" s="13"/>
      <c r="H388" s="13"/>
      <c r="I388" s="13"/>
      <c r="J388" s="13"/>
      <c r="L388" s="14"/>
      <c r="M388" s="14"/>
      <c r="N388" s="14"/>
      <c r="O388" s="14"/>
      <c r="P388" s="14"/>
    </row>
    <row r="389" spans="5:16" x14ac:dyDescent="0.25">
      <c r="E389" s="272"/>
      <c r="F389" s="13"/>
      <c r="G389" s="13"/>
      <c r="H389" s="13"/>
      <c r="I389" s="13"/>
      <c r="J389" s="13"/>
      <c r="L389" s="14"/>
      <c r="M389" s="14"/>
      <c r="N389" s="14"/>
      <c r="O389" s="14"/>
      <c r="P389" s="14"/>
    </row>
    <row r="390" spans="5:16" x14ac:dyDescent="0.25">
      <c r="E390" s="272"/>
      <c r="F390" s="13"/>
      <c r="G390" s="13"/>
      <c r="H390" s="13"/>
      <c r="I390" s="13"/>
      <c r="J390" s="13"/>
      <c r="L390" s="14"/>
      <c r="M390" s="14"/>
      <c r="N390" s="14"/>
      <c r="O390" s="14"/>
      <c r="P390" s="14"/>
    </row>
    <row r="391" spans="5:16" x14ac:dyDescent="0.25">
      <c r="E391" s="272"/>
      <c r="F391" s="13"/>
      <c r="G391" s="13"/>
      <c r="H391" s="13"/>
      <c r="I391" s="13"/>
      <c r="J391" s="13"/>
      <c r="L391" s="14"/>
      <c r="M391" s="14"/>
      <c r="N391" s="14"/>
      <c r="O391" s="14"/>
      <c r="P391" s="14"/>
    </row>
    <row r="392" spans="5:16" x14ac:dyDescent="0.25">
      <c r="E392" s="272"/>
      <c r="F392" s="13"/>
      <c r="G392" s="13"/>
      <c r="H392" s="13"/>
      <c r="I392" s="13"/>
      <c r="J392" s="13"/>
      <c r="L392" s="14"/>
      <c r="M392" s="14"/>
      <c r="N392" s="14"/>
      <c r="O392" s="14"/>
      <c r="P392" s="14"/>
    </row>
    <row r="393" spans="5:16" x14ac:dyDescent="0.25">
      <c r="E393" s="272"/>
      <c r="F393" s="13"/>
      <c r="G393" s="13"/>
      <c r="H393" s="13"/>
      <c r="I393" s="13"/>
      <c r="J393" s="13"/>
      <c r="L393" s="14"/>
      <c r="M393" s="14"/>
      <c r="N393" s="14"/>
      <c r="O393" s="14"/>
      <c r="P393" s="14"/>
    </row>
    <row r="394" spans="5:16" x14ac:dyDescent="0.25">
      <c r="E394" s="272"/>
      <c r="F394" s="13"/>
      <c r="G394" s="13"/>
      <c r="H394" s="13"/>
      <c r="I394" s="13"/>
      <c r="J394" s="13"/>
      <c r="L394" s="14"/>
      <c r="M394" s="14"/>
      <c r="N394" s="14"/>
      <c r="O394" s="14"/>
      <c r="P394" s="14"/>
    </row>
    <row r="395" spans="5:16" x14ac:dyDescent="0.25">
      <c r="E395" s="272"/>
      <c r="F395" s="13"/>
      <c r="G395" s="13"/>
      <c r="H395" s="13"/>
      <c r="I395" s="13"/>
      <c r="J395" s="13"/>
      <c r="L395" s="14"/>
      <c r="M395" s="14"/>
      <c r="N395" s="14"/>
      <c r="O395" s="14"/>
      <c r="P395" s="14"/>
    </row>
    <row r="396" spans="5:16" x14ac:dyDescent="0.25">
      <c r="E396" s="272"/>
      <c r="F396" s="13"/>
      <c r="G396" s="13"/>
      <c r="H396" s="13"/>
      <c r="I396" s="13"/>
      <c r="J396" s="13"/>
      <c r="L396" s="14"/>
      <c r="M396" s="14"/>
      <c r="N396" s="14"/>
      <c r="O396" s="14"/>
      <c r="P396" s="14"/>
    </row>
    <row r="397" spans="5:16" x14ac:dyDescent="0.25">
      <c r="E397" s="272"/>
      <c r="F397" s="13"/>
      <c r="G397" s="13"/>
      <c r="H397" s="13"/>
      <c r="I397" s="13"/>
      <c r="J397" s="13"/>
      <c r="L397" s="14"/>
      <c r="M397" s="14"/>
      <c r="N397" s="14"/>
      <c r="O397" s="14"/>
      <c r="P397" s="14"/>
    </row>
    <row r="398" spans="5:16" x14ac:dyDescent="0.25">
      <c r="E398" s="272"/>
      <c r="F398" s="13"/>
      <c r="G398" s="13"/>
      <c r="H398" s="13"/>
      <c r="I398" s="13"/>
      <c r="J398" s="13"/>
      <c r="L398" s="14"/>
      <c r="M398" s="14"/>
      <c r="N398" s="14"/>
      <c r="O398" s="14"/>
      <c r="P398" s="14"/>
    </row>
    <row r="399" spans="5:16" x14ac:dyDescent="0.25">
      <c r="E399" s="272"/>
      <c r="F399" s="13"/>
      <c r="G399" s="13"/>
      <c r="H399" s="13"/>
      <c r="I399" s="13"/>
      <c r="J399" s="13"/>
      <c r="L399" s="14"/>
      <c r="M399" s="14"/>
      <c r="N399" s="14"/>
      <c r="O399" s="14"/>
      <c r="P399" s="14"/>
    </row>
    <row r="400" spans="5:16" x14ac:dyDescent="0.25">
      <c r="E400" s="272"/>
      <c r="F400" s="13"/>
      <c r="G400" s="13"/>
      <c r="H400" s="13"/>
      <c r="I400" s="13"/>
      <c r="J400" s="13"/>
      <c r="L400" s="14"/>
      <c r="M400" s="14"/>
      <c r="N400" s="14"/>
      <c r="O400" s="14"/>
      <c r="P400" s="14"/>
    </row>
    <row r="401" spans="5:16" x14ac:dyDescent="0.25">
      <c r="E401" s="272"/>
      <c r="F401" s="13"/>
      <c r="G401" s="13"/>
      <c r="H401" s="13"/>
      <c r="I401" s="13"/>
      <c r="J401" s="13"/>
      <c r="L401" s="14"/>
      <c r="M401" s="14"/>
      <c r="N401" s="14"/>
      <c r="O401" s="14"/>
      <c r="P401" s="14"/>
    </row>
    <row r="402" spans="5:16" x14ac:dyDescent="0.25">
      <c r="E402" s="272"/>
      <c r="F402" s="13"/>
      <c r="G402" s="13"/>
      <c r="H402" s="13"/>
      <c r="I402" s="13"/>
      <c r="J402" s="13"/>
      <c r="L402" s="14"/>
      <c r="M402" s="14"/>
      <c r="N402" s="14"/>
      <c r="O402" s="14"/>
      <c r="P402" s="14"/>
    </row>
    <row r="403" spans="5:16" x14ac:dyDescent="0.25">
      <c r="E403" s="272"/>
      <c r="F403" s="13"/>
      <c r="G403" s="13"/>
      <c r="H403" s="13"/>
      <c r="I403" s="13"/>
      <c r="J403" s="13"/>
      <c r="L403" s="14"/>
      <c r="M403" s="14"/>
      <c r="N403" s="14"/>
      <c r="O403" s="14"/>
      <c r="P403" s="14"/>
    </row>
    <row r="404" spans="5:16" x14ac:dyDescent="0.25">
      <c r="E404" s="272"/>
      <c r="F404" s="13"/>
      <c r="G404" s="13"/>
      <c r="H404" s="13"/>
      <c r="I404" s="13"/>
      <c r="J404" s="13"/>
      <c r="L404" s="14"/>
      <c r="M404" s="14"/>
      <c r="N404" s="14"/>
      <c r="O404" s="14"/>
      <c r="P404" s="14"/>
    </row>
    <row r="405" spans="5:16" x14ac:dyDescent="0.25">
      <c r="E405" s="272"/>
      <c r="F405" s="13"/>
      <c r="G405" s="13"/>
      <c r="H405" s="13"/>
      <c r="I405" s="13"/>
      <c r="J405" s="13"/>
      <c r="L405" s="14"/>
      <c r="M405" s="14"/>
      <c r="N405" s="14"/>
      <c r="O405" s="14"/>
      <c r="P405" s="14"/>
    </row>
    <row r="406" spans="5:16" x14ac:dyDescent="0.25">
      <c r="E406" s="272"/>
      <c r="F406" s="13"/>
      <c r="G406" s="13"/>
      <c r="H406" s="13"/>
      <c r="I406" s="13"/>
      <c r="J406" s="13"/>
      <c r="L406" s="14"/>
      <c r="M406" s="14"/>
      <c r="N406" s="14"/>
      <c r="O406" s="14"/>
      <c r="P406" s="14"/>
    </row>
    <row r="407" spans="5:16" x14ac:dyDescent="0.25">
      <c r="F407" s="13"/>
      <c r="G407" s="13"/>
      <c r="H407" s="13"/>
      <c r="I407" s="13"/>
      <c r="J407" s="13"/>
      <c r="L407" s="14"/>
      <c r="M407" s="14"/>
      <c r="N407" s="14"/>
      <c r="O407" s="14"/>
      <c r="P407" s="14"/>
    </row>
    <row r="408" spans="5:16" x14ac:dyDescent="0.25">
      <c r="E408" s="272"/>
      <c r="F408" s="13"/>
      <c r="G408" s="13"/>
      <c r="H408" s="13"/>
      <c r="I408" s="13"/>
      <c r="J408" s="13"/>
      <c r="L408" s="14"/>
      <c r="M408" s="14"/>
      <c r="N408" s="14"/>
      <c r="O408" s="14"/>
      <c r="P408" s="14"/>
    </row>
    <row r="409" spans="5:16" x14ac:dyDescent="0.25">
      <c r="E409" s="272"/>
      <c r="F409" s="13"/>
      <c r="G409" s="13"/>
      <c r="H409" s="13"/>
      <c r="I409" s="13"/>
      <c r="J409" s="13"/>
      <c r="L409" s="14"/>
      <c r="M409" s="14"/>
      <c r="N409" s="14"/>
      <c r="O409" s="14"/>
      <c r="P409" s="14"/>
    </row>
    <row r="410" spans="5:16" x14ac:dyDescent="0.25">
      <c r="E410" s="272"/>
      <c r="F410" s="13"/>
      <c r="G410" s="13"/>
      <c r="H410" s="13"/>
      <c r="I410" s="13"/>
      <c r="J410" s="13"/>
      <c r="L410" s="14"/>
      <c r="M410" s="14"/>
      <c r="N410" s="14"/>
      <c r="O410" s="14"/>
      <c r="P410" s="14"/>
    </row>
    <row r="411" spans="5:16" x14ac:dyDescent="0.25">
      <c r="E411" s="272"/>
      <c r="F411" s="13"/>
      <c r="G411" s="13"/>
      <c r="H411" s="13"/>
      <c r="I411" s="13"/>
      <c r="J411" s="13"/>
      <c r="L411" s="14"/>
      <c r="M411" s="14"/>
      <c r="N411" s="14"/>
      <c r="O411" s="14"/>
      <c r="P411" s="14"/>
    </row>
    <row r="412" spans="5:16" x14ac:dyDescent="0.25">
      <c r="E412" s="272"/>
      <c r="F412" s="13"/>
      <c r="G412" s="13"/>
      <c r="H412" s="13"/>
      <c r="I412" s="13"/>
      <c r="J412" s="13"/>
      <c r="L412" s="14"/>
      <c r="M412" s="14"/>
      <c r="N412" s="14"/>
      <c r="O412" s="14"/>
      <c r="P412" s="14"/>
    </row>
    <row r="413" spans="5:16" x14ac:dyDescent="0.25">
      <c r="E413" s="272"/>
      <c r="F413" s="13"/>
      <c r="G413" s="13"/>
      <c r="H413" s="13"/>
      <c r="I413" s="13"/>
      <c r="J413" s="13"/>
      <c r="L413" s="14"/>
      <c r="M413" s="14"/>
      <c r="N413" s="14"/>
      <c r="O413" s="14"/>
      <c r="P413" s="14"/>
    </row>
    <row r="414" spans="5:16" x14ac:dyDescent="0.25">
      <c r="E414" s="272"/>
      <c r="F414" s="13"/>
      <c r="G414" s="13"/>
      <c r="H414" s="13"/>
      <c r="I414" s="13"/>
      <c r="J414" s="13"/>
      <c r="L414" s="14"/>
      <c r="M414" s="14"/>
      <c r="N414" s="14"/>
      <c r="O414" s="14"/>
      <c r="P414" s="14"/>
    </row>
    <row r="415" spans="5:16" x14ac:dyDescent="0.25">
      <c r="E415" s="272"/>
      <c r="F415" s="13"/>
      <c r="G415" s="13"/>
      <c r="H415" s="13"/>
      <c r="I415" s="13"/>
      <c r="J415" s="13"/>
      <c r="L415" s="14"/>
      <c r="M415" s="14"/>
      <c r="N415" s="14"/>
      <c r="O415" s="14"/>
      <c r="P415" s="14"/>
    </row>
    <row r="416" spans="5:16" x14ac:dyDescent="0.25">
      <c r="E416" s="272"/>
      <c r="F416" s="13"/>
      <c r="G416" s="13"/>
      <c r="H416" s="13"/>
      <c r="I416" s="13"/>
      <c r="J416" s="13"/>
      <c r="L416" s="14"/>
      <c r="M416" s="14"/>
      <c r="N416" s="14"/>
      <c r="O416" s="14"/>
      <c r="P416" s="14"/>
    </row>
    <row r="417" spans="5:16" x14ac:dyDescent="0.25">
      <c r="E417" s="272"/>
      <c r="F417" s="13"/>
      <c r="G417" s="13"/>
      <c r="H417" s="13"/>
      <c r="I417" s="13"/>
      <c r="J417" s="13"/>
      <c r="L417" s="14"/>
      <c r="M417" s="14"/>
      <c r="N417" s="14"/>
      <c r="O417" s="14"/>
      <c r="P417" s="14"/>
    </row>
    <row r="418" spans="5:16" x14ac:dyDescent="0.25">
      <c r="E418" s="272"/>
      <c r="F418" s="13"/>
      <c r="G418" s="13"/>
      <c r="H418" s="13"/>
      <c r="I418" s="13"/>
      <c r="J418" s="13"/>
      <c r="L418" s="14"/>
      <c r="M418" s="14"/>
      <c r="N418" s="14"/>
      <c r="O418" s="14"/>
      <c r="P418" s="14"/>
    </row>
    <row r="419" spans="5:16" x14ac:dyDescent="0.25">
      <c r="E419" s="272"/>
      <c r="F419" s="13"/>
      <c r="G419" s="13"/>
      <c r="H419" s="13"/>
      <c r="I419" s="13"/>
      <c r="J419" s="13"/>
      <c r="L419" s="14"/>
      <c r="M419" s="14"/>
      <c r="N419" s="14"/>
      <c r="O419" s="14"/>
      <c r="P419" s="14"/>
    </row>
    <row r="420" spans="5:16" x14ac:dyDescent="0.25">
      <c r="E420" s="272"/>
      <c r="F420" s="13"/>
      <c r="G420" s="13"/>
      <c r="H420" s="13"/>
      <c r="I420" s="13"/>
      <c r="J420" s="13"/>
      <c r="L420" s="14"/>
      <c r="M420" s="14"/>
      <c r="N420" s="14"/>
      <c r="O420" s="14"/>
      <c r="P420" s="14"/>
    </row>
    <row r="421" spans="5:16" x14ac:dyDescent="0.25">
      <c r="E421" s="272"/>
      <c r="F421" s="13"/>
      <c r="G421" s="13"/>
      <c r="H421" s="13"/>
      <c r="I421" s="13"/>
      <c r="J421" s="13"/>
      <c r="L421" s="14"/>
      <c r="M421" s="14"/>
      <c r="N421" s="14"/>
      <c r="O421" s="14"/>
      <c r="P421" s="14"/>
    </row>
    <row r="422" spans="5:16" x14ac:dyDescent="0.25">
      <c r="E422" s="272"/>
      <c r="F422" s="13"/>
      <c r="G422" s="13"/>
      <c r="H422" s="13"/>
      <c r="I422" s="13"/>
      <c r="J422" s="13"/>
      <c r="L422" s="14"/>
      <c r="M422" s="14"/>
      <c r="N422" s="14"/>
      <c r="O422" s="14"/>
      <c r="P422" s="14"/>
    </row>
    <row r="423" spans="5:16" x14ac:dyDescent="0.25">
      <c r="E423" s="272"/>
      <c r="F423" s="13"/>
      <c r="G423" s="13"/>
      <c r="H423" s="13"/>
      <c r="I423" s="13"/>
      <c r="J423" s="13"/>
      <c r="L423" s="14"/>
      <c r="M423" s="14"/>
      <c r="N423" s="14"/>
      <c r="O423" s="14"/>
      <c r="P423" s="14"/>
    </row>
    <row r="424" spans="5:16" x14ac:dyDescent="0.25">
      <c r="E424" s="272"/>
      <c r="F424" s="13"/>
      <c r="G424" s="13"/>
      <c r="H424" s="13"/>
      <c r="I424" s="13"/>
      <c r="J424" s="13"/>
      <c r="L424" s="14"/>
      <c r="M424" s="14"/>
      <c r="N424" s="14"/>
      <c r="O424" s="14"/>
      <c r="P424" s="14"/>
    </row>
    <row r="425" spans="5:16" x14ac:dyDescent="0.25">
      <c r="E425" s="272"/>
      <c r="F425" s="13"/>
      <c r="G425" s="13"/>
      <c r="H425" s="13"/>
      <c r="I425" s="13"/>
      <c r="J425" s="13"/>
      <c r="L425" s="14"/>
      <c r="M425" s="14"/>
      <c r="N425" s="14"/>
      <c r="O425" s="14"/>
      <c r="P425" s="14"/>
    </row>
    <row r="426" spans="5:16" x14ac:dyDescent="0.25">
      <c r="E426" s="272"/>
      <c r="F426" s="13"/>
      <c r="G426" s="13"/>
      <c r="H426" s="13"/>
      <c r="I426" s="13"/>
      <c r="J426" s="13"/>
      <c r="L426" s="14"/>
      <c r="M426" s="14"/>
      <c r="N426" s="14"/>
      <c r="O426" s="14"/>
      <c r="P426" s="14"/>
    </row>
    <row r="427" spans="5:16" x14ac:dyDescent="0.25">
      <c r="E427" s="272"/>
      <c r="F427" s="13"/>
      <c r="G427" s="13"/>
      <c r="H427" s="13"/>
      <c r="I427" s="13"/>
      <c r="J427" s="13"/>
      <c r="L427" s="14"/>
      <c r="M427" s="14"/>
      <c r="N427" s="14"/>
      <c r="O427" s="14"/>
      <c r="P427" s="14"/>
    </row>
    <row r="428" spans="5:16" x14ac:dyDescent="0.25">
      <c r="E428" s="272"/>
      <c r="F428" s="13"/>
      <c r="G428" s="13"/>
      <c r="H428" s="13"/>
      <c r="I428" s="13"/>
      <c r="J428" s="13"/>
      <c r="L428" s="14"/>
      <c r="M428" s="14"/>
      <c r="N428" s="14"/>
      <c r="O428" s="14"/>
      <c r="P428" s="14"/>
    </row>
    <row r="429" spans="5:16" x14ac:dyDescent="0.25">
      <c r="E429" s="272"/>
      <c r="F429" s="13"/>
      <c r="G429" s="13"/>
      <c r="H429" s="13"/>
      <c r="I429" s="13"/>
      <c r="J429" s="13"/>
      <c r="L429" s="14"/>
      <c r="M429" s="14"/>
      <c r="N429" s="14"/>
      <c r="O429" s="14"/>
      <c r="P429" s="14"/>
    </row>
    <row r="430" spans="5:16" x14ac:dyDescent="0.25">
      <c r="E430" s="272"/>
      <c r="F430" s="13"/>
      <c r="G430" s="13"/>
      <c r="H430" s="13"/>
      <c r="I430" s="13"/>
      <c r="J430" s="13"/>
      <c r="L430" s="14"/>
      <c r="M430" s="14"/>
      <c r="N430" s="14"/>
      <c r="O430" s="14"/>
      <c r="P430" s="14"/>
    </row>
    <row r="431" spans="5:16" x14ac:dyDescent="0.25">
      <c r="E431" s="272"/>
      <c r="F431" s="13"/>
      <c r="G431" s="13"/>
      <c r="H431" s="13"/>
      <c r="I431" s="13"/>
      <c r="J431" s="13"/>
      <c r="L431" s="14"/>
      <c r="M431" s="14"/>
      <c r="N431" s="14"/>
      <c r="O431" s="14"/>
      <c r="P431" s="14"/>
    </row>
    <row r="432" spans="5:16" x14ac:dyDescent="0.25">
      <c r="E432" s="272"/>
      <c r="F432" s="13"/>
      <c r="G432" s="13"/>
      <c r="H432" s="13"/>
      <c r="I432" s="13"/>
      <c r="J432" s="13"/>
      <c r="L432" s="14"/>
      <c r="M432" s="14"/>
      <c r="N432" s="14"/>
      <c r="O432" s="14"/>
      <c r="P432" s="14"/>
    </row>
    <row r="433" spans="5:16" x14ac:dyDescent="0.25">
      <c r="E433" s="272"/>
      <c r="F433" s="13"/>
      <c r="G433" s="13"/>
      <c r="H433" s="13"/>
      <c r="I433" s="13"/>
      <c r="J433" s="13"/>
      <c r="L433" s="14"/>
      <c r="M433" s="14"/>
      <c r="N433" s="14"/>
      <c r="O433" s="14"/>
      <c r="P433" s="14"/>
    </row>
    <row r="434" spans="5:16" x14ac:dyDescent="0.25">
      <c r="F434" s="13"/>
      <c r="G434" s="13"/>
      <c r="H434" s="13"/>
      <c r="I434" s="13"/>
      <c r="J434" s="13"/>
      <c r="L434" s="14"/>
      <c r="M434" s="14"/>
      <c r="N434" s="14"/>
      <c r="O434" s="14"/>
      <c r="P434" s="14"/>
    </row>
    <row r="435" spans="5:16" x14ac:dyDescent="0.25">
      <c r="E435" s="272"/>
      <c r="F435" s="13"/>
      <c r="G435" s="13"/>
      <c r="H435" s="13"/>
      <c r="I435" s="13"/>
      <c r="J435" s="13"/>
      <c r="L435" s="14"/>
      <c r="M435" s="14"/>
      <c r="N435" s="14"/>
      <c r="O435" s="14"/>
      <c r="P435" s="14"/>
    </row>
    <row r="436" spans="5:16" x14ac:dyDescent="0.25">
      <c r="E436" s="272"/>
      <c r="F436" s="13"/>
      <c r="G436" s="13"/>
      <c r="H436" s="13"/>
      <c r="I436" s="13"/>
      <c r="J436" s="13"/>
      <c r="L436" s="14"/>
      <c r="M436" s="14"/>
      <c r="N436" s="14"/>
      <c r="O436" s="14"/>
      <c r="P436" s="14"/>
    </row>
    <row r="437" spans="5:16" x14ac:dyDescent="0.25">
      <c r="E437" s="272"/>
      <c r="F437" s="13"/>
      <c r="G437" s="13"/>
      <c r="H437" s="13"/>
      <c r="I437" s="13"/>
      <c r="J437" s="13"/>
      <c r="L437" s="14"/>
      <c r="M437" s="14"/>
      <c r="N437" s="14"/>
      <c r="O437" s="14"/>
      <c r="P437" s="14"/>
    </row>
    <row r="438" spans="5:16" x14ac:dyDescent="0.25">
      <c r="F438" s="13"/>
      <c r="G438" s="13"/>
      <c r="H438" s="13"/>
      <c r="I438" s="13"/>
      <c r="J438" s="13"/>
      <c r="L438" s="14"/>
      <c r="M438" s="14"/>
      <c r="N438" s="14"/>
      <c r="O438" s="14"/>
      <c r="P438" s="14"/>
    </row>
    <row r="439" spans="5:16" x14ac:dyDescent="0.25">
      <c r="E439" s="272"/>
      <c r="F439" s="13"/>
      <c r="G439" s="13"/>
      <c r="H439" s="13"/>
      <c r="I439" s="13"/>
      <c r="J439" s="13"/>
      <c r="L439" s="14"/>
      <c r="M439" s="14"/>
      <c r="N439" s="14"/>
      <c r="O439" s="14"/>
      <c r="P439" s="14"/>
    </row>
    <row r="440" spans="5:16" x14ac:dyDescent="0.25">
      <c r="E440" s="272"/>
      <c r="F440" s="13"/>
      <c r="G440" s="13"/>
      <c r="H440" s="13"/>
      <c r="I440" s="13"/>
      <c r="J440" s="13"/>
      <c r="L440" s="14"/>
      <c r="M440" s="14"/>
      <c r="N440" s="14"/>
      <c r="O440" s="14"/>
      <c r="P440" s="14"/>
    </row>
    <row r="441" spans="5:16" x14ac:dyDescent="0.25">
      <c r="E441" s="272"/>
      <c r="F441" s="13"/>
      <c r="G441" s="13"/>
      <c r="H441" s="13"/>
      <c r="I441" s="13"/>
      <c r="J441" s="13"/>
      <c r="L441" s="14"/>
      <c r="M441" s="14"/>
      <c r="N441" s="14"/>
      <c r="O441" s="14"/>
      <c r="P441" s="14"/>
    </row>
    <row r="442" spans="5:16" x14ac:dyDescent="0.25">
      <c r="E442" s="272"/>
      <c r="F442" s="13"/>
      <c r="G442" s="13"/>
      <c r="H442" s="13"/>
      <c r="I442" s="13"/>
      <c r="J442" s="13"/>
      <c r="L442" s="14"/>
      <c r="M442" s="14"/>
      <c r="N442" s="14"/>
      <c r="O442" s="14"/>
      <c r="P442" s="14"/>
    </row>
    <row r="443" spans="5:16" x14ac:dyDescent="0.25">
      <c r="E443" s="272"/>
      <c r="F443" s="13"/>
      <c r="G443" s="13"/>
      <c r="H443" s="13"/>
      <c r="I443" s="13"/>
      <c r="J443" s="13"/>
      <c r="L443" s="14"/>
      <c r="M443" s="14"/>
      <c r="N443" s="14"/>
      <c r="O443" s="14"/>
      <c r="P443" s="14"/>
    </row>
    <row r="444" spans="5:16" x14ac:dyDescent="0.25">
      <c r="E444" s="272"/>
      <c r="F444" s="13"/>
      <c r="G444" s="13"/>
      <c r="H444" s="13"/>
      <c r="I444" s="13"/>
      <c r="J444" s="13"/>
      <c r="L444" s="14"/>
      <c r="M444" s="14"/>
      <c r="N444" s="14"/>
      <c r="O444" s="14"/>
      <c r="P444" s="14"/>
    </row>
    <row r="445" spans="5:16" x14ac:dyDescent="0.25">
      <c r="E445" s="272"/>
      <c r="F445" s="13"/>
      <c r="G445" s="13"/>
      <c r="H445" s="13"/>
      <c r="I445" s="13"/>
      <c r="J445" s="13"/>
      <c r="L445" s="14"/>
      <c r="M445" s="14"/>
      <c r="N445" s="14"/>
      <c r="O445" s="14"/>
      <c r="P445" s="14"/>
    </row>
    <row r="446" spans="5:16" x14ac:dyDescent="0.25">
      <c r="E446" s="272"/>
      <c r="F446" s="13"/>
      <c r="G446" s="13"/>
      <c r="H446" s="13"/>
      <c r="I446" s="13"/>
      <c r="J446" s="13"/>
      <c r="L446" s="14"/>
      <c r="M446" s="14"/>
      <c r="N446" s="14"/>
      <c r="O446" s="14"/>
      <c r="P446" s="14"/>
    </row>
    <row r="447" spans="5:16" x14ac:dyDescent="0.25">
      <c r="E447" s="272"/>
      <c r="F447" s="13"/>
      <c r="G447" s="13"/>
      <c r="H447" s="13"/>
      <c r="I447" s="13"/>
      <c r="J447" s="13"/>
      <c r="L447" s="14"/>
      <c r="M447" s="14"/>
      <c r="N447" s="14"/>
      <c r="O447" s="14"/>
      <c r="P447" s="14"/>
    </row>
    <row r="448" spans="5:16" x14ac:dyDescent="0.25">
      <c r="E448" s="272"/>
      <c r="F448" s="13"/>
      <c r="G448" s="13"/>
      <c r="H448" s="13"/>
      <c r="I448" s="13"/>
      <c r="J448" s="13"/>
      <c r="L448" s="14"/>
      <c r="M448" s="14"/>
      <c r="N448" s="14"/>
      <c r="O448" s="14"/>
      <c r="P448" s="14"/>
    </row>
    <row r="449" spans="5:16" x14ac:dyDescent="0.25">
      <c r="E449" s="272"/>
      <c r="F449" s="13"/>
      <c r="G449" s="13"/>
      <c r="H449" s="13"/>
      <c r="I449" s="13"/>
      <c r="J449" s="13"/>
      <c r="L449" s="14"/>
      <c r="M449" s="14"/>
      <c r="N449" s="14"/>
      <c r="O449" s="14"/>
      <c r="P449" s="14"/>
    </row>
    <row r="450" spans="5:16" x14ac:dyDescent="0.25">
      <c r="E450" s="272"/>
      <c r="F450" s="13"/>
      <c r="G450" s="13"/>
      <c r="H450" s="13"/>
      <c r="I450" s="13"/>
      <c r="J450" s="13"/>
      <c r="L450" s="14"/>
      <c r="M450" s="14"/>
      <c r="N450" s="14"/>
      <c r="O450" s="14"/>
      <c r="P450" s="14"/>
    </row>
    <row r="451" spans="5:16" x14ac:dyDescent="0.25">
      <c r="E451" s="272"/>
      <c r="F451" s="13"/>
      <c r="G451" s="13"/>
      <c r="H451" s="13"/>
      <c r="I451" s="13"/>
      <c r="J451" s="13"/>
      <c r="L451" s="14"/>
      <c r="M451" s="14"/>
      <c r="N451" s="14"/>
      <c r="O451" s="14"/>
      <c r="P451" s="14"/>
    </row>
    <row r="452" spans="5:16" x14ac:dyDescent="0.25">
      <c r="E452" s="272"/>
      <c r="F452" s="13"/>
      <c r="G452" s="13"/>
      <c r="H452" s="13"/>
      <c r="I452" s="13"/>
      <c r="J452" s="13"/>
      <c r="L452" s="14"/>
      <c r="M452" s="14"/>
      <c r="N452" s="14"/>
      <c r="O452" s="14"/>
      <c r="P452" s="14"/>
    </row>
    <row r="453" spans="5:16" x14ac:dyDescent="0.25">
      <c r="E453" s="272"/>
      <c r="F453" s="13"/>
      <c r="G453" s="13"/>
      <c r="H453" s="13"/>
      <c r="I453" s="13"/>
      <c r="J453" s="13"/>
      <c r="L453" s="14"/>
      <c r="M453" s="14"/>
      <c r="N453" s="14"/>
      <c r="O453" s="14"/>
      <c r="P453" s="14"/>
    </row>
    <row r="454" spans="5:16" x14ac:dyDescent="0.25">
      <c r="E454" s="272"/>
      <c r="F454" s="13"/>
      <c r="G454" s="13"/>
      <c r="H454" s="13"/>
      <c r="I454" s="13"/>
      <c r="J454" s="13"/>
      <c r="L454" s="14"/>
      <c r="M454" s="14"/>
      <c r="N454" s="14"/>
      <c r="O454" s="14"/>
      <c r="P454" s="14"/>
    </row>
    <row r="455" spans="5:16" x14ac:dyDescent="0.25">
      <c r="E455" s="272"/>
      <c r="F455" s="13"/>
      <c r="G455" s="13"/>
      <c r="H455" s="13"/>
      <c r="I455" s="13"/>
      <c r="J455" s="13"/>
      <c r="L455" s="14"/>
      <c r="M455" s="14"/>
      <c r="N455" s="14"/>
      <c r="O455" s="14"/>
      <c r="P455" s="14"/>
    </row>
    <row r="456" spans="5:16" x14ac:dyDescent="0.25">
      <c r="E456" s="272"/>
      <c r="F456" s="13"/>
      <c r="G456" s="13"/>
      <c r="H456" s="13"/>
      <c r="I456" s="13"/>
      <c r="J456" s="13"/>
      <c r="L456" s="14"/>
      <c r="M456" s="14"/>
      <c r="N456" s="14"/>
      <c r="O456" s="14"/>
      <c r="P456" s="14"/>
    </row>
    <row r="457" spans="5:16" x14ac:dyDescent="0.25">
      <c r="E457" s="272"/>
      <c r="F457" s="13"/>
      <c r="G457" s="13"/>
      <c r="H457" s="13"/>
      <c r="I457" s="13"/>
      <c r="J457" s="13"/>
      <c r="L457" s="14"/>
      <c r="M457" s="14"/>
      <c r="N457" s="14"/>
      <c r="O457" s="14"/>
      <c r="P457" s="14"/>
    </row>
    <row r="458" spans="5:16" x14ac:dyDescent="0.25">
      <c r="E458" s="272"/>
      <c r="F458" s="13"/>
      <c r="G458" s="13"/>
      <c r="H458" s="13"/>
      <c r="I458" s="13"/>
      <c r="J458" s="13"/>
      <c r="L458" s="14"/>
      <c r="M458" s="14"/>
      <c r="N458" s="14"/>
      <c r="O458" s="14"/>
      <c r="P458" s="14"/>
    </row>
    <row r="459" spans="5:16" x14ac:dyDescent="0.25">
      <c r="E459" s="272"/>
      <c r="F459" s="13"/>
      <c r="G459" s="13"/>
      <c r="H459" s="13"/>
      <c r="I459" s="13"/>
      <c r="J459" s="13"/>
      <c r="L459" s="14"/>
      <c r="M459" s="14"/>
      <c r="N459" s="14"/>
      <c r="O459" s="14"/>
      <c r="P459" s="14"/>
    </row>
    <row r="460" spans="5:16" x14ac:dyDescent="0.25">
      <c r="E460" s="272"/>
      <c r="F460" s="13"/>
      <c r="G460" s="13"/>
      <c r="H460" s="13"/>
      <c r="I460" s="13"/>
      <c r="J460" s="13"/>
      <c r="L460" s="14"/>
      <c r="M460" s="14"/>
      <c r="N460" s="14"/>
      <c r="O460" s="14"/>
      <c r="P460" s="14"/>
    </row>
    <row r="461" spans="5:16" x14ac:dyDescent="0.25">
      <c r="E461" s="272"/>
      <c r="F461" s="13"/>
      <c r="G461" s="13"/>
      <c r="H461" s="13"/>
      <c r="I461" s="13"/>
      <c r="J461" s="13"/>
      <c r="L461" s="14"/>
      <c r="M461" s="14"/>
      <c r="N461" s="14"/>
      <c r="O461" s="14"/>
      <c r="P461" s="14"/>
    </row>
    <row r="462" spans="5:16" x14ac:dyDescent="0.25">
      <c r="F462" s="13"/>
      <c r="G462" s="13"/>
      <c r="H462" s="13"/>
      <c r="I462" s="13"/>
      <c r="J462" s="13"/>
      <c r="L462" s="14"/>
      <c r="M462" s="14"/>
      <c r="N462" s="14"/>
      <c r="O462" s="14"/>
      <c r="P462" s="14"/>
    </row>
    <row r="463" spans="5:16" x14ac:dyDescent="0.25">
      <c r="E463" s="272"/>
      <c r="F463" s="13"/>
      <c r="G463" s="13"/>
      <c r="H463" s="13"/>
      <c r="I463" s="13"/>
      <c r="J463" s="13"/>
      <c r="L463" s="14"/>
      <c r="M463" s="14"/>
      <c r="N463" s="14"/>
      <c r="O463" s="14"/>
      <c r="P463" s="14"/>
    </row>
    <row r="464" spans="5:16" x14ac:dyDescent="0.25">
      <c r="E464" s="272"/>
      <c r="F464" s="13"/>
      <c r="G464" s="13"/>
      <c r="H464" s="13"/>
      <c r="I464" s="13"/>
      <c r="J464" s="13"/>
      <c r="L464" s="14"/>
      <c r="M464" s="14"/>
      <c r="N464" s="14"/>
      <c r="O464" s="14"/>
      <c r="P464" s="14"/>
    </row>
    <row r="465" spans="5:16" x14ac:dyDescent="0.25">
      <c r="E465" s="272"/>
      <c r="F465" s="13"/>
      <c r="G465" s="13"/>
      <c r="H465" s="13"/>
      <c r="I465" s="13"/>
      <c r="J465" s="13"/>
      <c r="L465" s="14"/>
      <c r="M465" s="14"/>
      <c r="N465" s="14"/>
      <c r="O465" s="14"/>
      <c r="P465" s="14"/>
    </row>
    <row r="466" spans="5:16" x14ac:dyDescent="0.25">
      <c r="E466" s="272"/>
      <c r="F466" s="13"/>
      <c r="G466" s="13"/>
      <c r="H466" s="13"/>
      <c r="I466" s="13"/>
      <c r="J466" s="13"/>
      <c r="L466" s="14"/>
      <c r="M466" s="14"/>
      <c r="N466" s="14"/>
      <c r="O466" s="14"/>
      <c r="P466" s="14"/>
    </row>
    <row r="467" spans="5:16" x14ac:dyDescent="0.25">
      <c r="E467" s="272"/>
      <c r="F467" s="13"/>
      <c r="G467" s="13"/>
      <c r="H467" s="13"/>
      <c r="I467" s="13"/>
      <c r="J467" s="13"/>
      <c r="L467" s="14"/>
      <c r="M467" s="14"/>
      <c r="N467" s="14"/>
      <c r="O467" s="14"/>
      <c r="P467" s="14"/>
    </row>
    <row r="468" spans="5:16" x14ac:dyDescent="0.25">
      <c r="E468" s="272"/>
      <c r="F468" s="13"/>
      <c r="G468" s="13"/>
      <c r="H468" s="13"/>
      <c r="I468" s="13"/>
      <c r="J468" s="13"/>
      <c r="L468" s="14"/>
      <c r="M468" s="14"/>
      <c r="N468" s="14"/>
      <c r="O468" s="14"/>
      <c r="P468" s="14"/>
    </row>
    <row r="469" spans="5:16" x14ac:dyDescent="0.25">
      <c r="E469" s="272"/>
      <c r="F469" s="13"/>
      <c r="G469" s="13"/>
      <c r="H469" s="13"/>
      <c r="I469" s="13"/>
      <c r="J469" s="13"/>
      <c r="L469" s="14"/>
      <c r="M469" s="14"/>
      <c r="N469" s="14"/>
      <c r="O469" s="14"/>
      <c r="P469" s="14"/>
    </row>
    <row r="470" spans="5:16" x14ac:dyDescent="0.25">
      <c r="E470" s="272"/>
      <c r="F470" s="13"/>
      <c r="G470" s="13"/>
      <c r="H470" s="13"/>
      <c r="I470" s="13"/>
      <c r="J470" s="13"/>
      <c r="L470" s="14"/>
      <c r="M470" s="14"/>
      <c r="N470" s="14"/>
      <c r="O470" s="14"/>
      <c r="P470" s="14"/>
    </row>
    <row r="471" spans="5:16" x14ac:dyDescent="0.25">
      <c r="E471" s="272"/>
      <c r="F471" s="13"/>
      <c r="G471" s="13"/>
      <c r="H471" s="13"/>
      <c r="I471" s="13"/>
      <c r="J471" s="13"/>
      <c r="L471" s="14"/>
      <c r="M471" s="14"/>
      <c r="N471" s="14"/>
      <c r="O471" s="14"/>
      <c r="P471" s="14"/>
    </row>
    <row r="472" spans="5:16" x14ac:dyDescent="0.25">
      <c r="E472" s="272"/>
      <c r="F472" s="13"/>
      <c r="G472" s="13"/>
      <c r="H472" s="13"/>
      <c r="I472" s="13"/>
      <c r="J472" s="13"/>
      <c r="L472" s="14"/>
      <c r="M472" s="14"/>
      <c r="N472" s="14"/>
      <c r="O472" s="14"/>
      <c r="P472" s="14"/>
    </row>
    <row r="473" spans="5:16" x14ac:dyDescent="0.25">
      <c r="E473" s="272"/>
      <c r="F473" s="13"/>
      <c r="G473" s="13"/>
      <c r="H473" s="13"/>
      <c r="I473" s="13"/>
      <c r="J473" s="13"/>
      <c r="L473" s="14"/>
      <c r="M473" s="14"/>
      <c r="N473" s="14"/>
      <c r="O473" s="14"/>
      <c r="P473" s="14"/>
    </row>
    <row r="474" spans="5:16" x14ac:dyDescent="0.25">
      <c r="E474" s="272"/>
      <c r="F474" s="13"/>
      <c r="G474" s="13"/>
      <c r="H474" s="13"/>
      <c r="I474" s="13"/>
      <c r="J474" s="13"/>
      <c r="L474" s="14"/>
      <c r="M474" s="14"/>
      <c r="N474" s="14"/>
      <c r="O474" s="14"/>
      <c r="P474" s="14"/>
    </row>
    <row r="475" spans="5:16" x14ac:dyDescent="0.25">
      <c r="E475" s="272"/>
      <c r="F475" s="13"/>
      <c r="G475" s="13"/>
      <c r="H475" s="13"/>
      <c r="I475" s="13"/>
      <c r="J475" s="13"/>
      <c r="L475" s="14"/>
      <c r="M475" s="14"/>
      <c r="N475" s="14"/>
      <c r="O475" s="14"/>
      <c r="P475" s="14"/>
    </row>
    <row r="476" spans="5:16" x14ac:dyDescent="0.25">
      <c r="E476" s="272"/>
      <c r="F476" s="13"/>
      <c r="G476" s="13"/>
      <c r="H476" s="13"/>
      <c r="I476" s="13"/>
      <c r="J476" s="13"/>
      <c r="L476" s="14"/>
      <c r="M476" s="14"/>
      <c r="N476" s="14"/>
      <c r="O476" s="14"/>
      <c r="P476" s="14"/>
    </row>
    <row r="477" spans="5:16" x14ac:dyDescent="0.25">
      <c r="E477" s="272"/>
      <c r="F477" s="13"/>
      <c r="G477" s="13"/>
      <c r="H477" s="13"/>
      <c r="I477" s="13"/>
      <c r="J477" s="13"/>
      <c r="L477" s="14"/>
      <c r="M477" s="14"/>
      <c r="N477" s="14"/>
      <c r="O477" s="14"/>
      <c r="P477" s="14"/>
    </row>
    <row r="478" spans="5:16" x14ac:dyDescent="0.25">
      <c r="E478" s="272"/>
      <c r="F478" s="13"/>
      <c r="G478" s="13"/>
      <c r="H478" s="13"/>
      <c r="I478" s="13"/>
      <c r="J478" s="13"/>
      <c r="L478" s="14"/>
      <c r="M478" s="14"/>
      <c r="N478" s="14"/>
      <c r="O478" s="14"/>
      <c r="P478" s="14"/>
    </row>
    <row r="479" spans="5:16" x14ac:dyDescent="0.25">
      <c r="E479" s="272"/>
      <c r="F479" s="13"/>
      <c r="G479" s="13"/>
      <c r="H479" s="13"/>
      <c r="I479" s="13"/>
      <c r="J479" s="13"/>
      <c r="L479" s="14"/>
      <c r="M479" s="14"/>
      <c r="N479" s="14"/>
      <c r="O479" s="14"/>
      <c r="P479" s="14"/>
    </row>
    <row r="480" spans="5:16" x14ac:dyDescent="0.25">
      <c r="E480" s="272"/>
      <c r="F480" s="13"/>
      <c r="G480" s="13"/>
      <c r="H480" s="13"/>
      <c r="I480" s="13"/>
      <c r="J480" s="13"/>
      <c r="L480" s="14"/>
      <c r="M480" s="14"/>
      <c r="N480" s="14"/>
      <c r="O480" s="14"/>
      <c r="P480" s="14"/>
    </row>
    <row r="481" spans="5:16" x14ac:dyDescent="0.25">
      <c r="E481" s="272"/>
      <c r="F481" s="13"/>
      <c r="G481" s="13"/>
      <c r="H481" s="13"/>
      <c r="I481" s="13"/>
      <c r="J481" s="13"/>
      <c r="L481" s="14"/>
      <c r="M481" s="14"/>
      <c r="N481" s="14"/>
      <c r="O481" s="14"/>
      <c r="P481" s="14"/>
    </row>
    <row r="482" spans="5:16" x14ac:dyDescent="0.25">
      <c r="E482" s="272"/>
      <c r="F482" s="13"/>
      <c r="G482" s="13"/>
      <c r="H482" s="13"/>
      <c r="I482" s="13"/>
      <c r="J482" s="13"/>
      <c r="L482" s="14"/>
      <c r="M482" s="14"/>
      <c r="N482" s="14"/>
      <c r="O482" s="14"/>
      <c r="P482" s="14"/>
    </row>
    <row r="483" spans="5:16" x14ac:dyDescent="0.25">
      <c r="E483" s="272"/>
      <c r="F483" s="13"/>
      <c r="G483" s="13"/>
      <c r="H483" s="13"/>
      <c r="I483" s="13"/>
      <c r="J483" s="13"/>
      <c r="L483" s="14"/>
      <c r="M483" s="14"/>
      <c r="N483" s="14"/>
      <c r="O483" s="14"/>
      <c r="P483" s="14"/>
    </row>
    <row r="484" spans="5:16" x14ac:dyDescent="0.25">
      <c r="E484" s="272"/>
      <c r="F484" s="13"/>
      <c r="G484" s="13"/>
      <c r="H484" s="13"/>
      <c r="I484" s="13"/>
      <c r="J484" s="13"/>
      <c r="L484" s="14"/>
      <c r="M484" s="14"/>
      <c r="N484" s="14"/>
      <c r="O484" s="14"/>
      <c r="P484" s="14"/>
    </row>
    <row r="485" spans="5:16" x14ac:dyDescent="0.25">
      <c r="E485" s="272"/>
      <c r="F485" s="13"/>
      <c r="G485" s="13"/>
      <c r="H485" s="13"/>
      <c r="I485" s="13"/>
      <c r="J485" s="13"/>
      <c r="L485" s="14"/>
      <c r="M485" s="14"/>
      <c r="N485" s="14"/>
      <c r="O485" s="14"/>
      <c r="P485" s="14"/>
    </row>
    <row r="486" spans="5:16" x14ac:dyDescent="0.25">
      <c r="E486" s="272"/>
      <c r="F486" s="13"/>
      <c r="G486" s="13"/>
      <c r="H486" s="13"/>
      <c r="I486" s="13"/>
      <c r="J486" s="13"/>
      <c r="L486" s="14"/>
      <c r="M486" s="14"/>
      <c r="N486" s="14"/>
      <c r="O486" s="14"/>
      <c r="P486" s="14"/>
    </row>
    <row r="487" spans="5:16" x14ac:dyDescent="0.25">
      <c r="E487" s="272"/>
      <c r="F487" s="13"/>
      <c r="G487" s="13"/>
      <c r="H487" s="13"/>
      <c r="I487" s="13"/>
      <c r="J487" s="13"/>
      <c r="L487" s="14"/>
      <c r="M487" s="14"/>
      <c r="N487" s="14"/>
      <c r="O487" s="14"/>
      <c r="P487" s="14"/>
    </row>
    <row r="488" spans="5:16" x14ac:dyDescent="0.25">
      <c r="E488" s="272"/>
      <c r="F488" s="13"/>
      <c r="G488" s="13"/>
      <c r="H488" s="13"/>
      <c r="I488" s="13"/>
      <c r="J488" s="13"/>
      <c r="L488" s="14"/>
      <c r="M488" s="14"/>
      <c r="N488" s="14"/>
      <c r="O488" s="14"/>
      <c r="P488" s="14"/>
    </row>
    <row r="489" spans="5:16" x14ac:dyDescent="0.25">
      <c r="E489" s="272"/>
      <c r="F489" s="13"/>
      <c r="G489" s="13"/>
      <c r="H489" s="13"/>
      <c r="I489" s="13"/>
      <c r="J489" s="13"/>
      <c r="L489" s="14"/>
      <c r="M489" s="14"/>
      <c r="N489" s="14"/>
      <c r="O489" s="14"/>
      <c r="P489" s="14"/>
    </row>
    <row r="490" spans="5:16" x14ac:dyDescent="0.25">
      <c r="E490" s="272"/>
      <c r="F490" s="13"/>
      <c r="G490" s="13"/>
      <c r="H490" s="13"/>
      <c r="I490" s="13"/>
      <c r="J490" s="13"/>
      <c r="L490" s="14"/>
      <c r="M490" s="14"/>
      <c r="N490" s="14"/>
      <c r="O490" s="14"/>
      <c r="P490" s="14"/>
    </row>
    <row r="491" spans="5:16" x14ac:dyDescent="0.25">
      <c r="F491" s="13"/>
      <c r="G491" s="13"/>
      <c r="H491" s="13"/>
      <c r="I491" s="13"/>
      <c r="J491" s="13"/>
      <c r="L491" s="14"/>
      <c r="M491" s="14"/>
      <c r="N491" s="14"/>
      <c r="O491" s="14"/>
      <c r="P491" s="14"/>
    </row>
    <row r="492" spans="5:16" x14ac:dyDescent="0.25">
      <c r="E492" s="272"/>
      <c r="F492" s="13"/>
      <c r="G492" s="13"/>
      <c r="H492" s="13"/>
      <c r="I492" s="13"/>
      <c r="J492" s="13"/>
      <c r="L492" s="14"/>
      <c r="M492" s="14"/>
      <c r="N492" s="14"/>
      <c r="O492" s="14"/>
      <c r="P492" s="14"/>
    </row>
    <row r="493" spans="5:16" x14ac:dyDescent="0.25">
      <c r="E493" s="272"/>
      <c r="F493" s="13"/>
      <c r="G493" s="13"/>
      <c r="H493" s="13"/>
      <c r="I493" s="13"/>
      <c r="J493" s="13"/>
      <c r="L493" s="14"/>
      <c r="M493" s="14"/>
      <c r="N493" s="14"/>
      <c r="O493" s="14"/>
      <c r="P493" s="14"/>
    </row>
    <row r="494" spans="5:16" x14ac:dyDescent="0.25">
      <c r="E494" s="272"/>
      <c r="F494" s="13"/>
      <c r="G494" s="13"/>
      <c r="H494" s="13"/>
      <c r="I494" s="13"/>
      <c r="J494" s="13"/>
      <c r="L494" s="14"/>
      <c r="M494" s="14"/>
      <c r="N494" s="14"/>
      <c r="O494" s="14"/>
      <c r="P494" s="14"/>
    </row>
    <row r="495" spans="5:16" x14ac:dyDescent="0.25">
      <c r="E495" s="272"/>
      <c r="F495" s="13"/>
      <c r="G495" s="13"/>
      <c r="H495" s="13"/>
      <c r="I495" s="13"/>
      <c r="J495" s="13"/>
      <c r="L495" s="14"/>
      <c r="M495" s="14"/>
      <c r="N495" s="14"/>
      <c r="O495" s="14"/>
      <c r="P495" s="14"/>
    </row>
    <row r="496" spans="5:16" x14ac:dyDescent="0.25">
      <c r="E496" s="272"/>
      <c r="F496" s="13"/>
      <c r="G496" s="13"/>
      <c r="H496" s="13"/>
      <c r="I496" s="13"/>
      <c r="J496" s="13"/>
      <c r="L496" s="14"/>
      <c r="M496" s="14"/>
      <c r="N496" s="14"/>
      <c r="O496" s="14"/>
      <c r="P496" s="14"/>
    </row>
    <row r="497" spans="5:16" x14ac:dyDescent="0.25">
      <c r="E497" s="272"/>
      <c r="F497" s="13"/>
      <c r="G497" s="13"/>
      <c r="H497" s="13"/>
      <c r="I497" s="13"/>
      <c r="J497" s="13"/>
      <c r="L497" s="14"/>
      <c r="M497" s="14"/>
      <c r="N497" s="14"/>
      <c r="O497" s="14"/>
      <c r="P497" s="14"/>
    </row>
    <row r="498" spans="5:16" x14ac:dyDescent="0.25">
      <c r="E498" s="272"/>
      <c r="F498" s="13"/>
      <c r="G498" s="13"/>
      <c r="H498" s="13"/>
      <c r="I498" s="13"/>
      <c r="J498" s="13"/>
      <c r="L498" s="14"/>
      <c r="M498" s="14"/>
      <c r="N498" s="14"/>
      <c r="O498" s="14"/>
      <c r="P498" s="14"/>
    </row>
    <row r="499" spans="5:16" x14ac:dyDescent="0.25">
      <c r="E499" s="272"/>
      <c r="F499" s="13"/>
      <c r="G499" s="13"/>
      <c r="H499" s="13"/>
      <c r="I499" s="13"/>
      <c r="J499" s="13"/>
      <c r="L499" s="14"/>
      <c r="M499" s="14"/>
      <c r="N499" s="14"/>
      <c r="O499" s="14"/>
      <c r="P499" s="14"/>
    </row>
    <row r="500" spans="5:16" x14ac:dyDescent="0.25">
      <c r="E500" s="272"/>
      <c r="F500" s="13"/>
      <c r="G500" s="13"/>
      <c r="H500" s="13"/>
      <c r="I500" s="13"/>
      <c r="J500" s="13"/>
      <c r="L500" s="14"/>
      <c r="M500" s="14"/>
      <c r="N500" s="14"/>
      <c r="O500" s="14"/>
      <c r="P500" s="14"/>
    </row>
    <row r="501" spans="5:16" x14ac:dyDescent="0.25">
      <c r="E501" s="272"/>
      <c r="F501" s="13"/>
      <c r="G501" s="13"/>
      <c r="H501" s="13"/>
      <c r="I501" s="13"/>
      <c r="J501" s="13"/>
      <c r="L501" s="14"/>
      <c r="M501" s="14"/>
      <c r="N501" s="14"/>
      <c r="O501" s="14"/>
      <c r="P501" s="14"/>
    </row>
    <row r="502" spans="5:16" x14ac:dyDescent="0.25">
      <c r="E502" s="272"/>
      <c r="F502" s="13"/>
      <c r="G502" s="13"/>
      <c r="H502" s="13"/>
      <c r="I502" s="13"/>
      <c r="J502" s="13"/>
      <c r="L502" s="14"/>
      <c r="M502" s="14"/>
      <c r="N502" s="14"/>
      <c r="O502" s="14"/>
      <c r="P502" s="14"/>
    </row>
    <row r="503" spans="5:16" x14ac:dyDescent="0.25">
      <c r="E503" s="272"/>
      <c r="F503" s="13"/>
      <c r="G503" s="13"/>
      <c r="H503" s="13"/>
      <c r="I503" s="13"/>
      <c r="J503" s="13"/>
      <c r="L503" s="14"/>
      <c r="M503" s="14"/>
      <c r="N503" s="14"/>
      <c r="O503" s="14"/>
      <c r="P503" s="14"/>
    </row>
    <row r="504" spans="5:16" x14ac:dyDescent="0.25">
      <c r="E504" s="272"/>
      <c r="F504" s="13"/>
      <c r="G504" s="13"/>
      <c r="H504" s="13"/>
      <c r="I504" s="13"/>
      <c r="J504" s="13"/>
      <c r="L504" s="14"/>
      <c r="M504" s="14"/>
      <c r="N504" s="14"/>
      <c r="O504" s="14"/>
      <c r="P504" s="14"/>
    </row>
    <row r="505" spans="5:16" x14ac:dyDescent="0.25">
      <c r="E505" s="272"/>
      <c r="F505" s="13"/>
      <c r="G505" s="13"/>
      <c r="H505" s="13"/>
      <c r="I505" s="13"/>
      <c r="J505" s="13"/>
      <c r="L505" s="14"/>
      <c r="M505" s="14"/>
      <c r="N505" s="14"/>
      <c r="O505" s="14"/>
      <c r="P505" s="14"/>
    </row>
    <row r="506" spans="5:16" x14ac:dyDescent="0.25">
      <c r="E506" s="272"/>
      <c r="F506" s="13"/>
      <c r="G506" s="13"/>
      <c r="H506" s="13"/>
      <c r="I506" s="13"/>
      <c r="J506" s="13"/>
      <c r="L506" s="14"/>
      <c r="M506" s="14"/>
      <c r="N506" s="14"/>
      <c r="O506" s="14"/>
      <c r="P506" s="14"/>
    </row>
    <row r="507" spans="5:16" x14ac:dyDescent="0.25">
      <c r="E507" s="272"/>
      <c r="F507" s="13"/>
      <c r="G507" s="13"/>
      <c r="H507" s="13"/>
      <c r="I507" s="13"/>
      <c r="J507" s="13"/>
      <c r="L507" s="14"/>
      <c r="M507" s="14"/>
      <c r="N507" s="14"/>
      <c r="O507" s="14"/>
      <c r="P507" s="14"/>
    </row>
    <row r="508" spans="5:16" x14ac:dyDescent="0.25">
      <c r="E508" s="272"/>
      <c r="F508" s="13"/>
      <c r="G508" s="13"/>
      <c r="H508" s="13"/>
      <c r="I508" s="13"/>
      <c r="J508" s="13"/>
      <c r="L508" s="14"/>
      <c r="M508" s="14"/>
      <c r="N508" s="14"/>
      <c r="O508" s="14"/>
      <c r="P508" s="14"/>
    </row>
    <row r="509" spans="5:16" x14ac:dyDescent="0.25">
      <c r="E509" s="272"/>
      <c r="F509" s="13"/>
      <c r="G509" s="13"/>
      <c r="H509" s="13"/>
      <c r="I509" s="13"/>
      <c r="J509" s="13"/>
      <c r="L509" s="14"/>
      <c r="M509" s="14"/>
      <c r="N509" s="14"/>
      <c r="O509" s="14"/>
      <c r="P509" s="14"/>
    </row>
    <row r="510" spans="5:16" x14ac:dyDescent="0.25">
      <c r="E510" s="272"/>
      <c r="F510" s="13"/>
      <c r="G510" s="13"/>
      <c r="H510" s="13"/>
      <c r="I510" s="13"/>
      <c r="J510" s="13"/>
      <c r="L510" s="14"/>
      <c r="M510" s="14"/>
      <c r="N510" s="14"/>
      <c r="O510" s="14"/>
      <c r="P510" s="14"/>
    </row>
    <row r="511" spans="5:16" x14ac:dyDescent="0.25">
      <c r="E511" s="272"/>
      <c r="F511" s="13"/>
      <c r="G511" s="13"/>
      <c r="H511" s="13"/>
      <c r="I511" s="13"/>
      <c r="J511" s="13"/>
      <c r="L511" s="14"/>
      <c r="M511" s="14"/>
      <c r="N511" s="14"/>
      <c r="O511" s="14"/>
      <c r="P511" s="14"/>
    </row>
    <row r="512" spans="5:16" x14ac:dyDescent="0.25">
      <c r="E512" s="272"/>
      <c r="F512" s="13"/>
      <c r="G512" s="13"/>
      <c r="H512" s="13"/>
      <c r="I512" s="13"/>
      <c r="J512" s="13"/>
      <c r="L512" s="14"/>
      <c r="M512" s="14"/>
      <c r="N512" s="14"/>
      <c r="O512" s="14"/>
      <c r="P512" s="14"/>
    </row>
    <row r="513" spans="5:16" x14ac:dyDescent="0.25">
      <c r="E513" s="272"/>
      <c r="F513" s="13"/>
      <c r="G513" s="13"/>
      <c r="H513" s="13"/>
      <c r="I513" s="13"/>
      <c r="J513" s="13"/>
      <c r="L513" s="14"/>
      <c r="M513" s="14"/>
      <c r="N513" s="14"/>
      <c r="O513" s="14"/>
      <c r="P513" s="14"/>
    </row>
    <row r="514" spans="5:16" x14ac:dyDescent="0.25">
      <c r="E514" s="272"/>
      <c r="F514" s="13"/>
      <c r="G514" s="13"/>
      <c r="H514" s="13"/>
      <c r="I514" s="13"/>
      <c r="J514" s="13"/>
      <c r="L514" s="14"/>
      <c r="M514" s="14"/>
      <c r="N514" s="14"/>
      <c r="O514" s="14"/>
      <c r="P514" s="14"/>
    </row>
    <row r="515" spans="5:16" x14ac:dyDescent="0.25">
      <c r="E515" s="272"/>
      <c r="F515" s="13"/>
      <c r="G515" s="13"/>
      <c r="H515" s="13"/>
      <c r="I515" s="13"/>
      <c r="J515" s="13"/>
      <c r="L515" s="14"/>
      <c r="M515" s="14"/>
      <c r="N515" s="14"/>
      <c r="O515" s="14"/>
      <c r="P515" s="14"/>
    </row>
    <row r="516" spans="5:16" x14ac:dyDescent="0.25">
      <c r="E516" s="272"/>
      <c r="F516" s="13"/>
      <c r="G516" s="13"/>
      <c r="H516" s="13"/>
      <c r="I516" s="13"/>
      <c r="J516" s="13"/>
      <c r="L516" s="14"/>
      <c r="M516" s="14"/>
      <c r="N516" s="14"/>
      <c r="O516" s="14"/>
      <c r="P516" s="14"/>
    </row>
    <row r="517" spans="5:16" x14ac:dyDescent="0.25">
      <c r="E517" s="272"/>
      <c r="F517" s="13"/>
      <c r="G517" s="13"/>
      <c r="H517" s="13"/>
      <c r="I517" s="13"/>
      <c r="J517" s="13"/>
      <c r="L517" s="14"/>
      <c r="M517" s="14"/>
      <c r="N517" s="14"/>
      <c r="O517" s="14"/>
      <c r="P517" s="14"/>
    </row>
    <row r="518" spans="5:16" x14ac:dyDescent="0.25">
      <c r="F518" s="13"/>
      <c r="G518" s="13"/>
      <c r="H518" s="13"/>
      <c r="I518" s="13"/>
      <c r="J518" s="13"/>
      <c r="L518" s="14"/>
      <c r="M518" s="14"/>
      <c r="N518" s="14"/>
      <c r="O518" s="14"/>
      <c r="P518" s="14"/>
    </row>
    <row r="519" spans="5:16" x14ac:dyDescent="0.25">
      <c r="E519" s="272"/>
      <c r="F519" s="13"/>
      <c r="G519" s="13"/>
      <c r="H519" s="13"/>
      <c r="I519" s="13"/>
      <c r="J519" s="13"/>
      <c r="L519" s="14"/>
      <c r="M519" s="14"/>
      <c r="N519" s="14"/>
      <c r="O519" s="14"/>
      <c r="P519" s="14"/>
    </row>
    <row r="520" spans="5:16" x14ac:dyDescent="0.25">
      <c r="E520" s="272"/>
      <c r="F520" s="13"/>
      <c r="G520" s="13"/>
      <c r="H520" s="13"/>
      <c r="I520" s="13"/>
      <c r="J520" s="13"/>
      <c r="L520" s="14"/>
      <c r="M520" s="14"/>
      <c r="N520" s="14"/>
      <c r="O520" s="14"/>
      <c r="P520" s="14"/>
    </row>
    <row r="521" spans="5:16" x14ac:dyDescent="0.25">
      <c r="E521" s="272"/>
      <c r="F521" s="13"/>
      <c r="G521" s="13"/>
      <c r="H521" s="13"/>
      <c r="I521" s="13"/>
      <c r="J521" s="13"/>
      <c r="L521" s="14"/>
      <c r="M521" s="14"/>
      <c r="N521" s="14"/>
      <c r="O521" s="14"/>
      <c r="P521" s="14"/>
    </row>
    <row r="522" spans="5:16" x14ac:dyDescent="0.25">
      <c r="F522" s="13"/>
      <c r="G522" s="13"/>
      <c r="H522" s="13"/>
      <c r="I522" s="13"/>
      <c r="J522" s="13"/>
      <c r="L522" s="14"/>
      <c r="M522" s="14"/>
      <c r="N522" s="14"/>
      <c r="O522" s="14"/>
      <c r="P522" s="14"/>
    </row>
    <row r="523" spans="5:16" x14ac:dyDescent="0.25">
      <c r="E523" s="272"/>
      <c r="F523" s="13"/>
      <c r="G523" s="13"/>
      <c r="H523" s="13"/>
      <c r="I523" s="13"/>
      <c r="J523" s="13"/>
      <c r="L523" s="14"/>
      <c r="M523" s="14"/>
      <c r="N523" s="14"/>
      <c r="O523" s="14"/>
      <c r="P523" s="14"/>
    </row>
    <row r="524" spans="5:16" x14ac:dyDescent="0.25">
      <c r="E524" s="272"/>
      <c r="F524" s="13"/>
      <c r="G524" s="13"/>
      <c r="H524" s="13"/>
      <c r="I524" s="13"/>
      <c r="J524" s="13"/>
      <c r="L524" s="14"/>
      <c r="M524" s="14"/>
      <c r="N524" s="14"/>
      <c r="O524" s="14"/>
      <c r="P524" s="14"/>
    </row>
    <row r="525" spans="5:16" x14ac:dyDescent="0.25">
      <c r="E525" s="272"/>
      <c r="F525" s="13"/>
      <c r="G525" s="13"/>
      <c r="H525" s="13"/>
      <c r="I525" s="13"/>
      <c r="J525" s="13"/>
      <c r="L525" s="14"/>
      <c r="M525" s="14"/>
      <c r="N525" s="14"/>
      <c r="O525" s="14"/>
      <c r="P525" s="14"/>
    </row>
    <row r="526" spans="5:16" x14ac:dyDescent="0.25">
      <c r="E526" s="272"/>
      <c r="F526" s="13"/>
      <c r="G526" s="13"/>
      <c r="H526" s="13"/>
      <c r="I526" s="13"/>
      <c r="J526" s="13"/>
      <c r="L526" s="14"/>
      <c r="M526" s="14"/>
      <c r="N526" s="14"/>
      <c r="O526" s="14"/>
      <c r="P526" s="14"/>
    </row>
    <row r="527" spans="5:16" x14ac:dyDescent="0.25">
      <c r="E527" s="272"/>
      <c r="F527" s="13"/>
      <c r="G527" s="13"/>
      <c r="H527" s="13"/>
      <c r="I527" s="13"/>
      <c r="J527" s="13"/>
      <c r="L527" s="14"/>
      <c r="M527" s="14"/>
      <c r="N527" s="14"/>
      <c r="O527" s="14"/>
      <c r="P527" s="14"/>
    </row>
    <row r="528" spans="5:16" x14ac:dyDescent="0.25">
      <c r="E528" s="272"/>
      <c r="F528" s="13"/>
      <c r="G528" s="13"/>
      <c r="H528" s="13"/>
      <c r="I528" s="13"/>
      <c r="J528" s="13"/>
      <c r="L528" s="14"/>
      <c r="M528" s="14"/>
      <c r="N528" s="14"/>
      <c r="O528" s="14"/>
      <c r="P528" s="14"/>
    </row>
    <row r="529" spans="5:16" x14ac:dyDescent="0.25">
      <c r="E529" s="272"/>
      <c r="F529" s="13"/>
      <c r="G529" s="13"/>
      <c r="H529" s="13"/>
      <c r="I529" s="13"/>
      <c r="J529" s="13"/>
      <c r="L529" s="14"/>
      <c r="M529" s="14"/>
      <c r="N529" s="14"/>
      <c r="O529" s="14"/>
      <c r="P529" s="14"/>
    </row>
    <row r="530" spans="5:16" x14ac:dyDescent="0.25">
      <c r="E530" s="272"/>
      <c r="F530" s="13"/>
      <c r="G530" s="13"/>
      <c r="H530" s="13"/>
      <c r="I530" s="13"/>
      <c r="J530" s="13"/>
      <c r="L530" s="14"/>
      <c r="M530" s="14"/>
      <c r="N530" s="14"/>
      <c r="O530" s="14"/>
      <c r="P530" s="14"/>
    </row>
    <row r="531" spans="5:16" x14ac:dyDescent="0.25">
      <c r="E531" s="272"/>
      <c r="F531" s="13"/>
      <c r="G531" s="13"/>
      <c r="H531" s="13"/>
      <c r="I531" s="13"/>
      <c r="J531" s="13"/>
      <c r="L531" s="14"/>
      <c r="M531" s="14"/>
      <c r="N531" s="14"/>
      <c r="O531" s="14"/>
      <c r="P531" s="14"/>
    </row>
    <row r="532" spans="5:16" x14ac:dyDescent="0.25">
      <c r="E532" s="272"/>
      <c r="F532" s="13"/>
      <c r="G532" s="13"/>
      <c r="H532" s="13"/>
      <c r="I532" s="13"/>
      <c r="J532" s="13"/>
      <c r="L532" s="14"/>
      <c r="M532" s="14"/>
      <c r="N532" s="14"/>
      <c r="O532" s="14"/>
      <c r="P532" s="14"/>
    </row>
    <row r="533" spans="5:16" x14ac:dyDescent="0.25">
      <c r="E533" s="272"/>
      <c r="F533" s="13"/>
      <c r="G533" s="13"/>
      <c r="H533" s="13"/>
      <c r="I533" s="13"/>
      <c r="J533" s="13"/>
      <c r="L533" s="14"/>
      <c r="M533" s="14"/>
      <c r="N533" s="14"/>
      <c r="O533" s="14"/>
      <c r="P533" s="14"/>
    </row>
    <row r="534" spans="5:16" x14ac:dyDescent="0.25">
      <c r="E534" s="272"/>
      <c r="F534" s="13"/>
      <c r="G534" s="13"/>
      <c r="H534" s="13"/>
      <c r="I534" s="13"/>
      <c r="J534" s="13"/>
      <c r="L534" s="14"/>
      <c r="M534" s="14"/>
      <c r="N534" s="14"/>
      <c r="O534" s="14"/>
      <c r="P534" s="14"/>
    </row>
    <row r="535" spans="5:16" x14ac:dyDescent="0.25">
      <c r="E535" s="272"/>
      <c r="F535" s="13"/>
      <c r="G535" s="13"/>
      <c r="H535" s="13"/>
      <c r="I535" s="13"/>
      <c r="J535" s="13"/>
      <c r="L535" s="14"/>
      <c r="M535" s="14"/>
      <c r="N535" s="14"/>
      <c r="O535" s="14"/>
      <c r="P535" s="14"/>
    </row>
    <row r="536" spans="5:16" x14ac:dyDescent="0.25">
      <c r="E536" s="272"/>
      <c r="F536" s="13"/>
      <c r="G536" s="13"/>
      <c r="H536" s="13"/>
      <c r="I536" s="13"/>
      <c r="J536" s="13"/>
      <c r="L536" s="14"/>
      <c r="M536" s="14"/>
      <c r="N536" s="14"/>
      <c r="O536" s="14"/>
      <c r="P536" s="14"/>
    </row>
    <row r="537" spans="5:16" x14ac:dyDescent="0.25">
      <c r="E537" s="272"/>
      <c r="F537" s="13"/>
      <c r="G537" s="13"/>
      <c r="H537" s="13"/>
      <c r="I537" s="13"/>
      <c r="J537" s="13"/>
      <c r="L537" s="14"/>
      <c r="M537" s="14"/>
      <c r="N537" s="14"/>
      <c r="O537" s="14"/>
      <c r="P537" s="14"/>
    </row>
    <row r="538" spans="5:16" x14ac:dyDescent="0.25">
      <c r="E538" s="272"/>
      <c r="F538" s="13"/>
      <c r="G538" s="13"/>
      <c r="H538" s="13"/>
      <c r="I538" s="13"/>
      <c r="J538" s="13"/>
      <c r="L538" s="14"/>
      <c r="M538" s="14"/>
      <c r="N538" s="14"/>
      <c r="O538" s="14"/>
      <c r="P538" s="14"/>
    </row>
    <row r="539" spans="5:16" x14ac:dyDescent="0.25">
      <c r="E539" s="272"/>
      <c r="F539" s="13"/>
      <c r="G539" s="13"/>
      <c r="H539" s="13"/>
      <c r="I539" s="13"/>
      <c r="J539" s="13"/>
      <c r="L539" s="14"/>
      <c r="M539" s="14"/>
      <c r="N539" s="14"/>
      <c r="O539" s="14"/>
      <c r="P539" s="14"/>
    </row>
    <row r="540" spans="5:16" x14ac:dyDescent="0.25">
      <c r="E540" s="272"/>
      <c r="F540" s="13"/>
      <c r="G540" s="13"/>
      <c r="H540" s="13"/>
      <c r="I540" s="13"/>
      <c r="J540" s="13"/>
      <c r="L540" s="14"/>
      <c r="M540" s="14"/>
      <c r="N540" s="14"/>
      <c r="O540" s="14"/>
      <c r="P540" s="14"/>
    </row>
    <row r="541" spans="5:16" x14ac:dyDescent="0.25">
      <c r="E541" s="272"/>
      <c r="F541" s="13"/>
      <c r="G541" s="13"/>
      <c r="H541" s="13"/>
      <c r="I541" s="13"/>
      <c r="J541" s="13"/>
      <c r="L541" s="14"/>
      <c r="M541" s="14"/>
      <c r="N541" s="14"/>
      <c r="O541" s="14"/>
      <c r="P541" s="14"/>
    </row>
    <row r="542" spans="5:16" x14ac:dyDescent="0.25">
      <c r="E542" s="272"/>
      <c r="F542" s="13"/>
      <c r="G542" s="13"/>
      <c r="H542" s="13"/>
      <c r="I542" s="13"/>
      <c r="J542" s="13"/>
      <c r="L542" s="14"/>
      <c r="M542" s="14"/>
      <c r="N542" s="14"/>
      <c r="O542" s="14"/>
      <c r="P542" s="14"/>
    </row>
    <row r="543" spans="5:16" x14ac:dyDescent="0.25">
      <c r="E543" s="272"/>
      <c r="F543" s="13"/>
      <c r="G543" s="13"/>
      <c r="H543" s="13"/>
      <c r="I543" s="13"/>
      <c r="J543" s="13"/>
      <c r="L543" s="14"/>
      <c r="M543" s="14"/>
      <c r="N543" s="14"/>
      <c r="O543" s="14"/>
      <c r="P543" s="14"/>
    </row>
    <row r="544" spans="5:16" x14ac:dyDescent="0.25">
      <c r="E544" s="272"/>
      <c r="F544" s="13"/>
      <c r="G544" s="13"/>
      <c r="H544" s="13"/>
      <c r="I544" s="13"/>
      <c r="J544" s="13"/>
      <c r="L544" s="14"/>
      <c r="M544" s="14"/>
      <c r="N544" s="14"/>
      <c r="O544" s="14"/>
      <c r="P544" s="14"/>
    </row>
    <row r="545" spans="5:16" x14ac:dyDescent="0.25">
      <c r="E545" s="272"/>
      <c r="F545" s="13"/>
      <c r="G545" s="13"/>
      <c r="H545" s="13"/>
      <c r="I545" s="13"/>
      <c r="J545" s="13"/>
      <c r="L545" s="14"/>
      <c r="M545" s="14"/>
      <c r="N545" s="14"/>
      <c r="O545" s="14"/>
      <c r="P545" s="14"/>
    </row>
    <row r="546" spans="5:16" x14ac:dyDescent="0.25">
      <c r="F546" s="13"/>
      <c r="G546" s="13"/>
      <c r="H546" s="13"/>
      <c r="I546" s="13"/>
      <c r="J546" s="13"/>
      <c r="L546" s="14"/>
      <c r="M546" s="14"/>
      <c r="N546" s="14"/>
      <c r="O546" s="14"/>
      <c r="P546" s="14"/>
    </row>
    <row r="547" spans="5:16" x14ac:dyDescent="0.25">
      <c r="E547" s="272"/>
      <c r="F547" s="13"/>
      <c r="G547" s="13"/>
      <c r="H547" s="13"/>
      <c r="I547" s="13"/>
      <c r="J547" s="13"/>
      <c r="L547" s="14"/>
      <c r="M547" s="14"/>
      <c r="N547" s="14"/>
      <c r="O547" s="14"/>
      <c r="P547" s="14"/>
    </row>
    <row r="548" spans="5:16" x14ac:dyDescent="0.25">
      <c r="E548" s="272"/>
      <c r="F548" s="13"/>
      <c r="G548" s="13"/>
      <c r="H548" s="13"/>
      <c r="I548" s="13"/>
      <c r="J548" s="13"/>
      <c r="L548" s="14"/>
      <c r="M548" s="14"/>
      <c r="N548" s="14"/>
      <c r="O548" s="14"/>
      <c r="P548" s="14"/>
    </row>
    <row r="549" spans="5:16" x14ac:dyDescent="0.25">
      <c r="E549" s="272"/>
      <c r="F549" s="13"/>
      <c r="G549" s="13"/>
      <c r="H549" s="13"/>
      <c r="I549" s="13"/>
      <c r="J549" s="13"/>
      <c r="L549" s="14"/>
      <c r="M549" s="14"/>
      <c r="N549" s="14"/>
      <c r="O549" s="14"/>
      <c r="P549" s="14"/>
    </row>
    <row r="550" spans="5:16" x14ac:dyDescent="0.25">
      <c r="E550" s="272"/>
      <c r="F550" s="13"/>
      <c r="G550" s="13"/>
      <c r="H550" s="13"/>
      <c r="I550" s="13"/>
      <c r="J550" s="13"/>
      <c r="L550" s="14"/>
      <c r="M550" s="14"/>
      <c r="N550" s="14"/>
      <c r="O550" s="14"/>
      <c r="P550" s="14"/>
    </row>
    <row r="551" spans="5:16" x14ac:dyDescent="0.25">
      <c r="E551" s="272"/>
      <c r="F551" s="13"/>
      <c r="G551" s="13"/>
      <c r="H551" s="13"/>
      <c r="I551" s="13"/>
      <c r="J551" s="13"/>
      <c r="L551" s="14"/>
      <c r="M551" s="14"/>
      <c r="N551" s="14"/>
      <c r="O551" s="14"/>
      <c r="P551" s="14"/>
    </row>
    <row r="552" spans="5:16" x14ac:dyDescent="0.25">
      <c r="E552" s="272"/>
      <c r="F552" s="13"/>
      <c r="G552" s="13"/>
      <c r="H552" s="13"/>
      <c r="I552" s="13"/>
      <c r="J552" s="13"/>
      <c r="L552" s="14"/>
      <c r="M552" s="14"/>
      <c r="N552" s="14"/>
      <c r="O552" s="14"/>
      <c r="P552" s="14"/>
    </row>
    <row r="553" spans="5:16" x14ac:dyDescent="0.25">
      <c r="E553" s="272"/>
      <c r="F553" s="13"/>
      <c r="G553" s="13"/>
      <c r="H553" s="13"/>
      <c r="I553" s="13"/>
      <c r="J553" s="13"/>
      <c r="L553" s="14"/>
      <c r="M553" s="14"/>
      <c r="N553" s="14"/>
      <c r="O553" s="14"/>
      <c r="P553" s="14"/>
    </row>
    <row r="554" spans="5:16" x14ac:dyDescent="0.25">
      <c r="E554" s="272"/>
      <c r="F554" s="13"/>
      <c r="G554" s="13"/>
      <c r="H554" s="13"/>
      <c r="I554" s="13"/>
      <c r="J554" s="13"/>
      <c r="L554" s="14"/>
      <c r="M554" s="14"/>
      <c r="N554" s="14"/>
      <c r="O554" s="14"/>
      <c r="P554" s="14"/>
    </row>
    <row r="555" spans="5:16" x14ac:dyDescent="0.25">
      <c r="E555" s="272"/>
      <c r="F555" s="13"/>
      <c r="G555" s="13"/>
      <c r="H555" s="13"/>
      <c r="I555" s="13"/>
      <c r="J555" s="13"/>
      <c r="L555" s="14"/>
      <c r="M555" s="14"/>
      <c r="N555" s="14"/>
      <c r="O555" s="14"/>
      <c r="P555" s="14"/>
    </row>
    <row r="556" spans="5:16" x14ac:dyDescent="0.25">
      <c r="E556" s="272"/>
      <c r="F556" s="13"/>
      <c r="G556" s="13"/>
      <c r="H556" s="13"/>
      <c r="I556" s="13"/>
      <c r="J556" s="13"/>
      <c r="L556" s="14"/>
      <c r="M556" s="14"/>
      <c r="N556" s="14"/>
      <c r="O556" s="14"/>
      <c r="P556" s="14"/>
    </row>
    <row r="557" spans="5:16" x14ac:dyDescent="0.25">
      <c r="E557" s="272"/>
      <c r="F557" s="13"/>
      <c r="G557" s="13"/>
      <c r="H557" s="13"/>
      <c r="I557" s="13"/>
      <c r="J557" s="13"/>
      <c r="L557" s="14"/>
      <c r="M557" s="14"/>
      <c r="N557" s="14"/>
      <c r="O557" s="14"/>
      <c r="P557" s="14"/>
    </row>
    <row r="558" spans="5:16" x14ac:dyDescent="0.25">
      <c r="E558" s="272"/>
      <c r="F558" s="13"/>
      <c r="G558" s="13"/>
      <c r="H558" s="13"/>
      <c r="I558" s="13"/>
      <c r="J558" s="13"/>
      <c r="L558" s="14"/>
      <c r="M558" s="14"/>
      <c r="N558" s="14"/>
      <c r="O558" s="14"/>
      <c r="P558" s="14"/>
    </row>
    <row r="559" spans="5:16" x14ac:dyDescent="0.25">
      <c r="E559" s="272"/>
      <c r="F559" s="13"/>
      <c r="G559" s="13"/>
      <c r="H559" s="13"/>
      <c r="I559" s="13"/>
      <c r="J559" s="13"/>
      <c r="L559" s="14"/>
      <c r="M559" s="14"/>
      <c r="N559" s="14"/>
      <c r="O559" s="14"/>
      <c r="P559" s="14"/>
    </row>
    <row r="560" spans="5:16" x14ac:dyDescent="0.25">
      <c r="E560" s="272"/>
      <c r="F560" s="13"/>
      <c r="G560" s="13"/>
      <c r="H560" s="13"/>
      <c r="I560" s="13"/>
      <c r="J560" s="13"/>
      <c r="L560" s="14"/>
      <c r="M560" s="14"/>
      <c r="N560" s="14"/>
      <c r="O560" s="14"/>
      <c r="P560" s="14"/>
    </row>
    <row r="561" spans="5:16" x14ac:dyDescent="0.25">
      <c r="E561" s="272"/>
      <c r="F561" s="13"/>
      <c r="G561" s="13"/>
      <c r="H561" s="13"/>
      <c r="I561" s="13"/>
      <c r="J561" s="13"/>
      <c r="L561" s="14"/>
      <c r="M561" s="14"/>
      <c r="N561" s="14"/>
      <c r="O561" s="14"/>
      <c r="P561" s="14"/>
    </row>
    <row r="562" spans="5:16" x14ac:dyDescent="0.25">
      <c r="E562" s="272"/>
      <c r="F562" s="13"/>
      <c r="G562" s="13"/>
      <c r="H562" s="13"/>
      <c r="I562" s="13"/>
      <c r="J562" s="13"/>
      <c r="L562" s="14"/>
      <c r="M562" s="14"/>
      <c r="N562" s="14"/>
      <c r="O562" s="14"/>
      <c r="P562" s="14"/>
    </row>
    <row r="563" spans="5:16" x14ac:dyDescent="0.25">
      <c r="E563" s="272"/>
      <c r="F563" s="13"/>
      <c r="G563" s="13"/>
      <c r="H563" s="13"/>
      <c r="I563" s="13"/>
      <c r="J563" s="13"/>
      <c r="L563" s="14"/>
      <c r="M563" s="14"/>
      <c r="N563" s="14"/>
      <c r="O563" s="14"/>
      <c r="P563" s="14"/>
    </row>
    <row r="564" spans="5:16" x14ac:dyDescent="0.25">
      <c r="E564" s="272"/>
      <c r="F564" s="13"/>
      <c r="G564" s="13"/>
      <c r="H564" s="13"/>
      <c r="I564" s="13"/>
      <c r="J564" s="13"/>
      <c r="L564" s="14"/>
      <c r="M564" s="14"/>
      <c r="N564" s="14"/>
      <c r="O564" s="14"/>
      <c r="P564" s="14"/>
    </row>
    <row r="565" spans="5:16" x14ac:dyDescent="0.25">
      <c r="E565" s="272"/>
      <c r="F565" s="13"/>
      <c r="G565" s="13"/>
      <c r="H565" s="13"/>
      <c r="I565" s="13"/>
      <c r="J565" s="13"/>
      <c r="L565" s="14"/>
      <c r="M565" s="14"/>
      <c r="N565" s="14"/>
      <c r="O565" s="14"/>
      <c r="P565" s="14"/>
    </row>
    <row r="566" spans="5:16" x14ac:dyDescent="0.25">
      <c r="E566" s="272"/>
      <c r="F566" s="13"/>
      <c r="G566" s="13"/>
      <c r="H566" s="13"/>
      <c r="I566" s="13"/>
      <c r="J566" s="13"/>
      <c r="L566" s="14"/>
      <c r="M566" s="14"/>
      <c r="N566" s="14"/>
      <c r="O566" s="14"/>
      <c r="P566" s="14"/>
    </row>
    <row r="567" spans="5:16" x14ac:dyDescent="0.25">
      <c r="E567" s="272"/>
      <c r="F567" s="13"/>
      <c r="G567" s="13"/>
      <c r="H567" s="13"/>
      <c r="I567" s="13"/>
      <c r="J567" s="13"/>
      <c r="L567" s="14"/>
      <c r="M567" s="14"/>
      <c r="N567" s="14"/>
      <c r="O567" s="14"/>
      <c r="P567" s="14"/>
    </row>
    <row r="568" spans="5:16" x14ac:dyDescent="0.25">
      <c r="E568" s="272"/>
      <c r="F568" s="13"/>
      <c r="G568" s="13"/>
      <c r="H568" s="13"/>
      <c r="I568" s="13"/>
      <c r="J568" s="13"/>
      <c r="L568" s="14"/>
      <c r="M568" s="14"/>
      <c r="N568" s="14"/>
      <c r="O568" s="14"/>
      <c r="P568" s="14"/>
    </row>
    <row r="569" spans="5:16" x14ac:dyDescent="0.25">
      <c r="E569" s="272"/>
      <c r="F569" s="13"/>
      <c r="G569" s="13"/>
      <c r="H569" s="13"/>
      <c r="I569" s="13"/>
      <c r="J569" s="13"/>
      <c r="L569" s="14"/>
      <c r="M569" s="14"/>
      <c r="N569" s="14"/>
      <c r="O569" s="14"/>
      <c r="P569" s="14"/>
    </row>
    <row r="570" spans="5:16" x14ac:dyDescent="0.25">
      <c r="E570" s="272"/>
      <c r="F570" s="13"/>
      <c r="G570" s="13"/>
      <c r="H570" s="13"/>
      <c r="I570" s="13"/>
      <c r="J570" s="13"/>
      <c r="L570" s="14"/>
      <c r="M570" s="14"/>
      <c r="N570" s="14"/>
      <c r="O570" s="14"/>
      <c r="P570" s="14"/>
    </row>
    <row r="571" spans="5:16" x14ac:dyDescent="0.25">
      <c r="E571" s="272"/>
      <c r="F571" s="13"/>
      <c r="G571" s="13"/>
      <c r="H571" s="13"/>
      <c r="I571" s="13"/>
      <c r="J571" s="13"/>
      <c r="L571" s="14"/>
      <c r="M571" s="14"/>
      <c r="N571" s="14"/>
      <c r="O571" s="14"/>
      <c r="P571" s="14"/>
    </row>
    <row r="572" spans="5:16" x14ac:dyDescent="0.25">
      <c r="E572" s="272"/>
      <c r="F572" s="13"/>
      <c r="G572" s="13"/>
      <c r="H572" s="13"/>
      <c r="I572" s="13"/>
      <c r="J572" s="13"/>
      <c r="L572" s="14"/>
      <c r="M572" s="14"/>
      <c r="N572" s="14"/>
      <c r="O572" s="14"/>
      <c r="P572" s="14"/>
    </row>
    <row r="573" spans="5:16" x14ac:dyDescent="0.25">
      <c r="E573" s="272"/>
      <c r="F573" s="13"/>
      <c r="G573" s="13"/>
      <c r="H573" s="13"/>
      <c r="I573" s="13"/>
      <c r="J573" s="13"/>
      <c r="L573" s="14"/>
      <c r="M573" s="14"/>
      <c r="N573" s="14"/>
      <c r="O573" s="14"/>
      <c r="P573" s="14"/>
    </row>
    <row r="574" spans="5:16" x14ac:dyDescent="0.25">
      <c r="E574" s="272"/>
      <c r="F574" s="13"/>
      <c r="G574" s="13"/>
      <c r="H574" s="13"/>
      <c r="I574" s="13"/>
      <c r="J574" s="13"/>
      <c r="L574" s="14"/>
      <c r="M574" s="14"/>
      <c r="N574" s="14"/>
      <c r="O574" s="14"/>
      <c r="P574" s="14"/>
    </row>
    <row r="575" spans="5:16" x14ac:dyDescent="0.25">
      <c r="F575" s="13"/>
      <c r="G575" s="13"/>
      <c r="H575" s="13"/>
      <c r="I575" s="13"/>
      <c r="J575" s="13"/>
      <c r="L575" s="14"/>
      <c r="M575" s="14"/>
      <c r="N575" s="14"/>
      <c r="O575" s="14"/>
      <c r="P575" s="14"/>
    </row>
    <row r="576" spans="5:16" x14ac:dyDescent="0.25">
      <c r="E576" s="272"/>
      <c r="F576" s="13"/>
      <c r="G576" s="13"/>
      <c r="H576" s="13"/>
      <c r="I576" s="13"/>
      <c r="J576" s="13"/>
      <c r="L576" s="14"/>
      <c r="M576" s="14"/>
      <c r="N576" s="14"/>
      <c r="O576" s="14"/>
      <c r="P576" s="14"/>
    </row>
    <row r="577" spans="5:16" x14ac:dyDescent="0.25">
      <c r="E577" s="272"/>
      <c r="F577" s="13"/>
      <c r="G577" s="13"/>
      <c r="H577" s="13"/>
      <c r="I577" s="13"/>
      <c r="J577" s="13"/>
      <c r="L577" s="14"/>
      <c r="M577" s="14"/>
      <c r="N577" s="14"/>
      <c r="O577" s="14"/>
      <c r="P577" s="14"/>
    </row>
    <row r="578" spans="5:16" x14ac:dyDescent="0.25">
      <c r="E578" s="272"/>
      <c r="F578" s="13"/>
      <c r="G578" s="13"/>
      <c r="H578" s="13"/>
      <c r="I578" s="13"/>
      <c r="J578" s="13"/>
      <c r="L578" s="14"/>
      <c r="M578" s="14"/>
      <c r="N578" s="14"/>
      <c r="O578" s="14"/>
      <c r="P578" s="14"/>
    </row>
    <row r="579" spans="5:16" x14ac:dyDescent="0.25">
      <c r="E579" s="272"/>
      <c r="F579" s="13"/>
      <c r="G579" s="13"/>
      <c r="H579" s="13"/>
      <c r="I579" s="13"/>
      <c r="J579" s="13"/>
      <c r="L579" s="14"/>
      <c r="M579" s="14"/>
      <c r="N579" s="14"/>
      <c r="O579" s="14"/>
      <c r="P579" s="14"/>
    </row>
    <row r="580" spans="5:16" x14ac:dyDescent="0.25">
      <c r="E580" s="272"/>
      <c r="F580" s="13"/>
      <c r="G580" s="13"/>
      <c r="H580" s="13"/>
      <c r="I580" s="13"/>
      <c r="J580" s="13"/>
      <c r="L580" s="14"/>
      <c r="M580" s="14"/>
      <c r="N580" s="14"/>
      <c r="O580" s="14"/>
      <c r="P580" s="14"/>
    </row>
    <row r="581" spans="5:16" x14ac:dyDescent="0.25">
      <c r="E581" s="272"/>
      <c r="F581" s="13"/>
      <c r="G581" s="13"/>
      <c r="H581" s="13"/>
      <c r="I581" s="13"/>
      <c r="J581" s="13"/>
      <c r="L581" s="14"/>
      <c r="M581" s="14"/>
      <c r="N581" s="14"/>
      <c r="O581" s="14"/>
      <c r="P581" s="14"/>
    </row>
    <row r="582" spans="5:16" x14ac:dyDescent="0.25">
      <c r="E582" s="272"/>
      <c r="F582" s="13"/>
      <c r="G582" s="13"/>
      <c r="H582" s="13"/>
      <c r="I582" s="13"/>
      <c r="J582" s="13"/>
      <c r="L582" s="14"/>
      <c r="M582" s="14"/>
      <c r="N582" s="14"/>
      <c r="O582" s="14"/>
      <c r="P582" s="14"/>
    </row>
    <row r="583" spans="5:16" x14ac:dyDescent="0.25">
      <c r="E583" s="272"/>
      <c r="F583" s="13"/>
      <c r="G583" s="13"/>
      <c r="H583" s="13"/>
      <c r="I583" s="13"/>
      <c r="J583" s="13"/>
      <c r="L583" s="14"/>
      <c r="M583" s="14"/>
      <c r="N583" s="14"/>
      <c r="O583" s="14"/>
      <c r="P583" s="14"/>
    </row>
    <row r="584" spans="5:16" x14ac:dyDescent="0.25">
      <c r="E584" s="272"/>
      <c r="F584" s="13"/>
      <c r="G584" s="13"/>
      <c r="H584" s="13"/>
      <c r="I584" s="13"/>
      <c r="J584" s="13"/>
      <c r="L584" s="14"/>
      <c r="M584" s="14"/>
      <c r="N584" s="14"/>
      <c r="O584" s="14"/>
      <c r="P584" s="14"/>
    </row>
    <row r="585" spans="5:16" x14ac:dyDescent="0.25">
      <c r="E585" s="272"/>
      <c r="F585" s="13"/>
      <c r="G585" s="13"/>
      <c r="H585" s="13"/>
      <c r="I585" s="13"/>
      <c r="J585" s="13"/>
      <c r="L585" s="14"/>
      <c r="M585" s="14"/>
      <c r="N585" s="14"/>
      <c r="O585" s="14"/>
      <c r="P585" s="14"/>
    </row>
    <row r="586" spans="5:16" x14ac:dyDescent="0.25">
      <c r="E586" s="272"/>
      <c r="F586" s="13"/>
      <c r="G586" s="13"/>
      <c r="H586" s="13"/>
      <c r="I586" s="13"/>
      <c r="J586" s="13"/>
      <c r="L586" s="14"/>
      <c r="M586" s="14"/>
      <c r="N586" s="14"/>
      <c r="O586" s="14"/>
      <c r="P586" s="14"/>
    </row>
    <row r="587" spans="5:16" x14ac:dyDescent="0.25">
      <c r="E587" s="272"/>
      <c r="F587" s="13"/>
      <c r="G587" s="13"/>
      <c r="H587" s="13"/>
      <c r="I587" s="13"/>
      <c r="J587" s="13"/>
      <c r="L587" s="14"/>
      <c r="M587" s="14"/>
      <c r="N587" s="14"/>
      <c r="O587" s="14"/>
      <c r="P587" s="14"/>
    </row>
    <row r="588" spans="5:16" x14ac:dyDescent="0.25">
      <c r="E588" s="272"/>
      <c r="F588" s="13"/>
      <c r="G588" s="13"/>
      <c r="H588" s="13"/>
      <c r="I588" s="13"/>
      <c r="J588" s="13"/>
      <c r="L588" s="14"/>
      <c r="M588" s="14"/>
      <c r="N588" s="14"/>
      <c r="O588" s="14"/>
      <c r="P588" s="14"/>
    </row>
    <row r="589" spans="5:16" x14ac:dyDescent="0.25">
      <c r="E589" s="272"/>
      <c r="F589" s="13"/>
      <c r="G589" s="13"/>
      <c r="H589" s="13"/>
      <c r="I589" s="13"/>
      <c r="J589" s="13"/>
      <c r="L589" s="14"/>
      <c r="M589" s="14"/>
      <c r="N589" s="14"/>
      <c r="O589" s="14"/>
      <c r="P589" s="14"/>
    </row>
    <row r="590" spans="5:16" x14ac:dyDescent="0.25">
      <c r="E590" s="272"/>
      <c r="F590" s="13"/>
      <c r="G590" s="13"/>
      <c r="H590" s="13"/>
      <c r="I590" s="13"/>
      <c r="J590" s="13"/>
      <c r="L590" s="14"/>
      <c r="M590" s="14"/>
      <c r="N590" s="14"/>
      <c r="O590" s="14"/>
      <c r="P590" s="14"/>
    </row>
    <row r="591" spans="5:16" x14ac:dyDescent="0.25">
      <c r="E591" s="272"/>
      <c r="F591" s="13"/>
      <c r="G591" s="13"/>
      <c r="H591" s="13"/>
      <c r="I591" s="13"/>
      <c r="J591" s="13"/>
      <c r="L591" s="14"/>
      <c r="M591" s="14"/>
      <c r="N591" s="14"/>
      <c r="O591" s="14"/>
      <c r="P591" s="14"/>
    </row>
    <row r="592" spans="5:16" x14ac:dyDescent="0.25">
      <c r="E592" s="272"/>
      <c r="F592" s="13"/>
      <c r="G592" s="13"/>
      <c r="H592" s="13"/>
      <c r="I592" s="13"/>
      <c r="J592" s="13"/>
      <c r="L592" s="14"/>
      <c r="M592" s="14"/>
      <c r="N592" s="14"/>
      <c r="O592" s="14"/>
      <c r="P592" s="14"/>
    </row>
    <row r="593" spans="5:16" x14ac:dyDescent="0.25">
      <c r="E593" s="272"/>
      <c r="F593" s="13"/>
      <c r="G593" s="13"/>
      <c r="H593" s="13"/>
      <c r="I593" s="13"/>
      <c r="J593" s="13"/>
      <c r="L593" s="14"/>
      <c r="M593" s="14"/>
      <c r="N593" s="14"/>
      <c r="O593" s="14"/>
      <c r="P593" s="14"/>
    </row>
    <row r="594" spans="5:16" x14ac:dyDescent="0.25">
      <c r="E594" s="272"/>
      <c r="F594" s="13"/>
      <c r="G594" s="13"/>
      <c r="H594" s="13"/>
      <c r="I594" s="13"/>
      <c r="J594" s="13"/>
      <c r="L594" s="14"/>
      <c r="M594" s="14"/>
      <c r="N594" s="14"/>
      <c r="O594" s="14"/>
      <c r="P594" s="14"/>
    </row>
    <row r="595" spans="5:16" x14ac:dyDescent="0.25">
      <c r="E595" s="272"/>
      <c r="F595" s="13"/>
      <c r="G595" s="13"/>
      <c r="H595" s="13"/>
      <c r="I595" s="13"/>
      <c r="J595" s="13"/>
      <c r="L595" s="14"/>
      <c r="M595" s="14"/>
      <c r="N595" s="14"/>
      <c r="O595" s="14"/>
      <c r="P595" s="14"/>
    </row>
    <row r="596" spans="5:16" x14ac:dyDescent="0.25">
      <c r="E596" s="272"/>
      <c r="F596" s="13"/>
      <c r="G596" s="13"/>
      <c r="H596" s="13"/>
      <c r="I596" s="13"/>
      <c r="J596" s="13"/>
      <c r="L596" s="14"/>
      <c r="M596" s="14"/>
      <c r="N596" s="14"/>
      <c r="O596" s="14"/>
      <c r="P596" s="14"/>
    </row>
    <row r="597" spans="5:16" x14ac:dyDescent="0.25">
      <c r="E597" s="272"/>
      <c r="F597" s="13"/>
      <c r="G597" s="13"/>
      <c r="H597" s="13"/>
      <c r="I597" s="13"/>
      <c r="J597" s="13"/>
      <c r="L597" s="14"/>
      <c r="M597" s="14"/>
      <c r="N597" s="14"/>
      <c r="O597" s="14"/>
      <c r="P597" s="14"/>
    </row>
    <row r="598" spans="5:16" x14ac:dyDescent="0.25">
      <c r="E598" s="272"/>
      <c r="F598" s="13"/>
      <c r="G598" s="13"/>
      <c r="H598" s="13"/>
      <c r="I598" s="13"/>
      <c r="J598" s="13"/>
      <c r="L598" s="14"/>
      <c r="M598" s="14"/>
      <c r="N598" s="14"/>
      <c r="O598" s="14"/>
      <c r="P598" s="14"/>
    </row>
    <row r="599" spans="5:16" x14ac:dyDescent="0.25">
      <c r="E599" s="272"/>
      <c r="F599" s="13"/>
      <c r="G599" s="13"/>
      <c r="H599" s="13"/>
      <c r="I599" s="13"/>
      <c r="J599" s="13"/>
      <c r="L599" s="14"/>
      <c r="M599" s="14"/>
      <c r="N599" s="14"/>
      <c r="O599" s="14"/>
      <c r="P599" s="14"/>
    </row>
    <row r="600" spans="5:16" x14ac:dyDescent="0.25">
      <c r="E600" s="272"/>
      <c r="F600" s="13"/>
      <c r="G600" s="13"/>
      <c r="H600" s="13"/>
      <c r="I600" s="13"/>
      <c r="J600" s="13"/>
      <c r="L600" s="14"/>
      <c r="M600" s="14"/>
      <c r="N600" s="14"/>
      <c r="O600" s="14"/>
      <c r="P600" s="14"/>
    </row>
    <row r="601" spans="5:16" x14ac:dyDescent="0.25">
      <c r="E601" s="272"/>
      <c r="F601" s="13"/>
      <c r="G601" s="13"/>
      <c r="H601" s="13"/>
      <c r="I601" s="13"/>
      <c r="J601" s="13"/>
      <c r="L601" s="14"/>
      <c r="M601" s="14"/>
      <c r="N601" s="14"/>
      <c r="O601" s="14"/>
      <c r="P601" s="14"/>
    </row>
    <row r="602" spans="5:16" x14ac:dyDescent="0.25">
      <c r="F602" s="13"/>
      <c r="G602" s="13"/>
      <c r="H602" s="13"/>
      <c r="I602" s="13"/>
      <c r="J602" s="13"/>
      <c r="L602" s="14"/>
      <c r="M602" s="14"/>
      <c r="N602" s="14"/>
      <c r="O602" s="14"/>
      <c r="P602" s="14"/>
    </row>
    <row r="603" spans="5:16" x14ac:dyDescent="0.25">
      <c r="E603" s="272"/>
      <c r="F603" s="13"/>
      <c r="G603" s="13"/>
      <c r="H603" s="13"/>
      <c r="I603" s="13"/>
      <c r="J603" s="13"/>
      <c r="L603" s="14"/>
      <c r="M603" s="14"/>
      <c r="N603" s="14"/>
      <c r="O603" s="14"/>
      <c r="P603" s="14"/>
    </row>
    <row r="604" spans="5:16" x14ac:dyDescent="0.25">
      <c r="E604" s="272"/>
      <c r="F604" s="13"/>
      <c r="G604" s="13"/>
      <c r="H604" s="13"/>
      <c r="I604" s="13"/>
      <c r="J604" s="13"/>
      <c r="L604" s="14"/>
      <c r="M604" s="14"/>
      <c r="N604" s="14"/>
      <c r="O604" s="14"/>
      <c r="P604" s="14"/>
    </row>
    <row r="605" spans="5:16" x14ac:dyDescent="0.25">
      <c r="E605" s="272"/>
      <c r="F605" s="13"/>
      <c r="G605" s="13"/>
      <c r="H605" s="13"/>
      <c r="I605" s="13"/>
      <c r="J605" s="13"/>
      <c r="L605" s="14"/>
      <c r="M605" s="14"/>
      <c r="N605" s="14"/>
      <c r="O605" s="14"/>
      <c r="P605" s="14"/>
    </row>
    <row r="606" spans="5:16" x14ac:dyDescent="0.25">
      <c r="F606" s="13"/>
      <c r="G606" s="13"/>
      <c r="H606" s="13"/>
      <c r="I606" s="13"/>
      <c r="J606" s="13"/>
      <c r="L606" s="14"/>
      <c r="M606" s="14"/>
      <c r="N606" s="14"/>
      <c r="O606" s="14"/>
      <c r="P606" s="14"/>
    </row>
    <row r="607" spans="5:16" x14ac:dyDescent="0.25">
      <c r="E607" s="272"/>
      <c r="F607" s="13"/>
      <c r="G607" s="13"/>
      <c r="H607" s="13"/>
      <c r="I607" s="13"/>
      <c r="J607" s="13"/>
      <c r="L607" s="14"/>
      <c r="M607" s="14"/>
      <c r="N607" s="14"/>
      <c r="O607" s="14"/>
      <c r="P607" s="14"/>
    </row>
    <row r="608" spans="5:16" x14ac:dyDescent="0.25">
      <c r="E608" s="272"/>
      <c r="F608" s="13"/>
      <c r="G608" s="13"/>
      <c r="H608" s="13"/>
      <c r="I608" s="13"/>
      <c r="J608" s="13"/>
      <c r="L608" s="14"/>
      <c r="M608" s="14"/>
      <c r="N608" s="14"/>
      <c r="O608" s="14"/>
      <c r="P608" s="14"/>
    </row>
    <row r="609" spans="5:16" x14ac:dyDescent="0.25">
      <c r="E609" s="272"/>
      <c r="F609" s="13"/>
      <c r="G609" s="13"/>
      <c r="H609" s="13"/>
      <c r="I609" s="13"/>
      <c r="J609" s="13"/>
      <c r="L609" s="14"/>
      <c r="M609" s="14"/>
      <c r="N609" s="14"/>
      <c r="O609" s="14"/>
      <c r="P609" s="14"/>
    </row>
    <row r="610" spans="5:16" x14ac:dyDescent="0.25">
      <c r="E610" s="272"/>
      <c r="F610" s="13"/>
      <c r="G610" s="13"/>
      <c r="H610" s="13"/>
      <c r="I610" s="13"/>
      <c r="J610" s="13"/>
      <c r="L610" s="14"/>
      <c r="M610" s="14"/>
      <c r="N610" s="14"/>
      <c r="O610" s="14"/>
      <c r="P610" s="14"/>
    </row>
    <row r="611" spans="5:16" x14ac:dyDescent="0.25">
      <c r="E611" s="272"/>
      <c r="F611" s="13"/>
      <c r="G611" s="13"/>
      <c r="H611" s="13"/>
      <c r="I611" s="13"/>
      <c r="J611" s="13"/>
      <c r="L611" s="14"/>
      <c r="M611" s="14"/>
      <c r="N611" s="14"/>
      <c r="O611" s="14"/>
      <c r="P611" s="14"/>
    </row>
    <row r="612" spans="5:16" x14ac:dyDescent="0.25">
      <c r="E612" s="272"/>
      <c r="F612" s="13"/>
      <c r="G612" s="13"/>
      <c r="H612" s="13"/>
      <c r="I612" s="13"/>
      <c r="J612" s="13"/>
      <c r="L612" s="14"/>
      <c r="M612" s="14"/>
      <c r="N612" s="14"/>
      <c r="O612" s="14"/>
      <c r="P612" s="14"/>
    </row>
    <row r="613" spans="5:16" x14ac:dyDescent="0.25">
      <c r="E613" s="272"/>
      <c r="F613" s="13"/>
      <c r="G613" s="13"/>
      <c r="H613" s="13"/>
      <c r="I613" s="13"/>
      <c r="J613" s="13"/>
      <c r="L613" s="14"/>
      <c r="M613" s="14"/>
      <c r="N613" s="14"/>
      <c r="O613" s="14"/>
      <c r="P613" s="14"/>
    </row>
    <row r="614" spans="5:16" x14ac:dyDescent="0.25">
      <c r="E614" s="272"/>
      <c r="F614" s="13"/>
      <c r="G614" s="13"/>
      <c r="H614" s="13"/>
      <c r="I614" s="13"/>
      <c r="J614" s="13"/>
      <c r="L614" s="14"/>
      <c r="M614" s="14"/>
      <c r="N614" s="14"/>
      <c r="O614" s="14"/>
      <c r="P614" s="14"/>
    </row>
    <row r="615" spans="5:16" x14ac:dyDescent="0.25">
      <c r="E615" s="272"/>
      <c r="F615" s="13"/>
      <c r="G615" s="13"/>
      <c r="H615" s="13"/>
      <c r="I615" s="13"/>
      <c r="J615" s="13"/>
      <c r="L615" s="14"/>
      <c r="M615" s="14"/>
      <c r="N615" s="14"/>
      <c r="O615" s="14"/>
      <c r="P615" s="14"/>
    </row>
    <row r="616" spans="5:16" x14ac:dyDescent="0.25">
      <c r="E616" s="272"/>
      <c r="F616" s="13"/>
      <c r="G616" s="13"/>
      <c r="H616" s="13"/>
      <c r="I616" s="13"/>
      <c r="J616" s="13"/>
      <c r="L616" s="14"/>
      <c r="M616" s="14"/>
      <c r="N616" s="14"/>
      <c r="O616" s="14"/>
      <c r="P616" s="14"/>
    </row>
    <row r="617" spans="5:16" x14ac:dyDescent="0.25">
      <c r="E617" s="272"/>
      <c r="F617" s="13"/>
      <c r="G617" s="13"/>
      <c r="H617" s="13"/>
      <c r="I617" s="13"/>
      <c r="J617" s="13"/>
      <c r="L617" s="14"/>
      <c r="M617" s="14"/>
      <c r="N617" s="14"/>
      <c r="O617" s="14"/>
      <c r="P617" s="14"/>
    </row>
    <row r="618" spans="5:16" x14ac:dyDescent="0.25">
      <c r="E618" s="272"/>
      <c r="F618" s="13"/>
      <c r="G618" s="13"/>
      <c r="H618" s="13"/>
      <c r="I618" s="13"/>
      <c r="J618" s="13"/>
      <c r="L618" s="14"/>
      <c r="M618" s="14"/>
      <c r="N618" s="14"/>
      <c r="O618" s="14"/>
      <c r="P618" s="14"/>
    </row>
    <row r="619" spans="5:16" x14ac:dyDescent="0.25">
      <c r="E619" s="272"/>
      <c r="F619" s="13"/>
      <c r="G619" s="13"/>
      <c r="H619" s="13"/>
      <c r="I619" s="13"/>
      <c r="J619" s="13"/>
      <c r="L619" s="14"/>
      <c r="M619" s="14"/>
      <c r="N619" s="14"/>
      <c r="O619" s="14"/>
      <c r="P619" s="14"/>
    </row>
    <row r="620" spans="5:16" x14ac:dyDescent="0.25">
      <c r="E620" s="272"/>
      <c r="F620" s="13"/>
      <c r="G620" s="13"/>
      <c r="H620" s="13"/>
      <c r="I620" s="13"/>
      <c r="J620" s="13"/>
      <c r="L620" s="14"/>
      <c r="M620" s="14"/>
      <c r="N620" s="14"/>
      <c r="O620" s="14"/>
      <c r="P620" s="14"/>
    </row>
    <row r="621" spans="5:16" x14ac:dyDescent="0.25">
      <c r="E621" s="272"/>
      <c r="F621" s="13"/>
      <c r="G621" s="13"/>
      <c r="H621" s="13"/>
      <c r="I621" s="13"/>
      <c r="J621" s="13"/>
      <c r="L621" s="14"/>
      <c r="M621" s="14"/>
      <c r="N621" s="14"/>
      <c r="O621" s="14"/>
      <c r="P621" s="14"/>
    </row>
    <row r="622" spans="5:16" x14ac:dyDescent="0.25">
      <c r="E622" s="272"/>
      <c r="F622" s="13"/>
      <c r="G622" s="13"/>
      <c r="H622" s="13"/>
      <c r="I622" s="13"/>
      <c r="J622" s="13"/>
      <c r="L622" s="14"/>
      <c r="M622" s="14"/>
      <c r="N622" s="14"/>
      <c r="O622" s="14"/>
      <c r="P622" s="14"/>
    </row>
    <row r="623" spans="5:16" x14ac:dyDescent="0.25">
      <c r="E623" s="272"/>
      <c r="F623" s="13"/>
      <c r="G623" s="13"/>
      <c r="H623" s="13"/>
      <c r="I623" s="13"/>
      <c r="J623" s="13"/>
      <c r="L623" s="14"/>
      <c r="M623" s="14"/>
      <c r="N623" s="14"/>
      <c r="O623" s="14"/>
      <c r="P623" s="14"/>
    </row>
    <row r="624" spans="5:16" x14ac:dyDescent="0.25">
      <c r="E624" s="272"/>
      <c r="F624" s="13"/>
      <c r="G624" s="13"/>
      <c r="H624" s="13"/>
      <c r="I624" s="13"/>
      <c r="J624" s="13"/>
      <c r="L624" s="14"/>
      <c r="M624" s="14"/>
      <c r="N624" s="14"/>
      <c r="O624" s="14"/>
      <c r="P624" s="14"/>
    </row>
    <row r="625" spans="5:16" x14ac:dyDescent="0.25">
      <c r="E625" s="272"/>
      <c r="F625" s="13"/>
      <c r="G625" s="13"/>
      <c r="H625" s="13"/>
      <c r="I625" s="13"/>
      <c r="J625" s="13"/>
      <c r="L625" s="14"/>
      <c r="M625" s="14"/>
      <c r="N625" s="14"/>
      <c r="O625" s="14"/>
      <c r="P625" s="14"/>
    </row>
    <row r="626" spans="5:16" x14ac:dyDescent="0.25">
      <c r="E626" s="272"/>
      <c r="F626" s="13"/>
      <c r="G626" s="13"/>
      <c r="H626" s="13"/>
      <c r="I626" s="13"/>
      <c r="J626" s="13"/>
      <c r="L626" s="14"/>
      <c r="M626" s="14"/>
      <c r="N626" s="14"/>
      <c r="O626" s="14"/>
      <c r="P626" s="14"/>
    </row>
    <row r="627" spans="5:16" x14ac:dyDescent="0.25">
      <c r="E627" s="272"/>
      <c r="F627" s="13"/>
      <c r="G627" s="13"/>
      <c r="H627" s="13"/>
      <c r="I627" s="13"/>
      <c r="J627" s="13"/>
      <c r="L627" s="14"/>
      <c r="M627" s="14"/>
      <c r="N627" s="14"/>
      <c r="O627" s="14"/>
      <c r="P627" s="14"/>
    </row>
    <row r="628" spans="5:16" x14ac:dyDescent="0.25">
      <c r="E628" s="272"/>
      <c r="F628" s="13"/>
      <c r="G628" s="13"/>
      <c r="H628" s="13"/>
      <c r="I628" s="13"/>
      <c r="J628" s="13"/>
      <c r="L628" s="14"/>
      <c r="M628" s="14"/>
      <c r="N628" s="14"/>
      <c r="O628" s="14"/>
      <c r="P628" s="14"/>
    </row>
    <row r="629" spans="5:16" x14ac:dyDescent="0.25">
      <c r="E629" s="272"/>
      <c r="F629" s="13"/>
      <c r="G629" s="13"/>
      <c r="H629" s="13"/>
      <c r="I629" s="13"/>
      <c r="J629" s="13"/>
      <c r="L629" s="14"/>
      <c r="M629" s="14"/>
      <c r="N629" s="14"/>
      <c r="O629" s="14"/>
      <c r="P629" s="14"/>
    </row>
    <row r="630" spans="5:16" x14ac:dyDescent="0.25">
      <c r="F630" s="13"/>
      <c r="G630" s="13"/>
      <c r="H630" s="13"/>
      <c r="I630" s="13"/>
      <c r="J630" s="13"/>
      <c r="L630" s="14"/>
      <c r="M630" s="14"/>
      <c r="N630" s="14"/>
      <c r="O630" s="14"/>
      <c r="P630" s="14"/>
    </row>
    <row r="631" spans="5:16" x14ac:dyDescent="0.25">
      <c r="E631" s="272"/>
      <c r="F631" s="13"/>
      <c r="G631" s="13"/>
      <c r="H631" s="13"/>
      <c r="I631" s="13"/>
      <c r="J631" s="13"/>
      <c r="L631" s="14"/>
      <c r="M631" s="14"/>
      <c r="N631" s="14"/>
      <c r="O631" s="14"/>
      <c r="P631" s="14"/>
    </row>
    <row r="632" spans="5:16" x14ac:dyDescent="0.25">
      <c r="E632" s="272"/>
      <c r="F632" s="13"/>
      <c r="G632" s="13"/>
      <c r="H632" s="13"/>
      <c r="I632" s="13"/>
      <c r="J632" s="13"/>
      <c r="L632" s="14"/>
      <c r="M632" s="14"/>
      <c r="N632" s="14"/>
      <c r="O632" s="14"/>
      <c r="P632" s="14"/>
    </row>
    <row r="633" spans="5:16" x14ac:dyDescent="0.25">
      <c r="E633" s="272"/>
      <c r="F633" s="13"/>
      <c r="G633" s="13"/>
      <c r="H633" s="13"/>
      <c r="I633" s="13"/>
      <c r="J633" s="13"/>
      <c r="L633" s="14"/>
      <c r="M633" s="14"/>
      <c r="N633" s="14"/>
      <c r="O633" s="14"/>
      <c r="P633" s="14"/>
    </row>
    <row r="634" spans="5:16" x14ac:dyDescent="0.25">
      <c r="E634" s="272"/>
      <c r="F634" s="13"/>
      <c r="G634" s="13"/>
      <c r="H634" s="13"/>
      <c r="I634" s="13"/>
      <c r="J634" s="13"/>
      <c r="L634" s="14"/>
      <c r="M634" s="14"/>
      <c r="N634" s="14"/>
      <c r="O634" s="14"/>
      <c r="P634" s="14"/>
    </row>
    <row r="635" spans="5:16" x14ac:dyDescent="0.25">
      <c r="E635" s="272"/>
      <c r="F635" s="13"/>
      <c r="G635" s="13"/>
      <c r="H635" s="13"/>
      <c r="I635" s="13"/>
      <c r="J635" s="13"/>
      <c r="L635" s="14"/>
      <c r="M635" s="14"/>
      <c r="N635" s="14"/>
      <c r="O635" s="14"/>
      <c r="P635" s="14"/>
    </row>
    <row r="636" spans="5:16" x14ac:dyDescent="0.25">
      <c r="E636" s="272"/>
      <c r="F636" s="13"/>
      <c r="G636" s="13"/>
      <c r="H636" s="13"/>
      <c r="I636" s="13"/>
      <c r="J636" s="13"/>
      <c r="L636" s="14"/>
      <c r="M636" s="14"/>
      <c r="N636" s="14"/>
      <c r="O636" s="14"/>
      <c r="P636" s="14"/>
    </row>
    <row r="637" spans="5:16" x14ac:dyDescent="0.25">
      <c r="E637" s="272"/>
      <c r="F637" s="13"/>
      <c r="G637" s="13"/>
      <c r="H637" s="13"/>
      <c r="I637" s="13"/>
      <c r="J637" s="13"/>
      <c r="L637" s="14"/>
      <c r="M637" s="14"/>
      <c r="N637" s="14"/>
      <c r="O637" s="14"/>
      <c r="P637" s="14"/>
    </row>
    <row r="638" spans="5:16" x14ac:dyDescent="0.25">
      <c r="E638" s="272"/>
      <c r="F638" s="13"/>
      <c r="G638" s="13"/>
      <c r="H638" s="13"/>
      <c r="I638" s="13"/>
      <c r="J638" s="13"/>
      <c r="L638" s="14"/>
      <c r="M638" s="14"/>
      <c r="N638" s="14"/>
      <c r="O638" s="14"/>
      <c r="P638" s="14"/>
    </row>
    <row r="639" spans="5:16" x14ac:dyDescent="0.25">
      <c r="E639" s="272"/>
      <c r="F639" s="13"/>
      <c r="G639" s="13"/>
      <c r="H639" s="13"/>
      <c r="I639" s="13"/>
      <c r="J639" s="13"/>
      <c r="L639" s="14"/>
      <c r="M639" s="14"/>
      <c r="N639" s="14"/>
      <c r="O639" s="14"/>
      <c r="P639" s="14"/>
    </row>
    <row r="640" spans="5:16" x14ac:dyDescent="0.25">
      <c r="E640" s="272"/>
      <c r="F640" s="13"/>
      <c r="G640" s="13"/>
      <c r="H640" s="13"/>
      <c r="I640" s="13"/>
      <c r="J640" s="13"/>
      <c r="L640" s="14"/>
      <c r="M640" s="14"/>
      <c r="N640" s="14"/>
      <c r="O640" s="14"/>
      <c r="P640" s="14"/>
    </row>
    <row r="641" spans="5:16" x14ac:dyDescent="0.25">
      <c r="E641" s="272"/>
      <c r="F641" s="13"/>
      <c r="G641" s="13"/>
      <c r="H641" s="13"/>
      <c r="I641" s="13"/>
      <c r="J641" s="13"/>
      <c r="L641" s="14"/>
      <c r="M641" s="14"/>
      <c r="N641" s="14"/>
      <c r="O641" s="14"/>
      <c r="P641" s="14"/>
    </row>
    <row r="642" spans="5:16" x14ac:dyDescent="0.25">
      <c r="E642" s="272"/>
      <c r="F642" s="13"/>
      <c r="G642" s="13"/>
      <c r="H642" s="13"/>
      <c r="I642" s="13"/>
      <c r="J642" s="13"/>
      <c r="L642" s="14"/>
      <c r="M642" s="14"/>
      <c r="N642" s="14"/>
      <c r="O642" s="14"/>
      <c r="P642" s="14"/>
    </row>
    <row r="643" spans="5:16" x14ac:dyDescent="0.25">
      <c r="E643" s="272"/>
      <c r="F643" s="13"/>
      <c r="G643" s="13"/>
      <c r="H643" s="13"/>
      <c r="I643" s="13"/>
      <c r="J643" s="13"/>
      <c r="L643" s="14"/>
      <c r="M643" s="14"/>
      <c r="N643" s="14"/>
      <c r="O643" s="14"/>
      <c r="P643" s="14"/>
    </row>
    <row r="644" spans="5:16" x14ac:dyDescent="0.25">
      <c r="E644" s="272"/>
      <c r="F644" s="13"/>
      <c r="G644" s="13"/>
      <c r="H644" s="13"/>
      <c r="I644" s="13"/>
      <c r="J644" s="13"/>
      <c r="L644" s="14"/>
      <c r="M644" s="14"/>
      <c r="N644" s="14"/>
      <c r="O644" s="14"/>
      <c r="P644" s="14"/>
    </row>
    <row r="645" spans="5:16" x14ac:dyDescent="0.25">
      <c r="E645" s="272"/>
      <c r="F645" s="13"/>
      <c r="G645" s="13"/>
      <c r="H645" s="13"/>
      <c r="I645" s="13"/>
      <c r="J645" s="13"/>
      <c r="L645" s="14"/>
      <c r="M645" s="14"/>
      <c r="N645" s="14"/>
      <c r="O645" s="14"/>
      <c r="P645" s="14"/>
    </row>
    <row r="646" spans="5:16" x14ac:dyDescent="0.25">
      <c r="E646" s="272"/>
      <c r="F646" s="13"/>
      <c r="G646" s="13"/>
      <c r="H646" s="13"/>
      <c r="I646" s="13"/>
      <c r="J646" s="13"/>
      <c r="L646" s="14"/>
      <c r="M646" s="14"/>
      <c r="N646" s="14"/>
      <c r="O646" s="14"/>
      <c r="P646" s="14"/>
    </row>
    <row r="647" spans="5:16" x14ac:dyDescent="0.25">
      <c r="E647" s="272"/>
      <c r="F647" s="13"/>
      <c r="G647" s="13"/>
      <c r="H647" s="13"/>
      <c r="I647" s="13"/>
      <c r="J647" s="13"/>
      <c r="L647" s="14"/>
      <c r="M647" s="14"/>
      <c r="N647" s="14"/>
      <c r="O647" s="14"/>
      <c r="P647" s="14"/>
    </row>
    <row r="648" spans="5:16" x14ac:dyDescent="0.25">
      <c r="E648" s="272"/>
      <c r="F648" s="13"/>
      <c r="G648" s="13"/>
      <c r="H648" s="13"/>
      <c r="I648" s="13"/>
      <c r="J648" s="13"/>
      <c r="L648" s="14"/>
      <c r="M648" s="14"/>
      <c r="N648" s="14"/>
      <c r="O648" s="14"/>
      <c r="P648" s="14"/>
    </row>
    <row r="649" spans="5:16" x14ac:dyDescent="0.25">
      <c r="E649" s="272"/>
      <c r="F649" s="13"/>
      <c r="G649" s="13"/>
      <c r="H649" s="13"/>
      <c r="I649" s="13"/>
      <c r="J649" s="13"/>
      <c r="L649" s="14"/>
      <c r="M649" s="14"/>
      <c r="N649" s="14"/>
      <c r="O649" s="14"/>
      <c r="P649" s="14"/>
    </row>
    <row r="650" spans="5:16" x14ac:dyDescent="0.25">
      <c r="E650" s="272"/>
      <c r="F650" s="13"/>
      <c r="G650" s="13"/>
      <c r="H650" s="13"/>
      <c r="I650" s="13"/>
      <c r="J650" s="13"/>
      <c r="L650" s="14"/>
      <c r="M650" s="14"/>
      <c r="N650" s="14"/>
      <c r="O650" s="14"/>
      <c r="P650" s="14"/>
    </row>
    <row r="651" spans="5:16" x14ac:dyDescent="0.25">
      <c r="E651" s="272"/>
      <c r="F651" s="13"/>
      <c r="G651" s="13"/>
      <c r="H651" s="13"/>
      <c r="I651" s="13"/>
      <c r="J651" s="13"/>
      <c r="L651" s="14"/>
      <c r="M651" s="14"/>
      <c r="N651" s="14"/>
      <c r="O651" s="14"/>
      <c r="P651" s="14"/>
    </row>
    <row r="652" spans="5:16" x14ac:dyDescent="0.25">
      <c r="E652" s="272"/>
      <c r="F652" s="13"/>
      <c r="G652" s="13"/>
      <c r="H652" s="13"/>
      <c r="I652" s="13"/>
      <c r="J652" s="13"/>
      <c r="L652" s="14"/>
      <c r="M652" s="14"/>
      <c r="N652" s="14"/>
      <c r="O652" s="14"/>
      <c r="P652" s="14"/>
    </row>
    <row r="653" spans="5:16" x14ac:dyDescent="0.25">
      <c r="E653" s="272"/>
      <c r="F653" s="13"/>
      <c r="G653" s="13"/>
      <c r="H653" s="13"/>
      <c r="I653" s="13"/>
      <c r="J653" s="13"/>
      <c r="L653" s="14"/>
      <c r="M653" s="14"/>
      <c r="N653" s="14"/>
      <c r="O653" s="14"/>
      <c r="P653" s="14"/>
    </row>
    <row r="654" spans="5:16" x14ac:dyDescent="0.25">
      <c r="E654" s="272"/>
      <c r="F654" s="13"/>
      <c r="G654" s="13"/>
      <c r="H654" s="13"/>
      <c r="I654" s="13"/>
      <c r="J654" s="13"/>
      <c r="L654" s="14"/>
      <c r="M654" s="14"/>
      <c r="N654" s="14"/>
      <c r="O654" s="14"/>
      <c r="P654" s="14"/>
    </row>
    <row r="655" spans="5:16" x14ac:dyDescent="0.25">
      <c r="E655" s="272"/>
      <c r="F655" s="13"/>
      <c r="G655" s="13"/>
      <c r="H655" s="13"/>
      <c r="I655" s="13"/>
      <c r="J655" s="13"/>
      <c r="L655" s="14"/>
      <c r="M655" s="14"/>
      <c r="N655" s="14"/>
      <c r="O655" s="14"/>
      <c r="P655" s="14"/>
    </row>
    <row r="656" spans="5:16" x14ac:dyDescent="0.25">
      <c r="E656" s="272"/>
      <c r="F656" s="13"/>
      <c r="G656" s="13"/>
      <c r="H656" s="13"/>
      <c r="I656" s="13"/>
      <c r="J656" s="13"/>
      <c r="L656" s="14"/>
      <c r="M656" s="14"/>
      <c r="N656" s="14"/>
      <c r="O656" s="14"/>
      <c r="P656" s="14"/>
    </row>
    <row r="657" spans="5:16" x14ac:dyDescent="0.25">
      <c r="E657" s="272"/>
      <c r="F657" s="13"/>
      <c r="G657" s="13"/>
      <c r="H657" s="13"/>
      <c r="I657" s="13"/>
      <c r="J657" s="13"/>
      <c r="L657" s="14"/>
      <c r="M657" s="14"/>
      <c r="N657" s="14"/>
      <c r="O657" s="14"/>
      <c r="P657" s="14"/>
    </row>
    <row r="658" spans="5:16" x14ac:dyDescent="0.25">
      <c r="E658" s="272"/>
      <c r="F658" s="13"/>
      <c r="G658" s="13"/>
      <c r="H658" s="13"/>
      <c r="I658" s="13"/>
      <c r="J658" s="13"/>
      <c r="L658" s="14"/>
      <c r="M658" s="14"/>
      <c r="N658" s="14"/>
      <c r="O658" s="14"/>
      <c r="P658" s="14"/>
    </row>
    <row r="659" spans="5:16" x14ac:dyDescent="0.25">
      <c r="F659" s="13"/>
      <c r="G659" s="13"/>
      <c r="H659" s="13"/>
      <c r="I659" s="13"/>
      <c r="J659" s="13"/>
      <c r="L659" s="14"/>
      <c r="M659" s="14"/>
      <c r="N659" s="14"/>
      <c r="O659" s="14"/>
      <c r="P659" s="14"/>
    </row>
    <row r="660" spans="5:16" x14ac:dyDescent="0.25">
      <c r="E660" s="272"/>
      <c r="F660" s="13"/>
      <c r="G660" s="13"/>
      <c r="H660" s="13"/>
      <c r="I660" s="13"/>
      <c r="J660" s="13"/>
      <c r="L660" s="14"/>
      <c r="M660" s="14"/>
      <c r="N660" s="14"/>
      <c r="O660" s="14"/>
      <c r="P660" s="14"/>
    </row>
    <row r="661" spans="5:16" x14ac:dyDescent="0.25">
      <c r="E661" s="272"/>
      <c r="F661" s="13"/>
      <c r="G661" s="13"/>
      <c r="H661" s="13"/>
      <c r="I661" s="13"/>
      <c r="J661" s="13"/>
      <c r="L661" s="14"/>
      <c r="M661" s="14"/>
      <c r="N661" s="14"/>
      <c r="O661" s="14"/>
      <c r="P661" s="14"/>
    </row>
    <row r="662" spans="5:16" x14ac:dyDescent="0.25">
      <c r="E662" s="272"/>
      <c r="F662" s="13"/>
      <c r="G662" s="13"/>
      <c r="H662" s="13"/>
      <c r="I662" s="13"/>
      <c r="J662" s="13"/>
      <c r="L662" s="14"/>
      <c r="M662" s="14"/>
      <c r="N662" s="14"/>
      <c r="O662" s="14"/>
      <c r="P662" s="14"/>
    </row>
    <row r="663" spans="5:16" x14ac:dyDescent="0.25">
      <c r="E663" s="272"/>
      <c r="F663" s="13"/>
      <c r="G663" s="13"/>
      <c r="H663" s="13"/>
      <c r="I663" s="13"/>
      <c r="J663" s="13"/>
      <c r="L663" s="14"/>
      <c r="M663" s="14"/>
      <c r="N663" s="14"/>
      <c r="O663" s="14"/>
      <c r="P663" s="14"/>
    </row>
    <row r="664" spans="5:16" x14ac:dyDescent="0.25">
      <c r="E664" s="272"/>
      <c r="F664" s="13"/>
      <c r="G664" s="13"/>
      <c r="H664" s="13"/>
      <c r="I664" s="13"/>
      <c r="J664" s="13"/>
      <c r="L664" s="14"/>
      <c r="M664" s="14"/>
      <c r="N664" s="14"/>
      <c r="O664" s="14"/>
      <c r="P664" s="14"/>
    </row>
    <row r="665" spans="5:16" x14ac:dyDescent="0.25">
      <c r="E665" s="272"/>
      <c r="F665" s="13"/>
      <c r="G665" s="13"/>
      <c r="H665" s="13"/>
      <c r="I665" s="13"/>
      <c r="J665" s="13"/>
      <c r="L665" s="14"/>
      <c r="M665" s="14"/>
      <c r="N665" s="14"/>
      <c r="O665" s="14"/>
      <c r="P665" s="14"/>
    </row>
    <row r="666" spans="5:16" x14ac:dyDescent="0.25">
      <c r="E666" s="272"/>
      <c r="F666" s="13"/>
      <c r="G666" s="13"/>
      <c r="H666" s="13"/>
      <c r="I666" s="13"/>
      <c r="J666" s="13"/>
      <c r="L666" s="14"/>
      <c r="M666" s="14"/>
      <c r="N666" s="14"/>
      <c r="O666" s="14"/>
      <c r="P666" s="14"/>
    </row>
    <row r="667" spans="5:16" x14ac:dyDescent="0.25">
      <c r="E667" s="272"/>
      <c r="F667" s="13"/>
      <c r="G667" s="13"/>
      <c r="H667" s="13"/>
      <c r="I667" s="13"/>
      <c r="J667" s="13"/>
      <c r="L667" s="14"/>
      <c r="M667" s="14"/>
      <c r="N667" s="14"/>
      <c r="O667" s="14"/>
      <c r="P667" s="14"/>
    </row>
    <row r="668" spans="5:16" x14ac:dyDescent="0.25">
      <c r="E668" s="272"/>
      <c r="F668" s="13"/>
      <c r="G668" s="13"/>
      <c r="H668" s="13"/>
      <c r="I668" s="13"/>
      <c r="J668" s="13"/>
      <c r="L668" s="14"/>
      <c r="M668" s="14"/>
      <c r="N668" s="14"/>
      <c r="O668" s="14"/>
      <c r="P668" s="14"/>
    </row>
    <row r="669" spans="5:16" x14ac:dyDescent="0.25">
      <c r="E669" s="272"/>
      <c r="F669" s="13"/>
      <c r="G669" s="13"/>
      <c r="H669" s="13"/>
      <c r="I669" s="13"/>
      <c r="J669" s="13"/>
      <c r="L669" s="14"/>
      <c r="M669" s="14"/>
      <c r="N669" s="14"/>
      <c r="O669" s="14"/>
      <c r="P669" s="14"/>
    </row>
    <row r="670" spans="5:16" x14ac:dyDescent="0.25">
      <c r="E670" s="272"/>
      <c r="F670" s="13"/>
      <c r="G670" s="13"/>
      <c r="H670" s="13"/>
      <c r="I670" s="13"/>
      <c r="J670" s="13"/>
      <c r="L670" s="14"/>
      <c r="M670" s="14"/>
      <c r="N670" s="14"/>
      <c r="O670" s="14"/>
      <c r="P670" s="14"/>
    </row>
    <row r="671" spans="5:16" x14ac:dyDescent="0.25">
      <c r="E671" s="272"/>
      <c r="F671" s="13"/>
      <c r="G671" s="13"/>
      <c r="H671" s="13"/>
      <c r="I671" s="13"/>
      <c r="J671" s="13"/>
      <c r="L671" s="14"/>
      <c r="M671" s="14"/>
      <c r="N671" s="14"/>
      <c r="O671" s="14"/>
      <c r="P671" s="14"/>
    </row>
    <row r="672" spans="5:16" x14ac:dyDescent="0.25">
      <c r="E672" s="272"/>
      <c r="F672" s="13"/>
      <c r="G672" s="13"/>
      <c r="H672" s="13"/>
      <c r="I672" s="13"/>
      <c r="J672" s="13"/>
      <c r="L672" s="14"/>
      <c r="M672" s="14"/>
      <c r="N672" s="14"/>
      <c r="O672" s="14"/>
      <c r="P672" s="14"/>
    </row>
    <row r="673" spans="5:16" x14ac:dyDescent="0.25">
      <c r="E673" s="272"/>
      <c r="F673" s="13"/>
      <c r="G673" s="13"/>
      <c r="H673" s="13"/>
      <c r="I673" s="13"/>
      <c r="J673" s="13"/>
      <c r="L673" s="14"/>
      <c r="M673" s="14"/>
      <c r="N673" s="14"/>
      <c r="O673" s="14"/>
      <c r="P673" s="14"/>
    </row>
    <row r="674" spans="5:16" x14ac:dyDescent="0.25">
      <c r="E674" s="272"/>
      <c r="F674" s="13"/>
      <c r="G674" s="13"/>
      <c r="H674" s="13"/>
      <c r="I674" s="13"/>
      <c r="J674" s="13"/>
      <c r="L674" s="14"/>
      <c r="M674" s="14"/>
      <c r="N674" s="14"/>
      <c r="O674" s="14"/>
      <c r="P674" s="14"/>
    </row>
    <row r="675" spans="5:16" x14ac:dyDescent="0.25">
      <c r="E675" s="272"/>
      <c r="F675" s="13"/>
      <c r="G675" s="13"/>
      <c r="H675" s="13"/>
      <c r="I675" s="13"/>
      <c r="J675" s="13"/>
      <c r="L675" s="14"/>
      <c r="M675" s="14"/>
      <c r="N675" s="14"/>
      <c r="O675" s="14"/>
      <c r="P675" s="14"/>
    </row>
    <row r="676" spans="5:16" x14ac:dyDescent="0.25">
      <c r="E676" s="272"/>
      <c r="F676" s="13"/>
      <c r="G676" s="13"/>
      <c r="H676" s="13"/>
      <c r="I676" s="13"/>
      <c r="J676" s="13"/>
      <c r="L676" s="14"/>
      <c r="M676" s="14"/>
      <c r="N676" s="14"/>
      <c r="O676" s="14"/>
      <c r="P676" s="14"/>
    </row>
    <row r="677" spans="5:16" x14ac:dyDescent="0.25">
      <c r="E677" s="272"/>
      <c r="F677" s="13"/>
      <c r="G677" s="13"/>
      <c r="H677" s="13"/>
      <c r="I677" s="13"/>
      <c r="J677" s="13"/>
      <c r="L677" s="14"/>
      <c r="M677" s="14"/>
      <c r="N677" s="14"/>
      <c r="O677" s="14"/>
      <c r="P677" s="14"/>
    </row>
    <row r="678" spans="5:16" x14ac:dyDescent="0.25">
      <c r="E678" s="272"/>
      <c r="F678" s="13"/>
      <c r="G678" s="13"/>
      <c r="H678" s="13"/>
      <c r="I678" s="13"/>
      <c r="J678" s="13"/>
      <c r="L678" s="14"/>
      <c r="M678" s="14"/>
      <c r="N678" s="14"/>
      <c r="O678" s="14"/>
      <c r="P678" s="14"/>
    </row>
    <row r="679" spans="5:16" x14ac:dyDescent="0.25">
      <c r="E679" s="272"/>
      <c r="F679" s="13"/>
      <c r="G679" s="13"/>
      <c r="H679" s="13"/>
      <c r="I679" s="13"/>
      <c r="J679" s="13"/>
      <c r="L679" s="14"/>
      <c r="M679" s="14"/>
      <c r="N679" s="14"/>
      <c r="O679" s="14"/>
      <c r="P679" s="14"/>
    </row>
    <row r="680" spans="5:16" x14ac:dyDescent="0.25">
      <c r="E680" s="272"/>
      <c r="F680" s="13"/>
      <c r="G680" s="13"/>
      <c r="H680" s="13"/>
      <c r="I680" s="13"/>
      <c r="J680" s="13"/>
      <c r="L680" s="14"/>
      <c r="M680" s="14"/>
      <c r="N680" s="14"/>
      <c r="O680" s="14"/>
      <c r="P680" s="14"/>
    </row>
    <row r="681" spans="5:16" x14ac:dyDescent="0.25">
      <c r="E681" s="272"/>
      <c r="F681" s="13"/>
      <c r="G681" s="13"/>
      <c r="H681" s="13"/>
      <c r="I681" s="13"/>
      <c r="J681" s="13"/>
      <c r="L681" s="14"/>
      <c r="M681" s="14"/>
      <c r="N681" s="14"/>
      <c r="O681" s="14"/>
      <c r="P681" s="14"/>
    </row>
    <row r="682" spans="5:16" x14ac:dyDescent="0.25">
      <c r="E682" s="272"/>
      <c r="F682" s="13"/>
      <c r="G682" s="13"/>
      <c r="H682" s="13"/>
      <c r="I682" s="13"/>
      <c r="J682" s="13"/>
      <c r="L682" s="14"/>
      <c r="M682" s="14"/>
      <c r="N682" s="14"/>
      <c r="O682" s="14"/>
      <c r="P682" s="14"/>
    </row>
    <row r="683" spans="5:16" x14ac:dyDescent="0.25">
      <c r="E683" s="272"/>
      <c r="F683" s="13"/>
      <c r="G683" s="13"/>
      <c r="H683" s="13"/>
      <c r="I683" s="13"/>
      <c r="J683" s="13"/>
      <c r="L683" s="14"/>
      <c r="M683" s="14"/>
      <c r="N683" s="14"/>
      <c r="O683" s="14"/>
      <c r="P683" s="14"/>
    </row>
    <row r="684" spans="5:16" x14ac:dyDescent="0.25">
      <c r="E684" s="272"/>
      <c r="F684" s="13"/>
      <c r="G684" s="13"/>
      <c r="H684" s="13"/>
      <c r="I684" s="13"/>
      <c r="J684" s="13"/>
      <c r="L684" s="14"/>
      <c r="M684" s="14"/>
      <c r="N684" s="14"/>
      <c r="O684" s="14"/>
      <c r="P684" s="14"/>
    </row>
    <row r="685" spans="5:16" x14ac:dyDescent="0.25">
      <c r="E685" s="272"/>
      <c r="F685" s="13"/>
      <c r="G685" s="13"/>
      <c r="H685" s="13"/>
      <c r="I685" s="13"/>
      <c r="J685" s="13"/>
      <c r="L685" s="14"/>
      <c r="M685" s="14"/>
      <c r="N685" s="14"/>
      <c r="O685" s="14"/>
      <c r="P685" s="14"/>
    </row>
    <row r="686" spans="5:16" x14ac:dyDescent="0.25">
      <c r="F686" s="13"/>
      <c r="G686" s="13"/>
      <c r="H686" s="13"/>
      <c r="I686" s="13"/>
      <c r="J686" s="13"/>
      <c r="L686" s="14"/>
      <c r="M686" s="14"/>
      <c r="N686" s="14"/>
      <c r="O686" s="14"/>
      <c r="P686" s="14"/>
    </row>
    <row r="687" spans="5:16" x14ac:dyDescent="0.25">
      <c r="E687" s="272"/>
      <c r="F687" s="13"/>
      <c r="G687" s="13"/>
      <c r="H687" s="13"/>
      <c r="I687" s="13"/>
      <c r="J687" s="13"/>
      <c r="L687" s="14"/>
      <c r="M687" s="14"/>
      <c r="N687" s="14"/>
      <c r="O687" s="14"/>
      <c r="P687" s="14"/>
    </row>
    <row r="688" spans="5:16" x14ac:dyDescent="0.25">
      <c r="E688" s="272"/>
      <c r="F688" s="13"/>
      <c r="G688" s="13"/>
      <c r="H688" s="13"/>
      <c r="I688" s="13"/>
      <c r="J688" s="13"/>
      <c r="L688" s="14"/>
      <c r="M688" s="14"/>
      <c r="N688" s="14"/>
      <c r="O688" s="14"/>
      <c r="P688" s="14"/>
    </row>
    <row r="689" spans="5:16" x14ac:dyDescent="0.25">
      <c r="E689" s="272"/>
      <c r="F689" s="13"/>
      <c r="G689" s="13"/>
      <c r="H689" s="13"/>
      <c r="I689" s="13"/>
      <c r="J689" s="13"/>
      <c r="L689" s="14"/>
      <c r="M689" s="14"/>
      <c r="N689" s="14"/>
      <c r="O689" s="14"/>
      <c r="P689" s="14"/>
    </row>
    <row r="690" spans="5:16" x14ac:dyDescent="0.25">
      <c r="F690" s="13"/>
      <c r="G690" s="13"/>
      <c r="H690" s="13"/>
      <c r="I690" s="13"/>
      <c r="J690" s="13"/>
      <c r="L690" s="14"/>
      <c r="M690" s="14"/>
      <c r="N690" s="14"/>
      <c r="O690" s="14"/>
      <c r="P690" s="14"/>
    </row>
    <row r="691" spans="5:16" x14ac:dyDescent="0.25">
      <c r="E691" s="272"/>
      <c r="F691" s="13"/>
      <c r="G691" s="13"/>
      <c r="H691" s="13"/>
      <c r="I691" s="13"/>
      <c r="J691" s="13"/>
      <c r="L691" s="14"/>
      <c r="M691" s="14"/>
      <c r="N691" s="14"/>
      <c r="O691" s="14"/>
      <c r="P691" s="14"/>
    </row>
    <row r="692" spans="5:16" x14ac:dyDescent="0.25">
      <c r="E692" s="272"/>
      <c r="F692" s="13"/>
      <c r="G692" s="13"/>
      <c r="H692" s="13"/>
      <c r="I692" s="13"/>
      <c r="J692" s="13"/>
      <c r="L692" s="14"/>
      <c r="M692" s="14"/>
      <c r="N692" s="14"/>
      <c r="O692" s="14"/>
      <c r="P692" s="14"/>
    </row>
    <row r="693" spans="5:16" x14ac:dyDescent="0.25">
      <c r="E693" s="272"/>
      <c r="F693" s="13"/>
      <c r="G693" s="13"/>
      <c r="H693" s="13"/>
      <c r="I693" s="13"/>
      <c r="J693" s="13"/>
      <c r="L693" s="14"/>
      <c r="M693" s="14"/>
      <c r="N693" s="14"/>
      <c r="O693" s="14"/>
      <c r="P693" s="14"/>
    </row>
    <row r="694" spans="5:16" x14ac:dyDescent="0.25">
      <c r="E694" s="272"/>
      <c r="F694" s="13"/>
      <c r="G694" s="13"/>
      <c r="H694" s="13"/>
      <c r="I694" s="13"/>
      <c r="J694" s="13"/>
      <c r="L694" s="14"/>
      <c r="M694" s="14"/>
      <c r="N694" s="14"/>
      <c r="O694" s="14"/>
      <c r="P694" s="14"/>
    </row>
    <row r="695" spans="5:16" x14ac:dyDescent="0.25">
      <c r="E695" s="272"/>
      <c r="F695" s="13"/>
      <c r="G695" s="13"/>
      <c r="H695" s="13"/>
      <c r="I695" s="13"/>
      <c r="J695" s="13"/>
      <c r="L695" s="14"/>
      <c r="M695" s="14"/>
      <c r="N695" s="14"/>
      <c r="O695" s="14"/>
      <c r="P695" s="14"/>
    </row>
    <row r="696" spans="5:16" x14ac:dyDescent="0.25">
      <c r="E696" s="272"/>
      <c r="F696" s="13"/>
      <c r="G696" s="13"/>
      <c r="H696" s="13"/>
      <c r="I696" s="13"/>
      <c r="J696" s="13"/>
      <c r="L696" s="14"/>
      <c r="M696" s="14"/>
      <c r="N696" s="14"/>
      <c r="O696" s="14"/>
      <c r="P696" s="14"/>
    </row>
    <row r="697" spans="5:16" x14ac:dyDescent="0.25">
      <c r="E697" s="272"/>
      <c r="F697" s="13"/>
      <c r="G697" s="13"/>
      <c r="H697" s="13"/>
      <c r="I697" s="13"/>
      <c r="J697" s="13"/>
      <c r="L697" s="14"/>
      <c r="M697" s="14"/>
      <c r="N697" s="14"/>
      <c r="O697" s="14"/>
      <c r="P697" s="14"/>
    </row>
    <row r="698" spans="5:16" x14ac:dyDescent="0.25">
      <c r="E698" s="272"/>
      <c r="F698" s="13"/>
      <c r="G698" s="13"/>
      <c r="H698" s="13"/>
      <c r="I698" s="13"/>
      <c r="J698" s="13"/>
      <c r="L698" s="14"/>
      <c r="M698" s="14"/>
      <c r="N698" s="14"/>
      <c r="O698" s="14"/>
      <c r="P698" s="14"/>
    </row>
    <row r="699" spans="5:16" x14ac:dyDescent="0.25">
      <c r="E699" s="272"/>
      <c r="F699" s="13"/>
      <c r="G699" s="13"/>
      <c r="H699" s="13"/>
      <c r="I699" s="13"/>
      <c r="J699" s="13"/>
      <c r="L699" s="14"/>
      <c r="M699" s="14"/>
      <c r="N699" s="14"/>
      <c r="O699" s="14"/>
      <c r="P699" s="14"/>
    </row>
    <row r="700" spans="5:16" x14ac:dyDescent="0.25">
      <c r="E700" s="272"/>
      <c r="F700" s="13"/>
      <c r="G700" s="13"/>
      <c r="H700" s="13"/>
      <c r="I700" s="13"/>
      <c r="J700" s="13"/>
      <c r="L700" s="14"/>
      <c r="M700" s="14"/>
      <c r="N700" s="14"/>
      <c r="O700" s="14"/>
      <c r="P700" s="14"/>
    </row>
    <row r="701" spans="5:16" x14ac:dyDescent="0.25">
      <c r="E701" s="272"/>
      <c r="F701" s="13"/>
      <c r="G701" s="13"/>
      <c r="H701" s="13"/>
      <c r="I701" s="13"/>
      <c r="J701" s="13"/>
      <c r="L701" s="14"/>
      <c r="M701" s="14"/>
      <c r="N701" s="14"/>
      <c r="O701" s="14"/>
      <c r="P701" s="14"/>
    </row>
    <row r="702" spans="5:16" x14ac:dyDescent="0.25">
      <c r="E702" s="272"/>
      <c r="F702" s="13"/>
      <c r="G702" s="13"/>
      <c r="H702" s="13"/>
      <c r="I702" s="13"/>
      <c r="J702" s="13"/>
      <c r="L702" s="14"/>
      <c r="M702" s="14"/>
      <c r="N702" s="14"/>
      <c r="O702" s="14"/>
      <c r="P702" s="14"/>
    </row>
    <row r="703" spans="5:16" x14ac:dyDescent="0.25">
      <c r="E703" s="272"/>
      <c r="F703" s="13"/>
      <c r="G703" s="13"/>
      <c r="H703" s="13"/>
      <c r="I703" s="13"/>
      <c r="J703" s="13"/>
      <c r="L703" s="14"/>
      <c r="M703" s="14"/>
      <c r="N703" s="14"/>
      <c r="O703" s="14"/>
      <c r="P703" s="14"/>
    </row>
    <row r="704" spans="5:16" x14ac:dyDescent="0.25">
      <c r="E704" s="272"/>
      <c r="F704" s="13"/>
      <c r="G704" s="13"/>
      <c r="H704" s="13"/>
      <c r="I704" s="13"/>
      <c r="J704" s="13"/>
      <c r="L704" s="14"/>
      <c r="M704" s="14"/>
      <c r="N704" s="14"/>
      <c r="O704" s="14"/>
      <c r="P704" s="14"/>
    </row>
    <row r="705" spans="5:16" x14ac:dyDescent="0.25">
      <c r="E705" s="272"/>
      <c r="F705" s="13"/>
      <c r="G705" s="13"/>
      <c r="H705" s="13"/>
      <c r="I705" s="13"/>
      <c r="J705" s="13"/>
      <c r="L705" s="14"/>
      <c r="M705" s="14"/>
      <c r="N705" s="14"/>
      <c r="O705" s="14"/>
      <c r="P705" s="14"/>
    </row>
    <row r="706" spans="5:16" x14ac:dyDescent="0.25">
      <c r="E706" s="272"/>
      <c r="F706" s="13"/>
      <c r="G706" s="13"/>
      <c r="H706" s="13"/>
      <c r="I706" s="13"/>
      <c r="J706" s="13"/>
      <c r="L706" s="14"/>
      <c r="M706" s="14"/>
      <c r="N706" s="14"/>
      <c r="O706" s="14"/>
      <c r="P706" s="14"/>
    </row>
    <row r="707" spans="5:16" x14ac:dyDescent="0.25">
      <c r="E707" s="272"/>
      <c r="F707" s="13"/>
      <c r="G707" s="13"/>
      <c r="H707" s="13"/>
      <c r="I707" s="13"/>
      <c r="J707" s="13"/>
      <c r="L707" s="14"/>
      <c r="M707" s="14"/>
      <c r="N707" s="14"/>
      <c r="O707" s="14"/>
      <c r="P707" s="14"/>
    </row>
    <row r="708" spans="5:16" x14ac:dyDescent="0.25">
      <c r="E708" s="272"/>
      <c r="F708" s="13"/>
      <c r="G708" s="13"/>
      <c r="H708" s="13"/>
      <c r="I708" s="13"/>
      <c r="J708" s="13"/>
      <c r="L708" s="14"/>
      <c r="M708" s="14"/>
      <c r="N708" s="14"/>
      <c r="O708" s="14"/>
      <c r="P708" s="14"/>
    </row>
    <row r="709" spans="5:16" x14ac:dyDescent="0.25">
      <c r="E709" s="272"/>
      <c r="F709" s="13"/>
      <c r="G709" s="13"/>
      <c r="H709" s="13"/>
      <c r="I709" s="13"/>
      <c r="J709" s="13"/>
      <c r="L709" s="14"/>
      <c r="M709" s="14"/>
      <c r="N709" s="14"/>
      <c r="O709" s="14"/>
      <c r="P709" s="14"/>
    </row>
    <row r="710" spans="5:16" x14ac:dyDescent="0.25">
      <c r="E710" s="272"/>
      <c r="F710" s="13"/>
      <c r="G710" s="13"/>
      <c r="H710" s="13"/>
      <c r="I710" s="13"/>
      <c r="J710" s="13"/>
      <c r="L710" s="14"/>
      <c r="M710" s="14"/>
      <c r="N710" s="14"/>
      <c r="O710" s="14"/>
      <c r="P710" s="14"/>
    </row>
    <row r="711" spans="5:16" x14ac:dyDescent="0.25">
      <c r="E711" s="272"/>
      <c r="F711" s="13"/>
      <c r="G711" s="13"/>
      <c r="H711" s="13"/>
      <c r="I711" s="13"/>
      <c r="J711" s="13"/>
      <c r="L711" s="14"/>
      <c r="M711" s="14"/>
      <c r="N711" s="14"/>
      <c r="O711" s="14"/>
      <c r="P711" s="14"/>
    </row>
    <row r="712" spans="5:16" x14ac:dyDescent="0.25">
      <c r="E712" s="272"/>
      <c r="F712" s="13"/>
      <c r="G712" s="13"/>
      <c r="H712" s="13"/>
      <c r="I712" s="13"/>
      <c r="J712" s="13"/>
      <c r="L712" s="14"/>
      <c r="M712" s="14"/>
      <c r="N712" s="14"/>
      <c r="O712" s="14"/>
      <c r="P712" s="14"/>
    </row>
    <row r="713" spans="5:16" x14ac:dyDescent="0.25">
      <c r="E713" s="272"/>
      <c r="F713" s="13"/>
      <c r="G713" s="13"/>
      <c r="H713" s="13"/>
      <c r="I713" s="13"/>
      <c r="J713" s="13"/>
      <c r="L713" s="14"/>
      <c r="M713" s="14"/>
      <c r="N713" s="14"/>
      <c r="O713" s="14"/>
      <c r="P713" s="14"/>
    </row>
    <row r="714" spans="5:16" x14ac:dyDescent="0.25">
      <c r="F714" s="13"/>
      <c r="G714" s="13"/>
      <c r="H714" s="13"/>
      <c r="I714" s="13"/>
      <c r="J714" s="13"/>
      <c r="L714" s="14"/>
      <c r="M714" s="14"/>
      <c r="N714" s="14"/>
      <c r="O714" s="14"/>
      <c r="P714" s="14"/>
    </row>
    <row r="715" spans="5:16" x14ac:dyDescent="0.25">
      <c r="E715" s="272"/>
      <c r="F715" s="13"/>
      <c r="G715" s="13"/>
      <c r="H715" s="13"/>
      <c r="I715" s="13"/>
      <c r="J715" s="13"/>
      <c r="L715" s="14"/>
      <c r="M715" s="14"/>
      <c r="N715" s="14"/>
      <c r="O715" s="14"/>
      <c r="P715" s="14"/>
    </row>
    <row r="716" spans="5:16" x14ac:dyDescent="0.25">
      <c r="E716" s="272"/>
      <c r="F716" s="13"/>
      <c r="G716" s="13"/>
      <c r="H716" s="13"/>
      <c r="I716" s="13"/>
      <c r="J716" s="13"/>
      <c r="L716" s="14"/>
      <c r="M716" s="14"/>
      <c r="N716" s="14"/>
      <c r="O716" s="14"/>
      <c r="P716" s="14"/>
    </row>
    <row r="717" spans="5:16" x14ac:dyDescent="0.25">
      <c r="E717" s="272"/>
      <c r="F717" s="13"/>
      <c r="G717" s="13"/>
      <c r="H717" s="13"/>
      <c r="I717" s="13"/>
      <c r="J717" s="13"/>
      <c r="L717" s="14"/>
      <c r="M717" s="14"/>
      <c r="N717" s="14"/>
      <c r="O717" s="14"/>
      <c r="P717" s="14"/>
    </row>
    <row r="718" spans="5:16" x14ac:dyDescent="0.25">
      <c r="E718" s="272"/>
      <c r="F718" s="13"/>
      <c r="G718" s="13"/>
      <c r="H718" s="13"/>
      <c r="I718" s="13"/>
      <c r="J718" s="13"/>
      <c r="L718" s="14"/>
      <c r="M718" s="14"/>
      <c r="N718" s="14"/>
      <c r="O718" s="14"/>
      <c r="P718" s="14"/>
    </row>
    <row r="719" spans="5:16" x14ac:dyDescent="0.25">
      <c r="E719" s="272"/>
      <c r="F719" s="13"/>
      <c r="G719" s="13"/>
      <c r="H719" s="13"/>
      <c r="I719" s="13"/>
      <c r="J719" s="13"/>
      <c r="L719" s="14"/>
      <c r="M719" s="14"/>
      <c r="N719" s="14"/>
      <c r="O719" s="14"/>
      <c r="P719" s="14"/>
    </row>
    <row r="720" spans="5:16" x14ac:dyDescent="0.25">
      <c r="E720" s="272"/>
      <c r="F720" s="13"/>
      <c r="G720" s="13"/>
      <c r="H720" s="13"/>
      <c r="I720" s="13"/>
      <c r="J720" s="13"/>
      <c r="L720" s="14"/>
      <c r="M720" s="14"/>
      <c r="N720" s="14"/>
      <c r="O720" s="14"/>
      <c r="P720" s="14"/>
    </row>
    <row r="721" spans="5:16" x14ac:dyDescent="0.25">
      <c r="E721" s="272"/>
      <c r="F721" s="13"/>
      <c r="G721" s="13"/>
      <c r="H721" s="13"/>
      <c r="I721" s="13"/>
      <c r="J721" s="13"/>
      <c r="L721" s="14"/>
      <c r="M721" s="14"/>
      <c r="N721" s="14"/>
      <c r="O721" s="14"/>
      <c r="P721" s="14"/>
    </row>
    <row r="722" spans="5:16" x14ac:dyDescent="0.25">
      <c r="E722" s="272"/>
      <c r="F722" s="13"/>
      <c r="G722" s="13"/>
      <c r="H722" s="13"/>
      <c r="I722" s="13"/>
      <c r="J722" s="13"/>
      <c r="L722" s="14"/>
      <c r="M722" s="14"/>
      <c r="N722" s="14"/>
      <c r="O722" s="14"/>
      <c r="P722" s="14"/>
    </row>
    <row r="723" spans="5:16" x14ac:dyDescent="0.25">
      <c r="E723" s="272"/>
      <c r="F723" s="13"/>
      <c r="G723" s="13"/>
      <c r="H723" s="13"/>
      <c r="I723" s="13"/>
      <c r="J723" s="13"/>
      <c r="L723" s="14"/>
      <c r="M723" s="14"/>
      <c r="N723" s="14"/>
      <c r="O723" s="14"/>
      <c r="P723" s="14"/>
    </row>
    <row r="724" spans="5:16" x14ac:dyDescent="0.25">
      <c r="E724" s="272"/>
      <c r="F724" s="13"/>
      <c r="G724" s="13"/>
      <c r="H724" s="13"/>
      <c r="I724" s="13"/>
      <c r="J724" s="13"/>
      <c r="L724" s="14"/>
      <c r="M724" s="14"/>
      <c r="N724" s="14"/>
      <c r="O724" s="14"/>
      <c r="P724" s="14"/>
    </row>
    <row r="725" spans="5:16" x14ac:dyDescent="0.25">
      <c r="E725" s="272"/>
      <c r="F725" s="13"/>
      <c r="G725" s="13"/>
      <c r="H725" s="13"/>
      <c r="I725" s="13"/>
      <c r="J725" s="13"/>
      <c r="L725" s="14"/>
      <c r="M725" s="14"/>
      <c r="N725" s="14"/>
      <c r="O725" s="14"/>
      <c r="P725" s="14"/>
    </row>
    <row r="726" spans="5:16" x14ac:dyDescent="0.25">
      <c r="E726" s="272"/>
      <c r="F726" s="13"/>
      <c r="G726" s="13"/>
      <c r="H726" s="13"/>
      <c r="I726" s="13"/>
      <c r="J726" s="13"/>
      <c r="L726" s="14"/>
      <c r="M726" s="14"/>
      <c r="N726" s="14"/>
      <c r="O726" s="14"/>
      <c r="P726" s="14"/>
    </row>
    <row r="727" spans="5:16" x14ac:dyDescent="0.25">
      <c r="E727" s="272"/>
      <c r="F727" s="13"/>
      <c r="G727" s="13"/>
      <c r="H727" s="13"/>
      <c r="I727" s="13"/>
      <c r="J727" s="13"/>
      <c r="L727" s="14"/>
      <c r="M727" s="14"/>
      <c r="N727" s="14"/>
      <c r="O727" s="14"/>
      <c r="P727" s="14"/>
    </row>
    <row r="728" spans="5:16" x14ac:dyDescent="0.25">
      <c r="E728" s="272"/>
      <c r="F728" s="13"/>
      <c r="G728" s="13"/>
      <c r="H728" s="13"/>
      <c r="I728" s="13"/>
      <c r="J728" s="13"/>
      <c r="L728" s="14"/>
      <c r="M728" s="14"/>
      <c r="N728" s="14"/>
      <c r="O728" s="14"/>
      <c r="P728" s="14"/>
    </row>
    <row r="729" spans="5:16" x14ac:dyDescent="0.25">
      <c r="E729" s="272"/>
      <c r="F729" s="13"/>
      <c r="G729" s="13"/>
      <c r="H729" s="13"/>
      <c r="I729" s="13"/>
      <c r="J729" s="13"/>
      <c r="L729" s="14"/>
      <c r="M729" s="14"/>
      <c r="N729" s="14"/>
      <c r="O729" s="14"/>
      <c r="P729" s="14"/>
    </row>
    <row r="730" spans="5:16" x14ac:dyDescent="0.25">
      <c r="E730" s="272"/>
      <c r="F730" s="13"/>
      <c r="G730" s="13"/>
      <c r="H730" s="13"/>
      <c r="I730" s="13"/>
      <c r="J730" s="13"/>
      <c r="L730" s="14"/>
      <c r="M730" s="14"/>
      <c r="N730" s="14"/>
      <c r="O730" s="14"/>
      <c r="P730" s="14"/>
    </row>
    <row r="731" spans="5:16" x14ac:dyDescent="0.25">
      <c r="E731" s="272"/>
      <c r="F731" s="13"/>
      <c r="G731" s="13"/>
      <c r="H731" s="13"/>
      <c r="I731" s="13"/>
      <c r="J731" s="13"/>
      <c r="L731" s="14"/>
      <c r="M731" s="14"/>
      <c r="N731" s="14"/>
      <c r="O731" s="14"/>
      <c r="P731" s="14"/>
    </row>
    <row r="732" spans="5:16" x14ac:dyDescent="0.25">
      <c r="E732" s="272"/>
      <c r="F732" s="13"/>
      <c r="G732" s="13"/>
      <c r="H732" s="13"/>
      <c r="I732" s="13"/>
      <c r="J732" s="13"/>
      <c r="L732" s="14"/>
      <c r="M732" s="14"/>
      <c r="N732" s="14"/>
      <c r="O732" s="14"/>
      <c r="P732" s="14"/>
    </row>
    <row r="733" spans="5:16" x14ac:dyDescent="0.25">
      <c r="E733" s="272"/>
      <c r="F733" s="13"/>
      <c r="G733" s="13"/>
      <c r="H733" s="13"/>
      <c r="I733" s="13"/>
      <c r="J733" s="13"/>
      <c r="L733" s="14"/>
      <c r="M733" s="14"/>
      <c r="N733" s="14"/>
      <c r="O733" s="14"/>
      <c r="P733" s="14"/>
    </row>
    <row r="734" spans="5:16" x14ac:dyDescent="0.25">
      <c r="E734" s="272"/>
      <c r="F734" s="13"/>
      <c r="G734" s="13"/>
      <c r="H734" s="13"/>
      <c r="I734" s="13"/>
      <c r="J734" s="13"/>
      <c r="L734" s="14"/>
      <c r="M734" s="14"/>
      <c r="N734" s="14"/>
      <c r="O734" s="14"/>
      <c r="P734" s="14"/>
    </row>
    <row r="735" spans="5:16" x14ac:dyDescent="0.25">
      <c r="E735" s="272"/>
      <c r="F735" s="13"/>
      <c r="G735" s="13"/>
      <c r="H735" s="13"/>
      <c r="I735" s="13"/>
      <c r="J735" s="13"/>
      <c r="L735" s="14"/>
      <c r="M735" s="14"/>
      <c r="N735" s="14"/>
      <c r="O735" s="14"/>
      <c r="P735" s="14"/>
    </row>
    <row r="736" spans="5:16" x14ac:dyDescent="0.25">
      <c r="E736" s="272"/>
      <c r="F736" s="13"/>
      <c r="G736" s="13"/>
      <c r="H736" s="13"/>
      <c r="I736" s="13"/>
      <c r="J736" s="13"/>
      <c r="L736" s="14"/>
      <c r="M736" s="14"/>
      <c r="N736" s="14"/>
      <c r="O736" s="14"/>
      <c r="P736" s="14"/>
    </row>
    <row r="737" spans="5:16" x14ac:dyDescent="0.25">
      <c r="E737" s="272"/>
      <c r="F737" s="13"/>
      <c r="G737" s="13"/>
      <c r="H737" s="13"/>
      <c r="I737" s="13"/>
      <c r="J737" s="13"/>
      <c r="L737" s="14"/>
      <c r="M737" s="14"/>
      <c r="N737" s="14"/>
      <c r="O737" s="14"/>
      <c r="P737" s="14"/>
    </row>
    <row r="738" spans="5:16" x14ac:dyDescent="0.25">
      <c r="E738" s="272"/>
      <c r="F738" s="13"/>
      <c r="G738" s="13"/>
      <c r="H738" s="13"/>
      <c r="I738" s="13"/>
      <c r="J738" s="13"/>
      <c r="L738" s="14"/>
      <c r="M738" s="14"/>
      <c r="N738" s="14"/>
      <c r="O738" s="14"/>
      <c r="P738" s="14"/>
    </row>
    <row r="739" spans="5:16" x14ac:dyDescent="0.25">
      <c r="E739" s="272"/>
      <c r="F739" s="13"/>
      <c r="G739" s="13"/>
      <c r="H739" s="13"/>
      <c r="I739" s="13"/>
      <c r="J739" s="13"/>
      <c r="L739" s="14"/>
      <c r="M739" s="14"/>
      <c r="N739" s="14"/>
      <c r="O739" s="14"/>
      <c r="P739" s="14"/>
    </row>
    <row r="740" spans="5:16" x14ac:dyDescent="0.25">
      <c r="E740" s="272"/>
      <c r="F740" s="13"/>
      <c r="G740" s="13"/>
      <c r="H740" s="13"/>
      <c r="I740" s="13"/>
      <c r="J740" s="13"/>
      <c r="L740" s="14"/>
      <c r="M740" s="14"/>
      <c r="N740" s="14"/>
      <c r="O740" s="14"/>
      <c r="P740" s="14"/>
    </row>
    <row r="741" spans="5:16" x14ac:dyDescent="0.25">
      <c r="E741" s="272"/>
      <c r="F741" s="13"/>
      <c r="G741" s="13"/>
      <c r="H741" s="13"/>
      <c r="I741" s="13"/>
      <c r="J741" s="13"/>
      <c r="L741" s="14"/>
      <c r="M741" s="14"/>
      <c r="N741" s="14"/>
      <c r="O741" s="14"/>
      <c r="P741" s="14"/>
    </row>
    <row r="742" spans="5:16" x14ac:dyDescent="0.25">
      <c r="E742" s="272"/>
      <c r="F742" s="13"/>
      <c r="G742" s="13"/>
      <c r="H742" s="13"/>
      <c r="I742" s="13"/>
      <c r="J742" s="13"/>
      <c r="L742" s="14"/>
      <c r="M742" s="14"/>
      <c r="N742" s="14"/>
      <c r="O742" s="14"/>
      <c r="P742" s="14"/>
    </row>
    <row r="743" spans="5:16" x14ac:dyDescent="0.25">
      <c r="F743" s="13"/>
      <c r="G743" s="13"/>
      <c r="H743" s="13"/>
      <c r="I743" s="13"/>
      <c r="J743" s="13"/>
      <c r="L743" s="14"/>
      <c r="M743" s="14"/>
      <c r="N743" s="14"/>
      <c r="O743" s="14"/>
      <c r="P743" s="14"/>
    </row>
    <row r="744" spans="5:16" x14ac:dyDescent="0.25">
      <c r="E744" s="272"/>
      <c r="F744" s="13"/>
      <c r="G744" s="13"/>
      <c r="H744" s="13"/>
      <c r="I744" s="13"/>
      <c r="J744" s="13"/>
      <c r="L744" s="14"/>
      <c r="M744" s="14"/>
      <c r="N744" s="14"/>
      <c r="O744" s="14"/>
      <c r="P744" s="14"/>
    </row>
    <row r="745" spans="5:16" x14ac:dyDescent="0.25">
      <c r="E745" s="272"/>
      <c r="F745" s="13"/>
      <c r="G745" s="13"/>
      <c r="H745" s="13"/>
      <c r="I745" s="13"/>
      <c r="J745" s="13"/>
      <c r="L745" s="14"/>
      <c r="M745" s="14"/>
      <c r="N745" s="14"/>
      <c r="O745" s="14"/>
      <c r="P745" s="14"/>
    </row>
    <row r="746" spans="5:16" x14ac:dyDescent="0.25">
      <c r="E746" s="272"/>
      <c r="F746" s="13"/>
      <c r="G746" s="13"/>
      <c r="H746" s="13"/>
      <c r="I746" s="13"/>
      <c r="J746" s="13"/>
      <c r="L746" s="14"/>
      <c r="M746" s="14"/>
      <c r="N746" s="14"/>
      <c r="O746" s="14"/>
      <c r="P746" s="14"/>
    </row>
    <row r="747" spans="5:16" x14ac:dyDescent="0.25">
      <c r="E747" s="272"/>
      <c r="F747" s="13"/>
      <c r="G747" s="13"/>
      <c r="H747" s="13"/>
      <c r="I747" s="13"/>
      <c r="J747" s="13"/>
      <c r="L747" s="14"/>
      <c r="M747" s="14"/>
      <c r="N747" s="14"/>
      <c r="O747" s="14"/>
      <c r="P747" s="14"/>
    </row>
    <row r="748" spans="5:16" x14ac:dyDescent="0.25">
      <c r="E748" s="272"/>
      <c r="F748" s="13"/>
      <c r="G748" s="13"/>
      <c r="H748" s="13"/>
      <c r="I748" s="13"/>
      <c r="J748" s="13"/>
      <c r="L748" s="14"/>
      <c r="M748" s="14"/>
      <c r="N748" s="14"/>
      <c r="O748" s="14"/>
      <c r="P748" s="14"/>
    </row>
    <row r="749" spans="5:16" x14ac:dyDescent="0.25">
      <c r="E749" s="272"/>
      <c r="F749" s="13"/>
      <c r="G749" s="13"/>
      <c r="H749" s="13"/>
      <c r="I749" s="13"/>
      <c r="J749" s="13"/>
      <c r="L749" s="14"/>
      <c r="M749" s="14"/>
      <c r="N749" s="14"/>
      <c r="O749" s="14"/>
      <c r="P749" s="14"/>
    </row>
    <row r="750" spans="5:16" x14ac:dyDescent="0.25">
      <c r="E750" s="272"/>
      <c r="F750" s="13"/>
      <c r="G750" s="13"/>
      <c r="H750" s="13"/>
      <c r="I750" s="13"/>
      <c r="J750" s="13"/>
      <c r="L750" s="14"/>
      <c r="M750" s="14"/>
      <c r="N750" s="14"/>
      <c r="O750" s="14"/>
      <c r="P750" s="14"/>
    </row>
    <row r="751" spans="5:16" x14ac:dyDescent="0.25">
      <c r="E751" s="272"/>
      <c r="F751" s="13"/>
      <c r="G751" s="13"/>
      <c r="H751" s="13"/>
      <c r="I751" s="13"/>
      <c r="J751" s="13"/>
      <c r="L751" s="14"/>
      <c r="M751" s="14"/>
      <c r="N751" s="14"/>
      <c r="O751" s="14"/>
      <c r="P751" s="14"/>
    </row>
    <row r="752" spans="5:16" x14ac:dyDescent="0.25">
      <c r="E752" s="272"/>
      <c r="F752" s="13"/>
      <c r="G752" s="13"/>
      <c r="H752" s="13"/>
      <c r="I752" s="13"/>
      <c r="J752" s="13"/>
      <c r="L752" s="14"/>
      <c r="M752" s="14"/>
      <c r="N752" s="14"/>
      <c r="O752" s="14"/>
      <c r="P752" s="14"/>
    </row>
    <row r="753" spans="5:16" x14ac:dyDescent="0.25">
      <c r="E753" s="272"/>
      <c r="F753" s="13"/>
      <c r="G753" s="13"/>
      <c r="H753" s="13"/>
      <c r="I753" s="13"/>
      <c r="J753" s="13"/>
      <c r="L753" s="14"/>
      <c r="M753" s="14"/>
      <c r="N753" s="14"/>
      <c r="O753" s="14"/>
      <c r="P753" s="14"/>
    </row>
    <row r="754" spans="5:16" x14ac:dyDescent="0.25">
      <c r="E754" s="272"/>
      <c r="F754" s="13"/>
      <c r="G754" s="13"/>
      <c r="H754" s="13"/>
      <c r="I754" s="13"/>
      <c r="J754" s="13"/>
      <c r="L754" s="14"/>
      <c r="M754" s="14"/>
      <c r="N754" s="14"/>
      <c r="O754" s="14"/>
      <c r="P754" s="14"/>
    </row>
    <row r="755" spans="5:16" x14ac:dyDescent="0.25">
      <c r="E755" s="272"/>
      <c r="F755" s="13"/>
      <c r="G755" s="13"/>
      <c r="H755" s="13"/>
      <c r="I755" s="13"/>
      <c r="J755" s="13"/>
      <c r="L755" s="14"/>
      <c r="M755" s="14"/>
      <c r="N755" s="14"/>
      <c r="O755" s="14"/>
      <c r="P755" s="14"/>
    </row>
    <row r="756" spans="5:16" x14ac:dyDescent="0.25">
      <c r="E756" s="272"/>
      <c r="F756" s="13"/>
      <c r="G756" s="13"/>
      <c r="H756" s="13"/>
      <c r="I756" s="13"/>
      <c r="J756" s="13"/>
      <c r="L756" s="14"/>
      <c r="M756" s="14"/>
      <c r="N756" s="14"/>
      <c r="O756" s="14"/>
      <c r="P756" s="14"/>
    </row>
    <row r="757" spans="5:16" x14ac:dyDescent="0.25">
      <c r="E757" s="272"/>
      <c r="F757" s="13"/>
      <c r="G757" s="13"/>
      <c r="H757" s="13"/>
      <c r="I757" s="13"/>
      <c r="J757" s="13"/>
      <c r="L757" s="14"/>
      <c r="M757" s="14"/>
      <c r="N757" s="14"/>
      <c r="O757" s="14"/>
      <c r="P757" s="14"/>
    </row>
    <row r="758" spans="5:16" x14ac:dyDescent="0.25">
      <c r="E758" s="272"/>
      <c r="F758" s="13"/>
      <c r="G758" s="13"/>
      <c r="H758" s="13"/>
      <c r="I758" s="13"/>
      <c r="J758" s="13"/>
      <c r="L758" s="14"/>
      <c r="M758" s="14"/>
      <c r="N758" s="14"/>
      <c r="O758" s="14"/>
      <c r="P758" s="14"/>
    </row>
    <row r="759" spans="5:16" x14ac:dyDescent="0.25">
      <c r="E759" s="272"/>
      <c r="F759" s="13"/>
      <c r="G759" s="13"/>
      <c r="H759" s="13"/>
      <c r="I759" s="13"/>
      <c r="J759" s="13"/>
      <c r="L759" s="14"/>
      <c r="M759" s="14"/>
      <c r="N759" s="14"/>
      <c r="O759" s="14"/>
      <c r="P759" s="14"/>
    </row>
    <row r="760" spans="5:16" x14ac:dyDescent="0.25">
      <c r="E760" s="272"/>
      <c r="F760" s="13"/>
      <c r="G760" s="13"/>
      <c r="H760" s="13"/>
      <c r="I760" s="13"/>
      <c r="J760" s="13"/>
      <c r="L760" s="14"/>
      <c r="M760" s="14"/>
      <c r="N760" s="14"/>
      <c r="O760" s="14"/>
      <c r="P760" s="14"/>
    </row>
  </sheetData>
  <mergeCells count="4">
    <mergeCell ref="F2:J2"/>
    <mergeCell ref="L2:P2"/>
    <mergeCell ref="G3:H3"/>
    <mergeCell ref="M3:N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D46EF-2EB2-4D61-A0E3-888A6C062DE2}">
  <dimension ref="A1:I52"/>
  <sheetViews>
    <sheetView zoomScale="140" zoomScaleNormal="140" workbookViewId="0">
      <pane ySplit="3" topLeftCell="A28" activePane="bottomLeft" state="frozen"/>
      <selection pane="bottomLeft" activeCell="A2" sqref="A2"/>
    </sheetView>
  </sheetViews>
  <sheetFormatPr defaultRowHeight="14.4" x14ac:dyDescent="0.3"/>
  <cols>
    <col min="1" max="1" width="9" bestFit="1" customWidth="1"/>
    <col min="2" max="2" width="7" bestFit="1" customWidth="1"/>
    <col min="3" max="3" width="7.6640625" bestFit="1" customWidth="1"/>
    <col min="4" max="4" width="7.44140625" bestFit="1" customWidth="1"/>
    <col min="5" max="5" width="10.33203125" bestFit="1" customWidth="1"/>
    <col min="6" max="6" width="6.6640625" bestFit="1" customWidth="1"/>
    <col min="7" max="7" width="10.33203125" bestFit="1" customWidth="1"/>
    <col min="8" max="8" width="8.88671875" bestFit="1" customWidth="1"/>
    <col min="9" max="9" width="10.33203125" bestFit="1" customWidth="1"/>
  </cols>
  <sheetData>
    <row r="1" spans="1:9" ht="15" thickBot="1" x14ac:dyDescent="0.35">
      <c r="A1" s="7" t="s">
        <v>1672</v>
      </c>
    </row>
    <row r="2" spans="1:9" ht="16.2" thickBot="1" x14ac:dyDescent="0.35">
      <c r="A2" s="24"/>
      <c r="B2" s="25"/>
      <c r="C2" s="25"/>
      <c r="D2" s="282" t="s">
        <v>48</v>
      </c>
      <c r="E2" s="282"/>
      <c r="F2" s="282"/>
      <c r="G2" s="282"/>
      <c r="H2" s="282"/>
      <c r="I2" s="282"/>
    </row>
    <row r="3" spans="1:9" ht="15" thickBot="1" x14ac:dyDescent="0.35">
      <c r="A3" s="26" t="s">
        <v>49</v>
      </c>
      <c r="B3" s="27" t="s">
        <v>50</v>
      </c>
      <c r="C3" s="27" t="s">
        <v>51</v>
      </c>
      <c r="D3" s="27" t="s">
        <v>52</v>
      </c>
      <c r="E3" s="27" t="s">
        <v>53</v>
      </c>
      <c r="F3" s="27" t="s">
        <v>54</v>
      </c>
      <c r="G3" s="27" t="s">
        <v>55</v>
      </c>
      <c r="H3" s="27" t="s">
        <v>56</v>
      </c>
      <c r="I3" s="27" t="s">
        <v>29</v>
      </c>
    </row>
    <row r="4" spans="1:9" x14ac:dyDescent="0.3">
      <c r="A4" s="28">
        <v>1979</v>
      </c>
      <c r="B4" s="29">
        <v>196</v>
      </c>
      <c r="C4" s="30">
        <v>1695</v>
      </c>
      <c r="D4" s="30">
        <v>1050</v>
      </c>
      <c r="E4" s="30">
        <v>851351</v>
      </c>
      <c r="F4" s="29">
        <v>290</v>
      </c>
      <c r="G4" s="30">
        <v>154813</v>
      </c>
      <c r="H4" s="30">
        <v>104103</v>
      </c>
      <c r="I4" s="30">
        <v>1111607</v>
      </c>
    </row>
    <row r="5" spans="1:9" x14ac:dyDescent="0.3">
      <c r="A5" s="28">
        <v>1980</v>
      </c>
      <c r="B5" s="29">
        <v>225</v>
      </c>
      <c r="C5" s="30">
        <v>2044</v>
      </c>
      <c r="D5" s="30">
        <v>3193</v>
      </c>
      <c r="E5" s="30">
        <v>3206275</v>
      </c>
      <c r="F5" s="29">
        <v>853</v>
      </c>
      <c r="G5" s="30">
        <v>1526306</v>
      </c>
      <c r="H5" s="30">
        <v>508865</v>
      </c>
      <c r="I5" s="30">
        <v>5245492</v>
      </c>
    </row>
    <row r="6" spans="1:9" x14ac:dyDescent="0.3">
      <c r="A6" s="28">
        <v>1981</v>
      </c>
      <c r="B6" s="29">
        <v>243</v>
      </c>
      <c r="C6" s="30">
        <v>2400</v>
      </c>
      <c r="D6" s="30">
        <v>5672</v>
      </c>
      <c r="E6" s="30">
        <v>1820965</v>
      </c>
      <c r="F6" s="29">
        <v>320</v>
      </c>
      <c r="G6" s="30">
        <v>451250</v>
      </c>
      <c r="H6" s="30">
        <v>563947</v>
      </c>
      <c r="I6" s="30">
        <v>2842154</v>
      </c>
    </row>
    <row r="7" spans="1:9" x14ac:dyDescent="0.3">
      <c r="A7" s="28">
        <v>1982</v>
      </c>
      <c r="B7" s="29">
        <v>251</v>
      </c>
      <c r="C7" s="30">
        <v>2612</v>
      </c>
      <c r="D7" s="30">
        <v>7131</v>
      </c>
      <c r="E7" s="30">
        <v>2118701</v>
      </c>
      <c r="F7" s="30">
        <v>1241</v>
      </c>
      <c r="G7" s="30">
        <v>1718825</v>
      </c>
      <c r="H7" s="30">
        <v>1095044</v>
      </c>
      <c r="I7" s="30">
        <v>4940942</v>
      </c>
    </row>
    <row r="8" spans="1:9" x14ac:dyDescent="0.3">
      <c r="A8" s="28">
        <v>1983</v>
      </c>
      <c r="B8" s="29">
        <v>281</v>
      </c>
      <c r="C8" s="30">
        <v>1721</v>
      </c>
      <c r="D8" s="30">
        <v>13456</v>
      </c>
      <c r="E8" s="30">
        <v>1961569</v>
      </c>
      <c r="F8" s="29">
        <v>4</v>
      </c>
      <c r="G8" s="30">
        <v>55875</v>
      </c>
      <c r="H8" s="30">
        <v>785631</v>
      </c>
      <c r="I8" s="30">
        <v>2816535</v>
      </c>
    </row>
    <row r="9" spans="1:9" x14ac:dyDescent="0.3">
      <c r="A9" s="28">
        <v>1984</v>
      </c>
      <c r="B9" s="29">
        <v>280</v>
      </c>
      <c r="C9" s="30">
        <v>1117</v>
      </c>
      <c r="D9" s="30">
        <v>3854</v>
      </c>
      <c r="E9" s="30">
        <v>1388203</v>
      </c>
      <c r="F9" s="29">
        <v>14</v>
      </c>
      <c r="G9" s="30">
        <v>919876</v>
      </c>
      <c r="H9" s="30">
        <v>337120</v>
      </c>
      <c r="I9" s="30">
        <v>2649067</v>
      </c>
    </row>
    <row r="10" spans="1:9" x14ac:dyDescent="0.3">
      <c r="A10" s="28">
        <v>1985</v>
      </c>
      <c r="B10" s="29">
        <v>305</v>
      </c>
      <c r="C10" s="30">
        <v>2120</v>
      </c>
      <c r="D10" s="30">
        <v>5777</v>
      </c>
      <c r="E10" s="30">
        <v>1791400</v>
      </c>
      <c r="F10" s="30">
        <v>2468</v>
      </c>
      <c r="G10" s="30">
        <v>106615</v>
      </c>
      <c r="H10" s="30">
        <v>433829</v>
      </c>
      <c r="I10" s="30">
        <v>2340089</v>
      </c>
    </row>
    <row r="11" spans="1:9" x14ac:dyDescent="0.3">
      <c r="A11" s="28">
        <v>1986</v>
      </c>
      <c r="B11" s="29">
        <v>298</v>
      </c>
      <c r="C11" s="30">
        <v>1486</v>
      </c>
      <c r="D11" s="30">
        <v>1895</v>
      </c>
      <c r="E11" s="30">
        <v>471397</v>
      </c>
      <c r="F11" s="29">
        <v>2</v>
      </c>
      <c r="G11" s="30">
        <v>291989</v>
      </c>
      <c r="H11" s="30">
        <v>351769</v>
      </c>
      <c r="I11" s="30">
        <v>1117052</v>
      </c>
    </row>
    <row r="12" spans="1:9" x14ac:dyDescent="0.3">
      <c r="A12" s="28">
        <v>1987</v>
      </c>
      <c r="B12" s="29">
        <v>290</v>
      </c>
      <c r="C12" s="30">
        <v>2019</v>
      </c>
      <c r="D12" s="30">
        <v>5163</v>
      </c>
      <c r="E12" s="30">
        <v>792964</v>
      </c>
      <c r="F12" s="29">
        <v>380</v>
      </c>
      <c r="G12" s="30">
        <v>16982</v>
      </c>
      <c r="H12" s="30">
        <v>443019</v>
      </c>
      <c r="I12" s="30">
        <v>1258508</v>
      </c>
    </row>
    <row r="13" spans="1:9" x14ac:dyDescent="0.3">
      <c r="A13" s="28">
        <v>1988</v>
      </c>
      <c r="B13" s="29">
        <v>301</v>
      </c>
      <c r="C13" s="30">
        <v>1777</v>
      </c>
      <c r="D13" s="30">
        <v>4064</v>
      </c>
      <c r="E13" s="30">
        <v>756687</v>
      </c>
      <c r="F13" s="29">
        <v>255</v>
      </c>
      <c r="G13" s="30">
        <v>180224</v>
      </c>
      <c r="H13" s="30">
        <v>526711</v>
      </c>
      <c r="I13" s="30">
        <v>1467941</v>
      </c>
    </row>
    <row r="14" spans="1:9" x14ac:dyDescent="0.3">
      <c r="A14" s="28">
        <v>1989</v>
      </c>
      <c r="B14" s="29">
        <v>305</v>
      </c>
      <c r="C14" s="30">
        <v>1350</v>
      </c>
      <c r="D14" s="30">
        <v>2758</v>
      </c>
      <c r="E14" s="30">
        <v>1744505</v>
      </c>
      <c r="F14" s="29">
        <v>0</v>
      </c>
      <c r="G14" s="30">
        <v>199235</v>
      </c>
      <c r="H14" s="30">
        <v>455163</v>
      </c>
      <c r="I14" s="30">
        <v>2401661</v>
      </c>
    </row>
    <row r="15" spans="1:9" x14ac:dyDescent="0.3">
      <c r="A15" s="28">
        <v>1990</v>
      </c>
      <c r="B15" s="29">
        <v>320</v>
      </c>
      <c r="C15" s="30">
        <v>2718</v>
      </c>
      <c r="D15" s="30">
        <v>10332</v>
      </c>
      <c r="E15" s="30">
        <v>1344529</v>
      </c>
      <c r="F15" s="29">
        <v>1</v>
      </c>
      <c r="G15" s="30">
        <v>515047</v>
      </c>
      <c r="H15" s="30">
        <v>518545</v>
      </c>
      <c r="I15" s="30">
        <v>2388454</v>
      </c>
    </row>
    <row r="16" spans="1:9" x14ac:dyDescent="0.3">
      <c r="A16" s="28">
        <v>1991</v>
      </c>
      <c r="B16" s="29">
        <v>334</v>
      </c>
      <c r="C16" s="30">
        <v>2025</v>
      </c>
      <c r="D16" s="30">
        <v>4473</v>
      </c>
      <c r="E16" s="30">
        <v>1548930</v>
      </c>
      <c r="F16" s="29">
        <v>12</v>
      </c>
      <c r="G16" s="30">
        <v>619137</v>
      </c>
      <c r="H16" s="30">
        <v>772705</v>
      </c>
      <c r="I16" s="30">
        <v>2945257</v>
      </c>
    </row>
    <row r="17" spans="1:9" x14ac:dyDescent="0.3">
      <c r="A17" s="28">
        <v>1992</v>
      </c>
      <c r="B17" s="29">
        <v>321</v>
      </c>
      <c r="C17" s="30">
        <v>1925</v>
      </c>
      <c r="D17" s="30">
        <v>3760</v>
      </c>
      <c r="E17" s="30">
        <v>2457856</v>
      </c>
      <c r="F17" s="29">
        <v>4</v>
      </c>
      <c r="G17" s="30">
        <v>642090</v>
      </c>
      <c r="H17" s="30">
        <v>426203</v>
      </c>
      <c r="I17" s="30">
        <v>3529913</v>
      </c>
    </row>
    <row r="18" spans="1:9" x14ac:dyDescent="0.3">
      <c r="A18" s="28">
        <v>1993</v>
      </c>
      <c r="B18" s="29">
        <v>327</v>
      </c>
      <c r="C18" s="30">
        <v>2262</v>
      </c>
      <c r="D18" s="30">
        <v>9466</v>
      </c>
      <c r="E18" s="30">
        <v>2973744</v>
      </c>
      <c r="F18" s="30">
        <v>1233</v>
      </c>
      <c r="G18" s="30">
        <v>81136</v>
      </c>
      <c r="H18" s="30">
        <v>532247</v>
      </c>
      <c r="I18" s="30">
        <v>3597826</v>
      </c>
    </row>
    <row r="19" spans="1:9" x14ac:dyDescent="0.3">
      <c r="A19" s="28">
        <v>1994</v>
      </c>
      <c r="B19" s="29">
        <v>324</v>
      </c>
      <c r="C19" s="30">
        <v>2751</v>
      </c>
      <c r="D19" s="30">
        <v>7590</v>
      </c>
      <c r="E19" s="30">
        <v>1461263</v>
      </c>
      <c r="F19" s="30">
        <v>1579</v>
      </c>
      <c r="G19" s="30">
        <v>2492514</v>
      </c>
      <c r="H19" s="30">
        <v>582165</v>
      </c>
      <c r="I19" s="30">
        <v>4545111</v>
      </c>
    </row>
    <row r="20" spans="1:9" x14ac:dyDescent="0.3">
      <c r="A20" s="28">
        <v>1995</v>
      </c>
      <c r="B20" s="29">
        <v>332</v>
      </c>
      <c r="C20" s="30">
        <v>3635</v>
      </c>
      <c r="D20" s="30">
        <v>14747</v>
      </c>
      <c r="E20" s="30">
        <v>2105321</v>
      </c>
      <c r="F20" s="30">
        <v>6042</v>
      </c>
      <c r="G20" s="30">
        <v>178635</v>
      </c>
      <c r="H20" s="30">
        <v>537433</v>
      </c>
      <c r="I20" s="30">
        <v>2842178</v>
      </c>
    </row>
    <row r="21" spans="1:9" x14ac:dyDescent="0.3">
      <c r="A21" s="28">
        <v>1996</v>
      </c>
      <c r="B21" s="29">
        <v>313</v>
      </c>
      <c r="C21" s="30">
        <v>2676</v>
      </c>
      <c r="D21" s="30">
        <v>2845</v>
      </c>
      <c r="E21" s="30">
        <v>1028970</v>
      </c>
      <c r="F21" s="30">
        <v>13219</v>
      </c>
      <c r="G21" s="30">
        <v>377684</v>
      </c>
      <c r="H21" s="30">
        <v>359820</v>
      </c>
      <c r="I21" s="30">
        <v>1782538</v>
      </c>
    </row>
    <row r="22" spans="1:9" x14ac:dyDescent="0.3">
      <c r="A22" s="28">
        <v>1997</v>
      </c>
      <c r="B22" s="29">
        <v>292</v>
      </c>
      <c r="C22" s="30">
        <v>3174</v>
      </c>
      <c r="D22" s="30">
        <v>5811</v>
      </c>
      <c r="E22" s="30">
        <v>1628181</v>
      </c>
      <c r="F22" s="29">
        <v>560</v>
      </c>
      <c r="G22" s="30">
        <v>605937</v>
      </c>
      <c r="H22" s="30">
        <v>322325</v>
      </c>
      <c r="I22" s="30">
        <v>2562814</v>
      </c>
    </row>
    <row r="23" spans="1:9" x14ac:dyDescent="0.3">
      <c r="A23" s="28">
        <v>1998</v>
      </c>
      <c r="B23" s="29">
        <v>283</v>
      </c>
      <c r="C23" s="30">
        <v>3657</v>
      </c>
      <c r="D23" s="30">
        <v>2696</v>
      </c>
      <c r="E23" s="30">
        <v>1288725</v>
      </c>
      <c r="F23" s="29">
        <v>476</v>
      </c>
      <c r="G23" s="30">
        <v>474340</v>
      </c>
      <c r="H23" s="30">
        <v>245619</v>
      </c>
      <c r="I23" s="30">
        <v>2011856</v>
      </c>
    </row>
    <row r="24" spans="1:9" x14ac:dyDescent="0.3">
      <c r="A24" s="28">
        <v>1999</v>
      </c>
      <c r="B24" s="29">
        <v>277</v>
      </c>
      <c r="C24" s="30">
        <v>2114</v>
      </c>
      <c r="D24" s="30">
        <v>3051</v>
      </c>
      <c r="E24" s="30">
        <v>1375399</v>
      </c>
      <c r="F24" s="29">
        <v>2</v>
      </c>
      <c r="G24" s="30">
        <v>30539</v>
      </c>
      <c r="H24" s="30">
        <v>245306</v>
      </c>
      <c r="I24" s="30">
        <v>1654297</v>
      </c>
    </row>
    <row r="25" spans="1:9" x14ac:dyDescent="0.3">
      <c r="A25" s="28">
        <v>2000</v>
      </c>
      <c r="B25" s="29">
        <v>278</v>
      </c>
      <c r="C25" s="30">
        <v>3001</v>
      </c>
      <c r="D25" s="30">
        <v>2849</v>
      </c>
      <c r="E25" s="30">
        <v>1251228</v>
      </c>
      <c r="F25" s="29">
        <v>304</v>
      </c>
      <c r="G25" s="30">
        <v>360029</v>
      </c>
      <c r="H25" s="30">
        <v>239357</v>
      </c>
      <c r="I25" s="30">
        <v>1853767</v>
      </c>
    </row>
    <row r="26" spans="1:9" x14ac:dyDescent="0.3">
      <c r="A26" s="28">
        <v>2001</v>
      </c>
      <c r="B26" s="29">
        <v>128</v>
      </c>
      <c r="C26" s="29">
        <v>270</v>
      </c>
      <c r="D26" s="29">
        <v>345</v>
      </c>
      <c r="E26" s="30">
        <v>150632</v>
      </c>
      <c r="F26" s="29">
        <v>2</v>
      </c>
      <c r="G26" s="30">
        <v>39251</v>
      </c>
      <c r="H26" s="30">
        <v>48350</v>
      </c>
      <c r="I26" s="30">
        <v>238580</v>
      </c>
    </row>
    <row r="27" spans="1:9" x14ac:dyDescent="0.3">
      <c r="A27" s="28">
        <v>2002</v>
      </c>
      <c r="B27" s="29">
        <v>181</v>
      </c>
      <c r="C27" s="30">
        <v>1301</v>
      </c>
      <c r="D27" s="30">
        <v>2443</v>
      </c>
      <c r="E27" s="30">
        <v>591106</v>
      </c>
      <c r="F27" s="29">
        <v>4</v>
      </c>
      <c r="G27" s="30">
        <v>76251</v>
      </c>
      <c r="H27" s="30">
        <v>378817</v>
      </c>
      <c r="I27" s="30">
        <v>1048621</v>
      </c>
    </row>
    <row r="28" spans="1:9" x14ac:dyDescent="0.3">
      <c r="A28" s="28">
        <v>2003</v>
      </c>
      <c r="B28" s="29">
        <v>177</v>
      </c>
      <c r="C28" s="30">
        <v>1170</v>
      </c>
      <c r="D28" s="30">
        <v>1323</v>
      </c>
      <c r="E28" s="30">
        <v>453147</v>
      </c>
      <c r="F28" s="29">
        <v>153</v>
      </c>
      <c r="G28" s="30">
        <v>217900</v>
      </c>
      <c r="H28" s="30">
        <v>282438</v>
      </c>
      <c r="I28" s="30">
        <v>954961</v>
      </c>
    </row>
    <row r="29" spans="1:9" x14ac:dyDescent="0.3">
      <c r="A29" s="28">
        <v>2004</v>
      </c>
      <c r="B29" s="29">
        <v>190</v>
      </c>
      <c r="C29" s="30">
        <v>2260</v>
      </c>
      <c r="D29" s="30">
        <v>4423</v>
      </c>
      <c r="E29" s="30">
        <v>1348460</v>
      </c>
      <c r="F29" s="29">
        <v>621</v>
      </c>
      <c r="G29" s="30">
        <v>359916</v>
      </c>
      <c r="H29" s="30">
        <v>482310</v>
      </c>
      <c r="I29" s="30">
        <v>2195730</v>
      </c>
    </row>
    <row r="30" spans="1:9" x14ac:dyDescent="0.3">
      <c r="A30" s="28">
        <v>2005</v>
      </c>
      <c r="B30" s="29">
        <v>190</v>
      </c>
      <c r="C30" s="30">
        <v>2344</v>
      </c>
      <c r="D30" s="30">
        <v>3055</v>
      </c>
      <c r="E30" s="30">
        <v>1004395</v>
      </c>
      <c r="F30" s="30">
        <v>1919</v>
      </c>
      <c r="G30" s="30">
        <v>1654959</v>
      </c>
      <c r="H30" s="30">
        <v>427830</v>
      </c>
      <c r="I30" s="30">
        <v>3092158</v>
      </c>
    </row>
    <row r="31" spans="1:9" x14ac:dyDescent="0.3">
      <c r="A31" s="28">
        <v>2006</v>
      </c>
      <c r="B31" s="29">
        <v>188</v>
      </c>
      <c r="C31" s="30">
        <v>2412</v>
      </c>
      <c r="D31" s="30">
        <v>4497</v>
      </c>
      <c r="E31" s="30">
        <v>932291</v>
      </c>
      <c r="F31" s="30">
        <v>2629</v>
      </c>
      <c r="G31" s="30">
        <v>1332319</v>
      </c>
      <c r="H31" s="30">
        <v>299827</v>
      </c>
      <c r="I31" s="30">
        <v>2571563</v>
      </c>
    </row>
    <row r="32" spans="1:9" x14ac:dyDescent="0.3">
      <c r="A32" s="28">
        <v>2007</v>
      </c>
      <c r="B32" s="29">
        <v>185</v>
      </c>
      <c r="C32" s="30">
        <v>2650</v>
      </c>
      <c r="D32" s="30">
        <v>4636</v>
      </c>
      <c r="E32" s="30">
        <v>1589840</v>
      </c>
      <c r="F32" s="30">
        <v>1633</v>
      </c>
      <c r="G32" s="30">
        <v>267528</v>
      </c>
      <c r="H32" s="30">
        <v>297539</v>
      </c>
      <c r="I32" s="30">
        <v>2161176</v>
      </c>
    </row>
    <row r="33" spans="1:9" x14ac:dyDescent="0.3">
      <c r="A33" s="28">
        <v>2008</v>
      </c>
      <c r="B33" s="29">
        <v>196</v>
      </c>
      <c r="C33" s="30">
        <v>2591</v>
      </c>
      <c r="D33" s="30">
        <v>2957</v>
      </c>
      <c r="E33" s="30">
        <v>1713575</v>
      </c>
      <c r="F33" s="29">
        <v>178</v>
      </c>
      <c r="G33" s="30">
        <v>1971268</v>
      </c>
      <c r="H33" s="30">
        <v>410932</v>
      </c>
      <c r="I33" s="30">
        <v>4098910</v>
      </c>
    </row>
    <row r="34" spans="1:9" x14ac:dyDescent="0.3">
      <c r="A34" s="28">
        <v>2009</v>
      </c>
      <c r="B34" s="29">
        <v>216</v>
      </c>
      <c r="C34" s="30">
        <v>2852</v>
      </c>
      <c r="D34" s="30">
        <v>3836</v>
      </c>
      <c r="E34" s="30">
        <v>1167918</v>
      </c>
      <c r="F34" s="29">
        <v>203</v>
      </c>
      <c r="G34" s="30">
        <v>2248555</v>
      </c>
      <c r="H34" s="30">
        <v>696775</v>
      </c>
      <c r="I34" s="30">
        <v>4117287</v>
      </c>
    </row>
    <row r="35" spans="1:9" x14ac:dyDescent="0.3">
      <c r="A35" s="28">
        <v>2010</v>
      </c>
      <c r="B35" s="29">
        <v>224</v>
      </c>
      <c r="C35" s="30">
        <v>2162</v>
      </c>
      <c r="D35" s="30">
        <v>3118</v>
      </c>
      <c r="E35" s="30">
        <v>818865</v>
      </c>
      <c r="F35" s="29">
        <v>27</v>
      </c>
      <c r="G35" s="30">
        <v>332435</v>
      </c>
      <c r="H35" s="30">
        <v>271700</v>
      </c>
      <c r="I35" s="30">
        <v>1426145</v>
      </c>
    </row>
    <row r="36" spans="1:9" x14ac:dyDescent="0.3">
      <c r="A36" s="28">
        <v>2011</v>
      </c>
      <c r="B36" s="29">
        <v>211</v>
      </c>
      <c r="C36" s="30">
        <v>2279</v>
      </c>
      <c r="D36" s="30">
        <v>3464</v>
      </c>
      <c r="E36" s="30">
        <v>1359441</v>
      </c>
      <c r="F36" s="29">
        <v>124</v>
      </c>
      <c r="G36" s="30">
        <v>723135</v>
      </c>
      <c r="H36" s="30">
        <v>423335</v>
      </c>
      <c r="I36" s="30">
        <v>2509499</v>
      </c>
    </row>
    <row r="37" spans="1:9" x14ac:dyDescent="0.3">
      <c r="A37" s="28">
        <v>2012</v>
      </c>
      <c r="B37" s="29">
        <v>227</v>
      </c>
      <c r="C37" s="30">
        <v>3111</v>
      </c>
      <c r="D37" s="30">
        <v>6397</v>
      </c>
      <c r="E37" s="30">
        <v>1542043</v>
      </c>
      <c r="F37" s="29">
        <v>12</v>
      </c>
      <c r="G37" s="30">
        <v>261786</v>
      </c>
      <c r="H37" s="30">
        <v>395060</v>
      </c>
      <c r="I37" s="30">
        <v>2205298</v>
      </c>
    </row>
    <row r="38" spans="1:9" x14ac:dyDescent="0.3">
      <c r="A38" s="28">
        <v>2013</v>
      </c>
      <c r="B38" s="29">
        <v>219</v>
      </c>
      <c r="C38" s="30">
        <v>2567</v>
      </c>
      <c r="D38" s="30">
        <v>2237</v>
      </c>
      <c r="E38" s="30">
        <v>1562849</v>
      </c>
      <c r="F38" s="29">
        <v>299</v>
      </c>
      <c r="G38" s="30">
        <v>304022</v>
      </c>
      <c r="H38" s="30">
        <v>399058</v>
      </c>
      <c r="I38" s="30">
        <v>2268465</v>
      </c>
    </row>
    <row r="39" spans="1:9" x14ac:dyDescent="0.3">
      <c r="A39" s="28">
        <v>2014</v>
      </c>
      <c r="B39" s="29">
        <v>228</v>
      </c>
      <c r="C39" s="30">
        <v>2588</v>
      </c>
      <c r="D39" s="30">
        <v>2290</v>
      </c>
      <c r="E39" s="30">
        <v>659213</v>
      </c>
      <c r="F39" s="30">
        <v>2478</v>
      </c>
      <c r="G39" s="30">
        <v>180260</v>
      </c>
      <c r="H39" s="30">
        <v>390139</v>
      </c>
      <c r="I39" s="30">
        <v>1234380</v>
      </c>
    </row>
    <row r="40" spans="1:9" x14ac:dyDescent="0.3">
      <c r="A40" s="28">
        <v>2015</v>
      </c>
      <c r="B40" s="29">
        <v>227</v>
      </c>
      <c r="C40" s="30">
        <v>2636</v>
      </c>
      <c r="D40" s="30">
        <v>44389</v>
      </c>
      <c r="E40" s="30">
        <v>1115504</v>
      </c>
      <c r="F40" s="30">
        <v>20193</v>
      </c>
      <c r="G40" s="30">
        <v>573104</v>
      </c>
      <c r="H40" s="30">
        <v>178715</v>
      </c>
      <c r="I40" s="30">
        <v>1931905</v>
      </c>
    </row>
    <row r="41" spans="1:9" x14ac:dyDescent="0.3">
      <c r="A41" s="28">
        <v>2016</v>
      </c>
      <c r="B41" s="29">
        <v>223</v>
      </c>
      <c r="C41" s="30">
        <v>2493</v>
      </c>
      <c r="D41" s="30">
        <v>6113</v>
      </c>
      <c r="E41" s="30">
        <v>1292860</v>
      </c>
      <c r="F41" s="30">
        <v>1716</v>
      </c>
      <c r="G41" s="30">
        <v>2510048</v>
      </c>
      <c r="H41" s="30">
        <v>270614</v>
      </c>
      <c r="I41" s="30">
        <v>4081351</v>
      </c>
    </row>
    <row r="42" spans="1:9" x14ac:dyDescent="0.3">
      <c r="A42" s="28">
        <v>2017</v>
      </c>
      <c r="B42" s="29">
        <v>226</v>
      </c>
      <c r="C42" s="30">
        <v>2326</v>
      </c>
      <c r="D42" s="30">
        <v>4955</v>
      </c>
      <c r="E42" s="30">
        <v>1956065</v>
      </c>
      <c r="F42" s="29">
        <v>43</v>
      </c>
      <c r="G42" s="30">
        <v>1714307</v>
      </c>
      <c r="H42" s="30">
        <v>640891</v>
      </c>
      <c r="I42" s="30">
        <v>4316261</v>
      </c>
    </row>
    <row r="43" spans="1:9" x14ac:dyDescent="0.3">
      <c r="A43" s="28">
        <v>2018</v>
      </c>
      <c r="B43" s="29">
        <v>236</v>
      </c>
      <c r="C43" s="30">
        <v>1890</v>
      </c>
      <c r="D43" s="30">
        <v>4158</v>
      </c>
      <c r="E43" s="30">
        <v>822173</v>
      </c>
      <c r="F43" s="29">
        <v>51</v>
      </c>
      <c r="G43" s="30">
        <v>345255</v>
      </c>
      <c r="H43" s="30">
        <v>537466</v>
      </c>
      <c r="I43" s="30">
        <v>1709103</v>
      </c>
    </row>
    <row r="44" spans="1:9" x14ac:dyDescent="0.3">
      <c r="A44" s="28">
        <v>2019</v>
      </c>
      <c r="B44" s="29">
        <v>236</v>
      </c>
      <c r="C44" s="30">
        <v>1996</v>
      </c>
      <c r="D44" s="30">
        <v>10049</v>
      </c>
      <c r="E44" s="30">
        <v>630888</v>
      </c>
      <c r="F44" s="30">
        <v>3681</v>
      </c>
      <c r="G44" s="30">
        <v>9021357</v>
      </c>
      <c r="H44" s="30">
        <v>549072</v>
      </c>
      <c r="I44" s="30">
        <v>10215047</v>
      </c>
    </row>
    <row r="45" spans="1:9" x14ac:dyDescent="0.3">
      <c r="A45" s="28">
        <v>2020</v>
      </c>
      <c r="B45" s="29">
        <v>225</v>
      </c>
      <c r="C45" s="30">
        <v>1555</v>
      </c>
      <c r="D45" s="30">
        <v>2594</v>
      </c>
      <c r="E45" s="30">
        <v>339293</v>
      </c>
      <c r="F45" s="29">
        <v>262</v>
      </c>
      <c r="G45" s="30">
        <v>1754284</v>
      </c>
      <c r="H45" s="30">
        <v>490128</v>
      </c>
      <c r="I45" s="30">
        <v>2586561</v>
      </c>
    </row>
    <row r="46" spans="1:9" x14ac:dyDescent="0.3">
      <c r="A46" s="28">
        <v>2021</v>
      </c>
      <c r="B46" s="29">
        <v>229</v>
      </c>
      <c r="C46" s="30">
        <v>1898</v>
      </c>
      <c r="D46" s="30">
        <v>3188</v>
      </c>
      <c r="E46" s="30">
        <v>3541620</v>
      </c>
      <c r="F46" s="29">
        <v>86</v>
      </c>
      <c r="G46" s="30">
        <v>4038219</v>
      </c>
      <c r="H46" s="30">
        <v>1168601</v>
      </c>
      <c r="I46" s="30">
        <v>8751714</v>
      </c>
    </row>
    <row r="47" spans="1:9" x14ac:dyDescent="0.3">
      <c r="A47" s="28">
        <v>2022</v>
      </c>
      <c r="B47" s="29">
        <v>235</v>
      </c>
      <c r="C47" s="30">
        <v>2403</v>
      </c>
      <c r="D47" s="30">
        <v>3204</v>
      </c>
      <c r="E47" s="30">
        <v>3905017</v>
      </c>
      <c r="F47" s="29">
        <v>169</v>
      </c>
      <c r="G47" s="30">
        <v>1201771</v>
      </c>
      <c r="H47" s="30">
        <v>544097</v>
      </c>
      <c r="I47" s="30">
        <v>5654258</v>
      </c>
    </row>
    <row r="48" spans="1:9" x14ac:dyDescent="0.3">
      <c r="A48" s="28">
        <v>2023</v>
      </c>
      <c r="B48" s="29">
        <v>212</v>
      </c>
      <c r="C48" s="30">
        <v>1334</v>
      </c>
      <c r="D48" s="30">
        <v>1824</v>
      </c>
      <c r="E48" s="30">
        <v>857150</v>
      </c>
      <c r="F48" s="29">
        <v>272</v>
      </c>
      <c r="G48" s="30">
        <v>221605</v>
      </c>
      <c r="H48" s="30">
        <v>205522</v>
      </c>
      <c r="I48" s="30">
        <v>1286373</v>
      </c>
    </row>
    <row r="49" spans="1:9" x14ac:dyDescent="0.3">
      <c r="A49" s="28">
        <v>2024</v>
      </c>
      <c r="B49" s="29">
        <v>180</v>
      </c>
      <c r="C49" s="244">
        <v>1075</v>
      </c>
      <c r="D49" s="245">
        <v>1257</v>
      </c>
      <c r="E49" s="245">
        <v>1069829</v>
      </c>
      <c r="F49" s="245">
        <v>136</v>
      </c>
      <c r="G49" s="245">
        <v>276379</v>
      </c>
      <c r="H49" s="245">
        <v>450839</v>
      </c>
      <c r="I49" s="245">
        <v>1798440</v>
      </c>
    </row>
    <row r="50" spans="1:9" ht="15" thickBot="1" x14ac:dyDescent="0.35">
      <c r="A50" s="26">
        <v>2025</v>
      </c>
      <c r="B50" s="27">
        <v>159</v>
      </c>
      <c r="C50" s="110">
        <v>783</v>
      </c>
      <c r="D50" s="110">
        <v>1371</v>
      </c>
      <c r="E50" s="110">
        <v>432202</v>
      </c>
      <c r="F50" s="27">
        <v>243</v>
      </c>
      <c r="G50" s="110">
        <v>128954</v>
      </c>
      <c r="H50" s="110">
        <v>156136</v>
      </c>
      <c r="I50" s="110">
        <f>SUM(D50:H50)</f>
        <v>718906</v>
      </c>
    </row>
    <row r="51" spans="1:9" x14ac:dyDescent="0.3">
      <c r="A51" s="28" t="s">
        <v>1353</v>
      </c>
      <c r="B51" s="48">
        <f>AVERAGE(B30:B49)</f>
        <v>215.65</v>
      </c>
      <c r="C51" s="48">
        <f t="shared" ref="C51:I51" si="0">AVERAGE(C30:C49)</f>
        <v>2258.1</v>
      </c>
      <c r="D51" s="48">
        <f t="shared" si="0"/>
        <v>5910.9</v>
      </c>
      <c r="E51" s="48">
        <f t="shared" si="0"/>
        <v>1394041.45</v>
      </c>
      <c r="F51" s="48">
        <f t="shared" si="0"/>
        <v>1805.55</v>
      </c>
      <c r="G51" s="48">
        <f t="shared" si="0"/>
        <v>1546629.8</v>
      </c>
      <c r="H51" s="48">
        <f t="shared" si="0"/>
        <v>452407</v>
      </c>
      <c r="I51" s="48">
        <f t="shared" si="0"/>
        <v>3400794.7</v>
      </c>
    </row>
    <row r="52" spans="1:9" ht="15" thickBot="1" x14ac:dyDescent="0.35">
      <c r="A52" s="26" t="s">
        <v>1354</v>
      </c>
      <c r="B52" s="49">
        <f>AVERAGE(B40:B49)</f>
        <v>222.9</v>
      </c>
      <c r="C52" s="49">
        <f t="shared" ref="C52:I52" si="1">AVERAGE(C40:C49)</f>
        <v>1960.6</v>
      </c>
      <c r="D52" s="49">
        <f t="shared" si="1"/>
        <v>8173.1</v>
      </c>
      <c r="E52" s="49">
        <f t="shared" si="1"/>
        <v>1553039.9</v>
      </c>
      <c r="F52" s="49">
        <f t="shared" si="1"/>
        <v>2660.9</v>
      </c>
      <c r="G52" s="49">
        <f t="shared" si="1"/>
        <v>2165632.9</v>
      </c>
      <c r="H52" s="49">
        <f t="shared" si="1"/>
        <v>503594.5</v>
      </c>
      <c r="I52" s="49">
        <f t="shared" si="1"/>
        <v>4233101.3</v>
      </c>
    </row>
  </sheetData>
  <mergeCells count="1">
    <mergeCell ref="D2:I2"/>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CC5EC-6A5D-4917-8B0F-25570CA46645}">
  <dimension ref="A1:I20"/>
  <sheetViews>
    <sheetView zoomScale="140" zoomScaleNormal="140" workbookViewId="0">
      <selection activeCell="A20" sqref="A20"/>
    </sheetView>
  </sheetViews>
  <sheetFormatPr defaultColWidth="8.6640625" defaultRowHeight="13.8" x14ac:dyDescent="0.25"/>
  <cols>
    <col min="1" max="1" width="29.6640625" style="7" customWidth="1"/>
    <col min="2" max="4" width="5.33203125" style="7" bestFit="1" customWidth="1"/>
    <col min="5" max="5" width="17.33203125" style="7" bestFit="1" customWidth="1"/>
    <col min="6" max="8" width="5.33203125" style="7" bestFit="1" customWidth="1"/>
    <col min="9" max="9" width="17.33203125" style="7" bestFit="1" customWidth="1"/>
    <col min="10" max="16384" width="8.6640625" style="7"/>
  </cols>
  <sheetData>
    <row r="1" spans="1:9" x14ac:dyDescent="0.25">
      <c r="A1" s="7" t="s">
        <v>1681</v>
      </c>
    </row>
    <row r="2" spans="1:9" x14ac:dyDescent="0.25">
      <c r="A2" s="289" t="s">
        <v>22</v>
      </c>
      <c r="B2" s="289"/>
      <c r="C2" s="289"/>
      <c r="D2" s="289"/>
      <c r="E2" s="289"/>
      <c r="F2" s="289"/>
      <c r="G2" s="289"/>
      <c r="H2" s="289"/>
      <c r="I2" s="18"/>
    </row>
    <row r="3" spans="1:9" x14ac:dyDescent="0.25">
      <c r="A3" s="18" t="s">
        <v>110</v>
      </c>
      <c r="B3" s="19">
        <v>2007</v>
      </c>
      <c r="C3" s="19">
        <v>2008</v>
      </c>
      <c r="D3" s="19">
        <v>2009</v>
      </c>
      <c r="E3" s="19" t="s">
        <v>1386</v>
      </c>
      <c r="F3" s="19">
        <v>2022</v>
      </c>
      <c r="G3" s="19">
        <v>2023</v>
      </c>
      <c r="H3" s="19">
        <v>2024</v>
      </c>
      <c r="I3" s="19" t="s">
        <v>1387</v>
      </c>
    </row>
    <row r="4" spans="1:9" x14ac:dyDescent="0.25">
      <c r="A4" s="7" t="s">
        <v>40</v>
      </c>
      <c r="B4" s="63">
        <v>0.20419822956505373</v>
      </c>
      <c r="C4" s="63">
        <v>0.28515003285390961</v>
      </c>
      <c r="D4" s="63">
        <v>0.25644657608165278</v>
      </c>
      <c r="E4" s="63">
        <v>0.24859827950020538</v>
      </c>
      <c r="F4" s="63">
        <v>0.57974212528818603</v>
      </c>
      <c r="G4" s="35">
        <v>0.39660930927120303</v>
      </c>
      <c r="H4" s="35">
        <v>0.469960420062977</v>
      </c>
      <c r="I4" s="273">
        <f>AVERAGE(F4:H4)</f>
        <v>0.48210395154078872</v>
      </c>
    </row>
    <row r="5" spans="1:9" x14ac:dyDescent="0.25">
      <c r="A5" s="7" t="s">
        <v>42</v>
      </c>
      <c r="B5" s="63">
        <v>4.5336308703630267E-3</v>
      </c>
      <c r="C5" s="63">
        <v>1.0109269669757368E-2</v>
      </c>
      <c r="D5" s="63">
        <v>4.0054305084356581E-3</v>
      </c>
      <c r="E5" s="63">
        <v>6.2161103495186843E-3</v>
      </c>
      <c r="F5" s="63">
        <v>3.7153258774047099E-2</v>
      </c>
      <c r="G5" s="35">
        <v>1.4503080336925401E-2</v>
      </c>
      <c r="H5" s="35">
        <v>2.6977262647061898E-3</v>
      </c>
      <c r="I5" s="273">
        <f t="shared" ref="I5:I10" si="0">AVERAGE(F5:H5)</f>
        <v>1.8118021791892897E-2</v>
      </c>
    </row>
    <row r="6" spans="1:9" x14ac:dyDescent="0.25">
      <c r="A6" s="7" t="s">
        <v>173</v>
      </c>
      <c r="B6" s="63">
        <v>0.59776376724896996</v>
      </c>
      <c r="C6" s="63">
        <v>0.52192450901657295</v>
      </c>
      <c r="D6" s="63">
        <v>0.60381254987055188</v>
      </c>
      <c r="E6" s="63">
        <v>0.57450027537869819</v>
      </c>
      <c r="F6" s="63">
        <v>0.17551661166546401</v>
      </c>
      <c r="G6" s="35">
        <v>0.28593080292117701</v>
      </c>
      <c r="H6" s="35">
        <v>0.26613465119231899</v>
      </c>
      <c r="I6" s="273">
        <f t="shared" si="0"/>
        <v>0.24252735525965333</v>
      </c>
    </row>
    <row r="7" spans="1:9" x14ac:dyDescent="0.25">
      <c r="A7" s="7" t="s">
        <v>90</v>
      </c>
      <c r="B7" s="63">
        <v>1.2609475927058618E-2</v>
      </c>
      <c r="C7" s="63">
        <v>1.6826068968873963E-2</v>
      </c>
      <c r="D7" s="63">
        <v>2.3134195555708633E-3</v>
      </c>
      <c r="E7" s="63">
        <v>1.0582988150501148E-2</v>
      </c>
      <c r="F7" s="63">
        <v>1.41468537190011E-3</v>
      </c>
      <c r="G7" s="35">
        <v>3.4151626426298298E-3</v>
      </c>
      <c r="H7" s="35">
        <v>4.99794655545389E-3</v>
      </c>
      <c r="I7" s="273">
        <f t="shared" si="0"/>
        <v>3.2759315233279432E-3</v>
      </c>
    </row>
    <row r="8" spans="1:9" x14ac:dyDescent="0.25">
      <c r="A8" s="7" t="s">
        <v>174</v>
      </c>
      <c r="B8" s="63">
        <v>2.8935924235600932E-3</v>
      </c>
      <c r="C8" s="63">
        <v>1.3465235696381203E-2</v>
      </c>
      <c r="D8" s="63">
        <v>8.3466799846154734E-3</v>
      </c>
      <c r="E8" s="63">
        <v>8.2351693681855884E-3</v>
      </c>
      <c r="F8" s="63">
        <v>1.19252600318844E-2</v>
      </c>
      <c r="G8" s="35">
        <v>1.11200903049649E-2</v>
      </c>
      <c r="H8" s="35">
        <v>1.8730559685522001E-2</v>
      </c>
      <c r="I8" s="273">
        <f t="shared" si="0"/>
        <v>1.3925303340790432E-2</v>
      </c>
    </row>
    <row r="9" spans="1:9" x14ac:dyDescent="0.25">
      <c r="A9" s="7" t="s">
        <v>175</v>
      </c>
      <c r="B9" s="63">
        <v>8.3749504291657992E-3</v>
      </c>
      <c r="C9" s="63">
        <v>3.348665157820447E-2</v>
      </c>
      <c r="D9" s="63">
        <v>4.4537631816120457E-2</v>
      </c>
      <c r="E9" s="63">
        <v>2.8799744607830243E-2</v>
      </c>
      <c r="F9" s="63">
        <v>1.65586916038577E-2</v>
      </c>
      <c r="G9" s="35">
        <v>1.44384686080948E-2</v>
      </c>
      <c r="H9" s="35">
        <v>3.0752757098069398E-2</v>
      </c>
      <c r="I9" s="273">
        <f t="shared" si="0"/>
        <v>2.0583305770007301E-2</v>
      </c>
    </row>
    <row r="10" spans="1:9" x14ac:dyDescent="0.25">
      <c r="A10" s="7" t="s">
        <v>45</v>
      </c>
      <c r="B10" s="63">
        <v>0.14176586434731175</v>
      </c>
      <c r="C10" s="63">
        <v>6.7216665449855204E-2</v>
      </c>
      <c r="D10" s="63">
        <v>4.5824937859139728E-2</v>
      </c>
      <c r="E10" s="63">
        <v>8.4935822552102233E-2</v>
      </c>
      <c r="F10" s="63">
        <v>0.13447161713234301</v>
      </c>
      <c r="G10" s="35">
        <v>0.200220114396534</v>
      </c>
      <c r="H10" s="35">
        <v>0.18488920451788601</v>
      </c>
      <c r="I10" s="273">
        <f t="shared" si="0"/>
        <v>0.17319364534892101</v>
      </c>
    </row>
    <row r="11" spans="1:9" x14ac:dyDescent="0.25">
      <c r="A11" s="289" t="s">
        <v>61</v>
      </c>
      <c r="B11" s="289"/>
      <c r="C11" s="289"/>
      <c r="D11" s="289"/>
      <c r="E11" s="289"/>
      <c r="F11" s="289"/>
      <c r="G11" s="289"/>
      <c r="H11" s="289"/>
      <c r="I11" s="18"/>
    </row>
    <row r="12" spans="1:9" x14ac:dyDescent="0.25">
      <c r="A12" s="18" t="s">
        <v>110</v>
      </c>
      <c r="B12" s="19">
        <v>2007</v>
      </c>
      <c r="C12" s="19">
        <v>2008</v>
      </c>
      <c r="D12" s="19">
        <v>2009</v>
      </c>
      <c r="E12" s="19" t="s">
        <v>1386</v>
      </c>
      <c r="F12" s="19">
        <v>2022</v>
      </c>
      <c r="G12" s="19">
        <v>2023</v>
      </c>
      <c r="H12" s="19">
        <v>2024</v>
      </c>
      <c r="I12" s="19" t="s">
        <v>1387</v>
      </c>
    </row>
    <row r="13" spans="1:9" x14ac:dyDescent="0.25">
      <c r="A13" s="7" t="s">
        <v>40</v>
      </c>
      <c r="B13" s="63">
        <v>0.12214804203343815</v>
      </c>
      <c r="C13" s="63">
        <v>0.13955784061696658</v>
      </c>
      <c r="D13" s="63">
        <v>2.1304232977333807E-2</v>
      </c>
      <c r="E13" s="63">
        <v>9.4336705209246183E-2</v>
      </c>
      <c r="F13" s="63">
        <v>0.11366964444432601</v>
      </c>
      <c r="G13" s="35">
        <v>0.115675033511895</v>
      </c>
      <c r="H13" s="35">
        <v>0.206664373921601</v>
      </c>
      <c r="I13" s="273">
        <f>AVERAGE(F13:H13)</f>
        <v>0.14533635062594066</v>
      </c>
    </row>
    <row r="14" spans="1:9" x14ac:dyDescent="0.25">
      <c r="A14" s="7" t="s">
        <v>42</v>
      </c>
      <c r="B14" s="63">
        <v>1.2043018503001745E-3</v>
      </c>
      <c r="C14" s="63">
        <v>1.6315338474721507E-3</v>
      </c>
      <c r="D14" s="63">
        <v>1.4104269813227479E-3</v>
      </c>
      <c r="E14" s="63">
        <v>1.415420893031691E-3</v>
      </c>
      <c r="F14" s="63">
        <v>8.1254585427784007E-3</v>
      </c>
      <c r="G14" s="35">
        <v>1.7031394985912399E-3</v>
      </c>
      <c r="H14" s="35">
        <v>2.80703522551318E-3</v>
      </c>
      <c r="I14" s="273">
        <f t="shared" ref="I14:I19" si="1">AVERAGE(F14:H14)</f>
        <v>4.2118777556276075E-3</v>
      </c>
    </row>
    <row r="15" spans="1:9" x14ac:dyDescent="0.25">
      <c r="A15" s="7" t="s">
        <v>173</v>
      </c>
      <c r="B15" s="63">
        <v>3.6573535992407792E-2</v>
      </c>
      <c r="C15" s="63">
        <v>2.6906598114824334E-2</v>
      </c>
      <c r="D15" s="63">
        <v>2.3997857701973387E-2</v>
      </c>
      <c r="E15" s="63">
        <v>2.9159330603068506E-2</v>
      </c>
      <c r="F15" s="63">
        <v>2.6599830575292801E-2</v>
      </c>
      <c r="G15" s="35">
        <v>2.5406087529427999E-2</v>
      </c>
      <c r="H15" s="35">
        <v>2.7876651598780201E-2</v>
      </c>
      <c r="I15" s="273">
        <f t="shared" si="1"/>
        <v>2.6627523234500333E-2</v>
      </c>
    </row>
    <row r="16" spans="1:9" x14ac:dyDescent="0.25">
      <c r="A16" s="7" t="s">
        <v>90</v>
      </c>
      <c r="B16" s="63">
        <v>1.2733765200181396E-3</v>
      </c>
      <c r="C16" s="63">
        <v>8.6375321336760926E-4</v>
      </c>
      <c r="D16" s="63">
        <v>3.4897162424480358E-4</v>
      </c>
      <c r="E16" s="63">
        <v>8.2870045254351734E-4</v>
      </c>
      <c r="F16" s="63">
        <v>2.8123012973742001E-4</v>
      </c>
      <c r="G16" s="35">
        <v>2.2820682738704098E-3</v>
      </c>
      <c r="H16" s="35">
        <v>3.7726414040212802E-3</v>
      </c>
      <c r="I16" s="273">
        <f t="shared" si="1"/>
        <v>2.1119799358763698E-3</v>
      </c>
    </row>
    <row r="17" spans="1:9" x14ac:dyDescent="0.25">
      <c r="A17" s="7" t="s">
        <v>174</v>
      </c>
      <c r="B17" s="63">
        <v>7.2258111018010471E-3</v>
      </c>
      <c r="C17" s="63">
        <v>6.6803770351328189E-3</v>
      </c>
      <c r="D17" s="63">
        <v>8.5800974697133828E-3</v>
      </c>
      <c r="E17" s="63">
        <v>7.4954285355490827E-3</v>
      </c>
      <c r="F17" s="63">
        <v>7.4334212477975498E-3</v>
      </c>
      <c r="G17" s="35">
        <v>8.1342228362586907E-3</v>
      </c>
      <c r="H17" s="35">
        <v>2.4671774172199699E-2</v>
      </c>
      <c r="I17" s="273">
        <f t="shared" si="1"/>
        <v>1.341313941875198E-2</v>
      </c>
    </row>
    <row r="18" spans="1:9" x14ac:dyDescent="0.25">
      <c r="A18" s="7" t="s">
        <v>175</v>
      </c>
      <c r="B18" s="63">
        <v>2.3656572755148316E-2</v>
      </c>
      <c r="C18" s="63">
        <v>2.8027420736932304E-2</v>
      </c>
      <c r="D18" s="63">
        <v>1.1437302643217712E-2</v>
      </c>
      <c r="E18" s="63">
        <v>2.1040432045099446E-2</v>
      </c>
      <c r="F18" s="63">
        <v>2.3088033821052699E-2</v>
      </c>
      <c r="G18" s="35">
        <v>2.29801125885476E-2</v>
      </c>
      <c r="H18" s="35">
        <v>3.2708060635402901E-2</v>
      </c>
      <c r="I18" s="273">
        <f t="shared" si="1"/>
        <v>2.6258735681667738E-2</v>
      </c>
    </row>
    <row r="19" spans="1:9" x14ac:dyDescent="0.25">
      <c r="A19" s="18" t="s">
        <v>45</v>
      </c>
      <c r="B19" s="118">
        <v>5.4611034528325123E-2</v>
      </c>
      <c r="C19" s="118">
        <v>6.4075407026563835E-2</v>
      </c>
      <c r="D19" s="118">
        <v>6.5420062475614396E-3</v>
      </c>
      <c r="E19" s="118">
        <v>4.1742815934150135E-2</v>
      </c>
      <c r="F19" s="118">
        <v>0.243440460034415</v>
      </c>
      <c r="G19" s="119">
        <v>5.7035204413743101E-2</v>
      </c>
      <c r="H19" s="119">
        <v>0.16304846161201</v>
      </c>
      <c r="I19" s="274">
        <f t="shared" si="1"/>
        <v>0.15450804202005605</v>
      </c>
    </row>
    <row r="20" spans="1:9" x14ac:dyDescent="0.25">
      <c r="A20" s="7" t="s">
        <v>1385</v>
      </c>
    </row>
  </sheetData>
  <mergeCells count="2">
    <mergeCell ref="A2:H2"/>
    <mergeCell ref="A11:H11"/>
  </mergeCells>
  <pageMargins left="0.7" right="0.7" top="0.75" bottom="0.75" header="0.3" footer="0.3"/>
  <pageSetup orientation="portrait" r:id="rId1"/>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7AA88-02A8-42CC-AB71-FAE4EB99867A}">
  <dimension ref="A1:P676"/>
  <sheetViews>
    <sheetView workbookViewId="0">
      <selection activeCell="O5" sqref="O5:O88"/>
    </sheetView>
  </sheetViews>
  <sheetFormatPr defaultColWidth="8.88671875" defaultRowHeight="13.8" x14ac:dyDescent="0.25"/>
  <cols>
    <col min="1" max="1" width="28.33203125" style="7" bestFit="1" customWidth="1"/>
    <col min="2" max="2" width="5" style="7" bestFit="1" customWidth="1"/>
    <col min="3" max="3" width="7" style="7" bestFit="1" customWidth="1"/>
    <col min="4" max="4" width="6.33203125" style="7" bestFit="1" customWidth="1"/>
    <col min="5" max="5" width="12.33203125" style="7" bestFit="1" customWidth="1"/>
    <col min="6" max="6" width="7" style="7" bestFit="1" customWidth="1"/>
    <col min="7" max="7" width="4.5546875" style="7" bestFit="1" customWidth="1"/>
    <col min="8" max="8" width="4.6640625" style="7" bestFit="1" customWidth="1"/>
    <col min="9" max="9" width="5.5546875" style="7" bestFit="1" customWidth="1"/>
    <col min="10" max="10" width="3.5546875" style="7" bestFit="1" customWidth="1"/>
    <col min="11" max="11" width="1.5546875" style="7" bestFit="1" customWidth="1"/>
    <col min="12" max="15" width="8.88671875" style="7" bestFit="1" customWidth="1"/>
    <col min="16" max="16" width="6.88671875" style="7" bestFit="1" customWidth="1"/>
    <col min="17" max="16384" width="8.88671875" style="7"/>
  </cols>
  <sheetData>
    <row r="1" spans="1:16" x14ac:dyDescent="0.25">
      <c r="A1" s="7" t="s">
        <v>1377</v>
      </c>
    </row>
    <row r="2" spans="1:16" x14ac:dyDescent="0.25">
      <c r="F2" s="289" t="s">
        <v>47</v>
      </c>
      <c r="G2" s="289"/>
      <c r="H2" s="289"/>
      <c r="I2" s="289"/>
      <c r="J2" s="289"/>
      <c r="L2" s="289" t="s">
        <v>4</v>
      </c>
      <c r="M2" s="289"/>
      <c r="N2" s="289"/>
      <c r="O2" s="289"/>
      <c r="P2" s="289"/>
    </row>
    <row r="3" spans="1:16" x14ac:dyDescent="0.25">
      <c r="G3" s="289" t="s">
        <v>33</v>
      </c>
      <c r="H3" s="289"/>
      <c r="M3" s="289" t="s">
        <v>33</v>
      </c>
      <c r="N3" s="289"/>
    </row>
    <row r="4" spans="1:16" x14ac:dyDescent="0.25">
      <c r="A4" s="18" t="s">
        <v>34</v>
      </c>
      <c r="B4" s="18" t="s">
        <v>49</v>
      </c>
      <c r="C4" s="18" t="s">
        <v>134</v>
      </c>
      <c r="D4" s="18" t="s">
        <v>18</v>
      </c>
      <c r="E4" s="18" t="s">
        <v>1369</v>
      </c>
      <c r="F4" s="19" t="s">
        <v>35</v>
      </c>
      <c r="G4" s="20">
        <v>0.05</v>
      </c>
      <c r="H4" s="20">
        <v>0.95</v>
      </c>
      <c r="I4" s="19" t="s">
        <v>38</v>
      </c>
      <c r="J4" s="19" t="s">
        <v>39</v>
      </c>
      <c r="L4" s="19" t="s">
        <v>35</v>
      </c>
      <c r="M4" s="20">
        <v>0.05</v>
      </c>
      <c r="N4" s="20">
        <v>0.95</v>
      </c>
      <c r="O4" s="19" t="s">
        <v>38</v>
      </c>
      <c r="P4" s="19" t="s">
        <v>39</v>
      </c>
    </row>
    <row r="5" spans="1:16" x14ac:dyDescent="0.25">
      <c r="A5" s="7" t="s">
        <v>174</v>
      </c>
      <c r="B5" s="7">
        <v>2022</v>
      </c>
      <c r="C5" s="7" t="s">
        <v>1370</v>
      </c>
      <c r="D5" s="7" t="s">
        <v>0</v>
      </c>
      <c r="E5" s="272" t="s">
        <v>7</v>
      </c>
      <c r="F5" s="13">
        <v>1.03589836418111E-4</v>
      </c>
      <c r="G5" s="13">
        <v>7.0169793784621998E-17</v>
      </c>
      <c r="H5" s="13">
        <v>0.498397584194953</v>
      </c>
      <c r="I5" s="13">
        <v>7.6735513550103399E-2</v>
      </c>
      <c r="J5" s="13">
        <v>0.22517233876099699</v>
      </c>
      <c r="K5" s="7" t="s">
        <v>41</v>
      </c>
      <c r="L5" s="14">
        <v>1.7008415241489699E-2</v>
      </c>
      <c r="M5" s="14">
        <v>1.1521178441497E-14</v>
      </c>
      <c r="N5" s="14">
        <v>81.831899348969401</v>
      </c>
      <c r="O5" s="14">
        <v>12.5992039697914</v>
      </c>
      <c r="P5" s="14">
        <v>36.971046301168101</v>
      </c>
    </row>
    <row r="6" spans="1:16" x14ac:dyDescent="0.25">
      <c r="A6" s="7" t="s">
        <v>174</v>
      </c>
      <c r="B6" s="7">
        <v>2022</v>
      </c>
      <c r="C6" s="7" t="s">
        <v>1370</v>
      </c>
      <c r="D6" s="7" t="s">
        <v>0</v>
      </c>
      <c r="E6" s="272" t="s">
        <v>8</v>
      </c>
      <c r="F6" s="13">
        <v>0.13119556842331001</v>
      </c>
      <c r="G6" s="13">
        <v>7.3206482996568499E-14</v>
      </c>
      <c r="H6" s="13">
        <v>1.4693199405706601</v>
      </c>
      <c r="I6" s="13">
        <v>0.38185584265915401</v>
      </c>
      <c r="J6" s="13">
        <v>0.53341590872767597</v>
      </c>
      <c r="K6" s="7" t="s">
        <v>41</v>
      </c>
      <c r="L6" s="14">
        <v>54.112924151878701</v>
      </c>
      <c r="M6" s="14">
        <v>3.0194745976764601E-11</v>
      </c>
      <c r="N6" s="14">
        <v>606.03570268777696</v>
      </c>
      <c r="O6" s="14">
        <v>157.500260863194</v>
      </c>
      <c r="P6" s="14">
        <v>220.01272571381699</v>
      </c>
    </row>
    <row r="7" spans="1:16" x14ac:dyDescent="0.25">
      <c r="A7" s="7" t="s">
        <v>174</v>
      </c>
      <c r="B7" s="7">
        <v>2022</v>
      </c>
      <c r="C7" s="7" t="s">
        <v>1370</v>
      </c>
      <c r="D7" s="7" t="s">
        <v>0</v>
      </c>
      <c r="E7" s="272" t="s">
        <v>9</v>
      </c>
      <c r="F7" s="13">
        <v>2.1480551014159101E-4</v>
      </c>
      <c r="G7" s="13">
        <v>1.0819163380297301E-17</v>
      </c>
      <c r="H7" s="13">
        <v>0.72684809986691601</v>
      </c>
      <c r="I7" s="13">
        <v>0.113777012522427</v>
      </c>
      <c r="J7" s="13">
        <v>0.29854141926613698</v>
      </c>
      <c r="K7" s="7" t="s">
        <v>41</v>
      </c>
      <c r="L7" s="14">
        <v>7.3637476931639106E-2</v>
      </c>
      <c r="M7" s="14">
        <v>3.7089173983997302E-15</v>
      </c>
      <c r="N7" s="14">
        <v>249.17079711537701</v>
      </c>
      <c r="O7" s="14">
        <v>39.003897662813401</v>
      </c>
      <c r="P7" s="14">
        <v>102.342983938624</v>
      </c>
    </row>
    <row r="8" spans="1:16" x14ac:dyDescent="0.25">
      <c r="A8" s="7" t="s">
        <v>174</v>
      </c>
      <c r="B8" s="7">
        <v>2022</v>
      </c>
      <c r="C8" s="7" t="s">
        <v>1370</v>
      </c>
      <c r="D8" s="7" t="s">
        <v>0</v>
      </c>
      <c r="E8" s="272" t="s">
        <v>10</v>
      </c>
      <c r="F8" s="13">
        <v>3.69689702529381E-4</v>
      </c>
      <c r="G8" s="13">
        <v>3.2432806901985999E-17</v>
      </c>
      <c r="H8" s="13">
        <v>0.98035328281714496</v>
      </c>
      <c r="I8" s="13">
        <v>0.15837333269142201</v>
      </c>
      <c r="J8" s="13">
        <v>0.38623392022987302</v>
      </c>
      <c r="K8" s="7" t="s">
        <v>41</v>
      </c>
      <c r="L8" s="14">
        <v>0.278509434297534</v>
      </c>
      <c r="M8" s="14">
        <v>2.44335794076801E-14</v>
      </c>
      <c r="N8" s="14">
        <v>738.55894914312398</v>
      </c>
      <c r="O8" s="14">
        <v>119.31213391641</v>
      </c>
      <c r="P8" s="14">
        <v>290.973186144377</v>
      </c>
    </row>
    <row r="9" spans="1:16" x14ac:dyDescent="0.25">
      <c r="A9" s="7" t="s">
        <v>174</v>
      </c>
      <c r="B9" s="7">
        <v>2022</v>
      </c>
      <c r="C9" s="7" t="s">
        <v>1370</v>
      </c>
      <c r="D9" s="7" t="s">
        <v>0</v>
      </c>
      <c r="E9" s="272" t="s">
        <v>11</v>
      </c>
      <c r="F9" s="13">
        <v>0.66000202625256199</v>
      </c>
      <c r="G9" s="13">
        <v>9.3270184841935694E-2</v>
      </c>
      <c r="H9" s="13">
        <v>1.9289616233292</v>
      </c>
      <c r="I9" s="13">
        <v>0.77898068711462798</v>
      </c>
      <c r="J9" s="13">
        <v>0.57715108288664396</v>
      </c>
      <c r="K9" s="7" t="s">
        <v>41</v>
      </c>
      <c r="L9" s="14">
        <v>215.84706266563799</v>
      </c>
      <c r="M9" s="14">
        <v>30.5030812507066</v>
      </c>
      <c r="N9" s="14">
        <v>630.84760929358299</v>
      </c>
      <c r="O9" s="14">
        <v>254.757843913968</v>
      </c>
      <c r="P9" s="14">
        <v>188.75149014724801</v>
      </c>
    </row>
    <row r="10" spans="1:16" x14ac:dyDescent="0.25">
      <c r="A10" s="7" t="s">
        <v>174</v>
      </c>
      <c r="B10" s="7">
        <v>2022</v>
      </c>
      <c r="C10" s="7" t="s">
        <v>1370</v>
      </c>
      <c r="D10" s="7" t="s">
        <v>0</v>
      </c>
      <c r="E10" s="272" t="s">
        <v>12</v>
      </c>
      <c r="F10" s="13">
        <v>7.9323790909752295E-5</v>
      </c>
      <c r="G10" s="13">
        <v>1.22718566823646E-17</v>
      </c>
      <c r="H10" s="13">
        <v>0.421120362003639</v>
      </c>
      <c r="I10" s="13">
        <v>7.0463986729455405E-2</v>
      </c>
      <c r="J10" s="13">
        <v>0.23336339741176801</v>
      </c>
      <c r="K10" s="7" t="s">
        <v>41</v>
      </c>
      <c r="L10" s="14">
        <v>2.9097552981515298E-2</v>
      </c>
      <c r="M10" s="14">
        <v>4.5015624682249999E-15</v>
      </c>
      <c r="N10" s="14">
        <v>154.475371190175</v>
      </c>
      <c r="O10" s="14">
        <v>25.847599612098801</v>
      </c>
      <c r="P10" s="14">
        <v>85.602361438585007</v>
      </c>
    </row>
    <row r="11" spans="1:16" x14ac:dyDescent="0.25">
      <c r="A11" s="7" t="s">
        <v>174</v>
      </c>
      <c r="B11" s="7">
        <v>2022</v>
      </c>
      <c r="C11" s="7" t="s">
        <v>1370</v>
      </c>
      <c r="D11" s="7" t="s">
        <v>0</v>
      </c>
      <c r="E11" s="272" t="s">
        <v>15</v>
      </c>
      <c r="F11" s="13">
        <v>3.57921429768139E-2</v>
      </c>
      <c r="G11" s="13">
        <v>8.49441770081253E-15</v>
      </c>
      <c r="H11" s="13">
        <v>1.7127850650556999</v>
      </c>
      <c r="I11" s="13">
        <v>0.39977890541769301</v>
      </c>
      <c r="J11" s="13">
        <v>0.61631032307288602</v>
      </c>
      <c r="K11" s="7" t="s">
        <v>41</v>
      </c>
      <c r="L11" s="14">
        <v>20.299871810729801</v>
      </c>
      <c r="M11" s="14">
        <v>4.8176939431928303E-12</v>
      </c>
      <c r="N11" s="14">
        <v>971.42317749699203</v>
      </c>
      <c r="O11" s="14">
        <v>226.738603996698</v>
      </c>
      <c r="P11" s="14">
        <v>349.546562834018</v>
      </c>
    </row>
    <row r="12" spans="1:16" x14ac:dyDescent="0.25">
      <c r="A12" s="7" t="s">
        <v>174</v>
      </c>
      <c r="B12" s="7">
        <v>2022</v>
      </c>
      <c r="C12" s="7" t="s">
        <v>1370</v>
      </c>
      <c r="D12" s="7" t="s">
        <v>0</v>
      </c>
      <c r="E12" s="272" t="s">
        <v>13</v>
      </c>
      <c r="F12" s="13">
        <v>4.36503510360054E-4</v>
      </c>
      <c r="G12" s="13">
        <v>7.7613941079640297E-17</v>
      </c>
      <c r="H12" s="13">
        <v>1.8951424037278799</v>
      </c>
      <c r="I12" s="13">
        <v>0.27282996763691802</v>
      </c>
      <c r="J12" s="13">
        <v>0.70935939013206195</v>
      </c>
      <c r="K12" s="7" t="s">
        <v>41</v>
      </c>
      <c r="L12" s="14">
        <v>0.15585794340916101</v>
      </c>
      <c r="M12" s="14">
        <v>2.7712833801896299E-14</v>
      </c>
      <c r="N12" s="14">
        <v>676.67954667507695</v>
      </c>
      <c r="O12" s="14">
        <v>97.4166682444381</v>
      </c>
      <c r="P12" s="14">
        <v>253.28386384055401</v>
      </c>
    </row>
    <row r="13" spans="1:16" x14ac:dyDescent="0.25">
      <c r="A13" s="7" t="s">
        <v>174</v>
      </c>
      <c r="B13" s="7">
        <v>2022</v>
      </c>
      <c r="C13" s="7" t="s">
        <v>1370</v>
      </c>
      <c r="D13" s="7" t="s">
        <v>0</v>
      </c>
      <c r="E13" s="272" t="s">
        <v>14</v>
      </c>
      <c r="F13" s="13">
        <v>4.02050104229328E-5</v>
      </c>
      <c r="G13" s="13">
        <v>5.52513631064896E-17</v>
      </c>
      <c r="H13" s="13">
        <v>0.23075314453742299</v>
      </c>
      <c r="I13" s="13">
        <v>4.4081110700696702E-2</v>
      </c>
      <c r="J13" s="13">
        <v>0.16601686863623399</v>
      </c>
      <c r="K13" s="7" t="s">
        <v>41</v>
      </c>
      <c r="L13" s="14">
        <v>3.9372766707178103E-3</v>
      </c>
      <c r="M13" s="14">
        <v>5.4107659890185301E-15</v>
      </c>
      <c r="N13" s="14">
        <v>22.5976554445499</v>
      </c>
      <c r="O13" s="14">
        <v>4.3168631709192304</v>
      </c>
      <c r="P13" s="14">
        <v>16.258031945546399</v>
      </c>
    </row>
    <row r="14" spans="1:16" x14ac:dyDescent="0.25">
      <c r="A14" s="7" t="s">
        <v>174</v>
      </c>
      <c r="B14" s="7">
        <v>2022</v>
      </c>
      <c r="C14" s="7" t="s">
        <v>1370</v>
      </c>
      <c r="D14" s="7" t="s">
        <v>1</v>
      </c>
      <c r="E14" s="7" t="s">
        <v>72</v>
      </c>
      <c r="F14" s="13">
        <v>7.1865349751002903E-5</v>
      </c>
      <c r="G14" s="13">
        <v>1.0457287006850199E-17</v>
      </c>
      <c r="H14" s="13">
        <v>0.37931183916884997</v>
      </c>
      <c r="I14" s="13">
        <v>6.8719878280251306E-2</v>
      </c>
      <c r="J14" s="13">
        <v>0.259897952600391</v>
      </c>
      <c r="K14" s="7" t="s">
        <v>41</v>
      </c>
      <c r="L14" s="14">
        <v>7.7104333747850997E-3</v>
      </c>
      <c r="M14" s="14">
        <v>1.1219623229649599E-15</v>
      </c>
      <c r="N14" s="14">
        <v>40.696367224425899</v>
      </c>
      <c r="O14" s="14">
        <v>7.3729557406881696</v>
      </c>
      <c r="P14" s="14">
        <v>27.8844513344959</v>
      </c>
    </row>
    <row r="15" spans="1:16" x14ac:dyDescent="0.25">
      <c r="A15" s="7" t="s">
        <v>174</v>
      </c>
      <c r="B15" s="7">
        <v>2022</v>
      </c>
      <c r="C15" s="7" t="s">
        <v>1370</v>
      </c>
      <c r="D15" s="7" t="s">
        <v>1</v>
      </c>
      <c r="E15" s="272" t="s">
        <v>11</v>
      </c>
      <c r="F15" s="13">
        <v>1.5422079383016699E-4</v>
      </c>
      <c r="G15" s="13">
        <v>3.8419451399034201E-17</v>
      </c>
      <c r="H15" s="13">
        <v>1.2677491101281499</v>
      </c>
      <c r="I15" s="13">
        <v>0.184388127900453</v>
      </c>
      <c r="J15" s="13">
        <v>0.58985896348761502</v>
      </c>
      <c r="K15" s="7" t="s">
        <v>41</v>
      </c>
      <c r="L15" s="14">
        <v>6.31071488353046E-3</v>
      </c>
      <c r="M15" s="14">
        <v>1.5721239512484799E-15</v>
      </c>
      <c r="N15" s="14">
        <v>51.876293586444199</v>
      </c>
      <c r="O15" s="14">
        <v>7.5451621936865703</v>
      </c>
      <c r="P15" s="14">
        <v>24.137028785913198</v>
      </c>
    </row>
    <row r="16" spans="1:16" x14ac:dyDescent="0.25">
      <c r="A16" s="7" t="s">
        <v>174</v>
      </c>
      <c r="B16" s="7">
        <v>2022</v>
      </c>
      <c r="C16" s="7" t="s">
        <v>1370</v>
      </c>
      <c r="D16" s="7" t="s">
        <v>1</v>
      </c>
      <c r="E16" s="272" t="s">
        <v>12</v>
      </c>
      <c r="F16" s="13">
        <v>7.3792022991176306E-5</v>
      </c>
      <c r="G16" s="13">
        <v>9.1124948980466297E-18</v>
      </c>
      <c r="H16" s="13">
        <v>0.96245598815489397</v>
      </c>
      <c r="I16" s="13">
        <v>0.14452140422750001</v>
      </c>
      <c r="J16" s="13">
        <v>0.47955758895183398</v>
      </c>
      <c r="K16" s="7" t="s">
        <v>41</v>
      </c>
      <c r="L16" s="14">
        <v>3.5663684711635499E-3</v>
      </c>
      <c r="M16" s="14">
        <v>4.4040687842259301E-16</v>
      </c>
      <c r="N16" s="14">
        <v>46.515497907525997</v>
      </c>
      <c r="O16" s="14">
        <v>6.9847194663151004</v>
      </c>
      <c r="P16" s="14">
        <v>23.177018274042101</v>
      </c>
    </row>
    <row r="17" spans="1:16" x14ac:dyDescent="0.25">
      <c r="A17" s="7" t="s">
        <v>174</v>
      </c>
      <c r="B17" s="7">
        <v>2022</v>
      </c>
      <c r="C17" s="7" t="s">
        <v>1370</v>
      </c>
      <c r="D17" s="7" t="s">
        <v>1</v>
      </c>
      <c r="E17" s="272" t="s">
        <v>15</v>
      </c>
      <c r="F17" s="13">
        <v>8.7264854267494495E-5</v>
      </c>
      <c r="G17" s="13">
        <v>1.03033181451335E-17</v>
      </c>
      <c r="H17" s="13">
        <v>0.48227141895554498</v>
      </c>
      <c r="I17" s="13">
        <v>8.5299644054722304E-2</v>
      </c>
      <c r="J17" s="13">
        <v>0.330941671937589</v>
      </c>
      <c r="K17" s="7" t="s">
        <v>41</v>
      </c>
      <c r="L17" s="14">
        <v>4.5281732879402896E-3</v>
      </c>
      <c r="M17" s="14">
        <v>5.3463917855098203E-16</v>
      </c>
      <c r="N17" s="14">
        <v>25.025063929603199</v>
      </c>
      <c r="O17" s="14">
        <v>4.4261985299995397</v>
      </c>
      <c r="P17" s="14">
        <v>17.172563356841501</v>
      </c>
    </row>
    <row r="18" spans="1:16" x14ac:dyDescent="0.25">
      <c r="A18" s="7" t="s">
        <v>174</v>
      </c>
      <c r="B18" s="7">
        <v>2022</v>
      </c>
      <c r="C18" s="7" t="s">
        <v>1370</v>
      </c>
      <c r="D18" s="7" t="s">
        <v>1</v>
      </c>
      <c r="E18" s="7" t="s">
        <v>220</v>
      </c>
      <c r="F18" s="13">
        <v>4.2845028241495697E-5</v>
      </c>
      <c r="G18" s="13">
        <v>1.6785158915288199E-17</v>
      </c>
      <c r="H18" s="13">
        <v>0.50733947893473397</v>
      </c>
      <c r="I18" s="13">
        <v>9.1197420185569797E-2</v>
      </c>
      <c r="J18" s="13">
        <v>0.380552192635432</v>
      </c>
      <c r="K18" s="7" t="s">
        <v>41</v>
      </c>
      <c r="L18" s="14">
        <v>3.01971759046061E-3</v>
      </c>
      <c r="M18" s="14">
        <v>1.18301800034951E-15</v>
      </c>
      <c r="N18" s="14">
        <v>35.7572864753201</v>
      </c>
      <c r="O18" s="14">
        <v>6.4275941746789602</v>
      </c>
      <c r="P18" s="14">
        <v>26.821318536945299</v>
      </c>
    </row>
    <row r="19" spans="1:16" x14ac:dyDescent="0.25">
      <c r="A19" s="7" t="s">
        <v>174</v>
      </c>
      <c r="B19" s="7">
        <v>2022</v>
      </c>
      <c r="C19" s="7" t="s">
        <v>1371</v>
      </c>
      <c r="D19" s="7" t="s">
        <v>0</v>
      </c>
      <c r="E19" s="272" t="s">
        <v>7</v>
      </c>
      <c r="F19" s="13">
        <v>7.7675173987989398E-5</v>
      </c>
      <c r="G19" s="13">
        <v>1.8508739651461401E-17</v>
      </c>
      <c r="H19" s="13">
        <v>0.45728494984906898</v>
      </c>
      <c r="I19" s="13">
        <v>7.5824919135954197E-2</v>
      </c>
      <c r="J19" s="13">
        <v>0.239647204222699</v>
      </c>
      <c r="K19" s="7" t="s">
        <v>41</v>
      </c>
      <c r="L19" s="14">
        <v>1.8839336699046898E-2</v>
      </c>
      <c r="M19" s="14">
        <v>4.4891097150654401E-15</v>
      </c>
      <c r="N19" s="14">
        <v>110.90989173639301</v>
      </c>
      <c r="O19" s="14">
        <v>18.390575887234299</v>
      </c>
      <c r="P19" s="14">
        <v>58.124032912173398</v>
      </c>
    </row>
    <row r="20" spans="1:16" x14ac:dyDescent="0.25">
      <c r="A20" s="7" t="s">
        <v>174</v>
      </c>
      <c r="B20" s="7">
        <v>2022</v>
      </c>
      <c r="C20" s="7" t="s">
        <v>1371</v>
      </c>
      <c r="D20" s="7" t="s">
        <v>0</v>
      </c>
      <c r="E20" s="272" t="s">
        <v>8</v>
      </c>
      <c r="F20" s="13">
        <v>0.80501592956896795</v>
      </c>
      <c r="G20" s="13">
        <v>6.00032165385033E-10</v>
      </c>
      <c r="H20" s="13">
        <v>2.96587417121231</v>
      </c>
      <c r="I20" s="13">
        <v>1.03360460951633</v>
      </c>
      <c r="J20" s="13">
        <v>0.99245805449642299</v>
      </c>
      <c r="K20" s="7" t="s">
        <v>41</v>
      </c>
      <c r="L20" s="14">
        <v>991.28856551193201</v>
      </c>
      <c r="M20" s="14">
        <v>7.3887360813347599E-7</v>
      </c>
      <c r="N20" s="14">
        <v>3652.1477956891299</v>
      </c>
      <c r="O20" s="14">
        <v>1272.77038011231</v>
      </c>
      <c r="P20" s="14">
        <v>1222.1029237263499</v>
      </c>
    </row>
    <row r="21" spans="1:16" x14ac:dyDescent="0.25">
      <c r="A21" s="7" t="s">
        <v>174</v>
      </c>
      <c r="B21" s="7">
        <v>2022</v>
      </c>
      <c r="C21" s="7" t="s">
        <v>1371</v>
      </c>
      <c r="D21" s="7" t="s">
        <v>0</v>
      </c>
      <c r="E21" s="272" t="s">
        <v>9</v>
      </c>
      <c r="F21" s="13">
        <v>0.76191446565968302</v>
      </c>
      <c r="G21" s="13">
        <v>0.132431408134245</v>
      </c>
      <c r="H21" s="13">
        <v>2.5387668486516599</v>
      </c>
      <c r="I21" s="13">
        <v>0.970340941538543</v>
      </c>
      <c r="J21" s="13">
        <v>0.76931404967142003</v>
      </c>
      <c r="K21" s="7" t="s">
        <v>41</v>
      </c>
      <c r="L21" s="14">
        <v>917.67263987449201</v>
      </c>
      <c r="M21" s="14">
        <v>159.50436089912901</v>
      </c>
      <c r="N21" s="14">
        <v>3057.7669555215198</v>
      </c>
      <c r="O21" s="14">
        <v>1168.7077402172599</v>
      </c>
      <c r="P21" s="14">
        <v>926.584920845748</v>
      </c>
    </row>
    <row r="22" spans="1:16" x14ac:dyDescent="0.25">
      <c r="A22" s="7" t="s">
        <v>174</v>
      </c>
      <c r="B22" s="7">
        <v>2022</v>
      </c>
      <c r="C22" s="7" t="s">
        <v>1371</v>
      </c>
      <c r="D22" s="7" t="s">
        <v>0</v>
      </c>
      <c r="E22" s="272" t="s">
        <v>10</v>
      </c>
      <c r="F22" s="13">
        <v>4.5409361242291597</v>
      </c>
      <c r="G22" s="13">
        <v>2.3720127161073199</v>
      </c>
      <c r="H22" s="13">
        <v>7.5076564814241404</v>
      </c>
      <c r="I22" s="13">
        <v>4.7059205092923904</v>
      </c>
      <c r="J22" s="13">
        <v>1.5988867938548199</v>
      </c>
      <c r="K22" s="7" t="s">
        <v>41</v>
      </c>
      <c r="L22" s="14">
        <v>2453.87647217219</v>
      </c>
      <c r="M22" s="14">
        <v>1281.8119516572301</v>
      </c>
      <c r="N22" s="14">
        <v>4057.0624859967902</v>
      </c>
      <c r="O22" s="14">
        <v>2543.0323840165102</v>
      </c>
      <c r="P22" s="14">
        <v>864.02243453120798</v>
      </c>
    </row>
    <row r="23" spans="1:16" x14ac:dyDescent="0.25">
      <c r="A23" s="7" t="s">
        <v>174</v>
      </c>
      <c r="B23" s="7">
        <v>2022</v>
      </c>
      <c r="C23" s="7" t="s">
        <v>1371</v>
      </c>
      <c r="D23" s="7" t="s">
        <v>0</v>
      </c>
      <c r="E23" s="272" t="s">
        <v>11</v>
      </c>
      <c r="F23" s="13">
        <v>3.3784098130478202</v>
      </c>
      <c r="G23" s="13">
        <v>0.769112470787361</v>
      </c>
      <c r="H23" s="13">
        <v>8.5448848154012396</v>
      </c>
      <c r="I23" s="13">
        <v>3.8412946587660599</v>
      </c>
      <c r="J23" s="13">
        <v>2.4221595394112199</v>
      </c>
      <c r="K23" s="7" t="s">
        <v>41</v>
      </c>
      <c r="L23" s="14">
        <v>1013.79321669939</v>
      </c>
      <c r="M23" s="14">
        <v>230.79527023387101</v>
      </c>
      <c r="N23" s="14">
        <v>2564.1490354056</v>
      </c>
      <c r="O23" s="14">
        <v>1152.69570120251</v>
      </c>
      <c r="P23" s="14">
        <v>726.84163458652097</v>
      </c>
    </row>
    <row r="24" spans="1:16" x14ac:dyDescent="0.25">
      <c r="A24" s="7" t="s">
        <v>174</v>
      </c>
      <c r="B24" s="7">
        <v>2022</v>
      </c>
      <c r="C24" s="7" t="s">
        <v>1371</v>
      </c>
      <c r="D24" s="7" t="s">
        <v>0</v>
      </c>
      <c r="E24" s="272" t="s">
        <v>12</v>
      </c>
      <c r="F24" s="13">
        <v>0.93288712665262996</v>
      </c>
      <c r="G24" s="13">
        <v>1.00530920157903E-9</v>
      </c>
      <c r="H24" s="13">
        <v>3.1634562233724499</v>
      </c>
      <c r="I24" s="13">
        <v>1.1045080348142799</v>
      </c>
      <c r="J24" s="13">
        <v>1.02264303949325</v>
      </c>
      <c r="K24" s="7" t="s">
        <v>41</v>
      </c>
      <c r="L24" s="14">
        <v>118.551296055016</v>
      </c>
      <c r="M24" s="14">
        <v>1.2775469333666301E-7</v>
      </c>
      <c r="N24" s="14">
        <v>402.012016866171</v>
      </c>
      <c r="O24" s="14">
        <v>140.36088106419899</v>
      </c>
      <c r="P24" s="14">
        <v>129.957477458802</v>
      </c>
    </row>
    <row r="25" spans="1:16" x14ac:dyDescent="0.25">
      <c r="A25" s="7" t="s">
        <v>174</v>
      </c>
      <c r="B25" s="7">
        <v>2022</v>
      </c>
      <c r="C25" s="7" t="s">
        <v>1371</v>
      </c>
      <c r="D25" s="7" t="s">
        <v>0</v>
      </c>
      <c r="E25" s="272" t="s">
        <v>13</v>
      </c>
      <c r="F25" s="13">
        <v>8.1117158521370295E-5</v>
      </c>
      <c r="G25" s="13">
        <v>7.5521757632863001E-18</v>
      </c>
      <c r="H25" s="13">
        <v>0.64896178298252505</v>
      </c>
      <c r="I25" s="13">
        <v>0.118929916205855</v>
      </c>
      <c r="J25" s="13">
        <v>0.43009532030618602</v>
      </c>
      <c r="K25" s="7" t="s">
        <v>41</v>
      </c>
      <c r="L25" s="14">
        <v>1.5255704003114099E-2</v>
      </c>
      <c r="M25" s="14">
        <v>1.4203376958012499E-15</v>
      </c>
      <c r="N25" s="14">
        <v>122.050242525523</v>
      </c>
      <c r="O25" s="14">
        <v>22.367149340835098</v>
      </c>
      <c r="P25" s="14">
        <v>80.888026889984502</v>
      </c>
    </row>
    <row r="26" spans="1:16" x14ac:dyDescent="0.25">
      <c r="A26" s="7" t="s">
        <v>174</v>
      </c>
      <c r="B26" s="7">
        <v>2022</v>
      </c>
      <c r="C26" s="7" t="s">
        <v>1371</v>
      </c>
      <c r="D26" s="7" t="s">
        <v>0</v>
      </c>
      <c r="E26" s="272" t="s">
        <v>14</v>
      </c>
      <c r="F26" s="13">
        <v>1.47031495711858E-4</v>
      </c>
      <c r="G26" s="13">
        <v>2.73040799114115E-17</v>
      </c>
      <c r="H26" s="13">
        <v>0.55683635098431605</v>
      </c>
      <c r="I26" s="13">
        <v>0.105688688505458</v>
      </c>
      <c r="J26" s="13">
        <v>0.40337501617772797</v>
      </c>
      <c r="K26" s="7" t="s">
        <v>41</v>
      </c>
      <c r="L26" s="14">
        <v>1.47281449254568E-2</v>
      </c>
      <c r="M26" s="14">
        <v>2.7350496847260899E-15</v>
      </c>
      <c r="N26" s="14">
        <v>55.778297278098897</v>
      </c>
      <c r="O26" s="14">
        <v>10.5868359275917</v>
      </c>
      <c r="P26" s="14">
        <v>40.406075370523098</v>
      </c>
    </row>
    <row r="27" spans="1:16" x14ac:dyDescent="0.25">
      <c r="A27" s="7" t="s">
        <v>174</v>
      </c>
      <c r="B27" s="7">
        <v>2022</v>
      </c>
      <c r="C27" s="7" t="s">
        <v>1371</v>
      </c>
      <c r="D27" s="7" t="s">
        <v>1</v>
      </c>
      <c r="E27" s="272" t="s">
        <v>7</v>
      </c>
      <c r="F27" s="13">
        <v>3.0796554994311198</v>
      </c>
      <c r="G27" s="13">
        <v>1.2666430059534299</v>
      </c>
      <c r="H27" s="13">
        <v>5.8391124909468504</v>
      </c>
      <c r="I27" s="13">
        <v>3.2717068322533902</v>
      </c>
      <c r="J27" s="13">
        <v>1.4012088683417701</v>
      </c>
      <c r="K27" s="7" t="s">
        <v>41</v>
      </c>
      <c r="L27" s="14">
        <v>332.51040427357799</v>
      </c>
      <c r="M27" s="14">
        <v>136.759445352792</v>
      </c>
      <c r="N27" s="14">
        <v>630.44897564753205</v>
      </c>
      <c r="O27" s="14">
        <v>353.24618667839798</v>
      </c>
      <c r="P27" s="14">
        <v>151.288521514861</v>
      </c>
    </row>
    <row r="28" spans="1:16" x14ac:dyDescent="0.25">
      <c r="A28" s="7" t="s">
        <v>174</v>
      </c>
      <c r="B28" s="7">
        <v>2022</v>
      </c>
      <c r="C28" s="7" t="s">
        <v>1371</v>
      </c>
      <c r="D28" s="7" t="s">
        <v>1</v>
      </c>
      <c r="E28" s="272" t="s">
        <v>8</v>
      </c>
      <c r="F28" s="13">
        <v>3.6364271190443298</v>
      </c>
      <c r="G28" s="13">
        <v>1.7605656442389199</v>
      </c>
      <c r="H28" s="13">
        <v>6.0199849387395501</v>
      </c>
      <c r="I28" s="13">
        <v>3.74579760020768</v>
      </c>
      <c r="J28" s="13">
        <v>1.2760454691806</v>
      </c>
      <c r="K28" s="7" t="s">
        <v>41</v>
      </c>
      <c r="L28" s="14">
        <v>569.64630819829495</v>
      </c>
      <c r="M28" s="14">
        <v>275.79260817002802</v>
      </c>
      <c r="N28" s="14">
        <v>943.03064065354999</v>
      </c>
      <c r="O28" s="14">
        <v>586.77919407253398</v>
      </c>
      <c r="P28" s="14">
        <v>199.89252274714201</v>
      </c>
    </row>
    <row r="29" spans="1:16" x14ac:dyDescent="0.25">
      <c r="A29" s="7" t="s">
        <v>174</v>
      </c>
      <c r="B29" s="7">
        <v>2022</v>
      </c>
      <c r="C29" s="7" t="s">
        <v>1371</v>
      </c>
      <c r="D29" s="7" t="s">
        <v>1</v>
      </c>
      <c r="E29" s="272" t="s">
        <v>9</v>
      </c>
      <c r="F29" s="13">
        <v>0.44001768680369002</v>
      </c>
      <c r="G29" s="13">
        <v>1.69055120033656E-6</v>
      </c>
      <c r="H29" s="13">
        <v>1.7290990787135401</v>
      </c>
      <c r="I29" s="13">
        <v>0.59391534235751198</v>
      </c>
      <c r="J29" s="13">
        <v>0.57130448529226996</v>
      </c>
      <c r="K29" s="7" t="s">
        <v>41</v>
      </c>
      <c r="L29" s="14">
        <v>71.731683302737594</v>
      </c>
      <c r="M29" s="14">
        <v>2.7559365667886599E-4</v>
      </c>
      <c r="N29" s="14">
        <v>281.87773181188197</v>
      </c>
      <c r="O29" s="14">
        <v>96.8200791111217</v>
      </c>
      <c r="P29" s="14">
        <v>93.134057192345793</v>
      </c>
    </row>
    <row r="30" spans="1:16" x14ac:dyDescent="0.25">
      <c r="A30" s="7" t="s">
        <v>174</v>
      </c>
      <c r="B30" s="7">
        <v>2022</v>
      </c>
      <c r="C30" s="7" t="s">
        <v>1371</v>
      </c>
      <c r="D30" s="7" t="s">
        <v>1</v>
      </c>
      <c r="E30" s="272" t="s">
        <v>10</v>
      </c>
      <c r="F30" s="13">
        <v>7.15570167559697</v>
      </c>
      <c r="G30" s="13">
        <v>2.8662408596293099</v>
      </c>
      <c r="H30" s="13">
        <v>11.8441872332769</v>
      </c>
      <c r="I30" s="13">
        <v>7.2376471502204804</v>
      </c>
      <c r="J30" s="13">
        <v>2.69251056833955</v>
      </c>
      <c r="K30" s="7" t="s">
        <v>41</v>
      </c>
      <c r="L30" s="14">
        <v>106.405283916127</v>
      </c>
      <c r="M30" s="14">
        <v>42.621001582687803</v>
      </c>
      <c r="N30" s="14">
        <v>176.12306415882799</v>
      </c>
      <c r="O30" s="14">
        <v>107.62381312377801</v>
      </c>
      <c r="P30" s="14">
        <v>40.037632151209202</v>
      </c>
    </row>
    <row r="31" spans="1:16" x14ac:dyDescent="0.25">
      <c r="A31" s="7" t="s">
        <v>174</v>
      </c>
      <c r="B31" s="7">
        <v>2022</v>
      </c>
      <c r="C31" s="7" t="s">
        <v>1371</v>
      </c>
      <c r="D31" s="7" t="s">
        <v>1</v>
      </c>
      <c r="E31" s="272" t="s">
        <v>11</v>
      </c>
      <c r="F31" s="13">
        <v>1.46378373851213</v>
      </c>
      <c r="G31" s="13">
        <v>7.8556335138392205E-2</v>
      </c>
      <c r="H31" s="13">
        <v>5.9694301152698204</v>
      </c>
      <c r="I31" s="13">
        <v>1.9787980371867899</v>
      </c>
      <c r="J31" s="13">
        <v>1.86389733421281</v>
      </c>
      <c r="K31" s="7" t="s">
        <v>41</v>
      </c>
      <c r="L31" s="14">
        <v>29.670896379641</v>
      </c>
      <c r="M31" s="14">
        <v>1.5923369132552101</v>
      </c>
      <c r="N31" s="14">
        <v>121.000348436519</v>
      </c>
      <c r="O31" s="14">
        <v>40.110236213776297</v>
      </c>
      <c r="P31" s="14">
        <v>37.781198964493697</v>
      </c>
    </row>
    <row r="32" spans="1:16" x14ac:dyDescent="0.25">
      <c r="A32" s="7" t="s">
        <v>174</v>
      </c>
      <c r="B32" s="7">
        <v>2022</v>
      </c>
      <c r="C32" s="7" t="s">
        <v>1371</v>
      </c>
      <c r="D32" s="7" t="s">
        <v>1</v>
      </c>
      <c r="E32" s="272" t="s">
        <v>12</v>
      </c>
      <c r="F32" s="13">
        <v>2.0098888982984301E-4</v>
      </c>
      <c r="G32" s="13">
        <v>3.7980559265326E-17</v>
      </c>
      <c r="H32" s="13">
        <v>0.89187841694340697</v>
      </c>
      <c r="I32" s="13">
        <v>0.15124009084437601</v>
      </c>
      <c r="J32" s="13">
        <v>0.52889094167894701</v>
      </c>
      <c r="K32" s="7" t="s">
        <v>41</v>
      </c>
      <c r="L32" s="14">
        <v>7.6616964803136404E-3</v>
      </c>
      <c r="M32" s="14">
        <v>1.4478189191942199E-15</v>
      </c>
      <c r="N32" s="14">
        <v>33.998405253882602</v>
      </c>
      <c r="O32" s="14">
        <v>5.7652722629876401</v>
      </c>
      <c r="P32" s="14">
        <v>20.161322696801399</v>
      </c>
    </row>
    <row r="33" spans="1:16" x14ac:dyDescent="0.25">
      <c r="A33" s="7" t="s">
        <v>174</v>
      </c>
      <c r="B33" s="7">
        <v>2023</v>
      </c>
      <c r="C33" s="7" t="s">
        <v>1370</v>
      </c>
      <c r="D33" s="7" t="s">
        <v>0</v>
      </c>
      <c r="E33" s="272" t="s">
        <v>7</v>
      </c>
      <c r="F33" s="13">
        <v>4.3740526242831698E-5</v>
      </c>
      <c r="G33" s="13">
        <v>4.1605793378870302E-18</v>
      </c>
      <c r="H33" s="13">
        <v>0.297350125952491</v>
      </c>
      <c r="I33" s="13">
        <v>5.1858375069545798E-2</v>
      </c>
      <c r="J33" s="13">
        <v>0.18522016362593999</v>
      </c>
      <c r="K33" s="7" t="s">
        <v>41</v>
      </c>
      <c r="L33" s="14">
        <v>2.7722745532706701E-3</v>
      </c>
      <c r="M33" s="14">
        <v>2.6369751843527998E-16</v>
      </c>
      <c r="N33" s="14">
        <v>18.8460509828688</v>
      </c>
      <c r="O33" s="14">
        <v>3.2867838119078101</v>
      </c>
      <c r="P33" s="14">
        <v>11.739253970612101</v>
      </c>
    </row>
    <row r="34" spans="1:16" x14ac:dyDescent="0.25">
      <c r="A34" s="7" t="s">
        <v>174</v>
      </c>
      <c r="B34" s="7">
        <v>2023</v>
      </c>
      <c r="C34" s="7" t="s">
        <v>1370</v>
      </c>
      <c r="D34" s="7" t="s">
        <v>0</v>
      </c>
      <c r="E34" s="272" t="s">
        <v>8</v>
      </c>
      <c r="F34" s="13">
        <v>1.5240128360220799</v>
      </c>
      <c r="G34" s="13">
        <v>0.420145895102707</v>
      </c>
      <c r="H34" s="13">
        <v>3.1309635669892399</v>
      </c>
      <c r="I34" s="13">
        <v>1.6228942805426601</v>
      </c>
      <c r="J34" s="13">
        <v>0.86493627024042496</v>
      </c>
      <c r="K34" s="7" t="s">
        <v>41</v>
      </c>
      <c r="L34" s="14">
        <v>272.88973841811401</v>
      </c>
      <c r="M34" s="14">
        <v>75.231323977090796</v>
      </c>
      <c r="N34" s="14">
        <v>560.63033630509403</v>
      </c>
      <c r="O34" s="14">
        <v>290.59544987396902</v>
      </c>
      <c r="P34" s="14">
        <v>154.87548854925001</v>
      </c>
    </row>
    <row r="35" spans="1:16" x14ac:dyDescent="0.25">
      <c r="A35" s="7" t="s">
        <v>174</v>
      </c>
      <c r="B35" s="7">
        <v>2023</v>
      </c>
      <c r="C35" s="7" t="s">
        <v>1370</v>
      </c>
      <c r="D35" s="7" t="s">
        <v>0</v>
      </c>
      <c r="E35" s="272" t="s">
        <v>9</v>
      </c>
      <c r="F35" s="13">
        <v>1.95647193927204</v>
      </c>
      <c r="G35" s="13">
        <v>0.69532748776074804</v>
      </c>
      <c r="H35" s="13">
        <v>3.7640054857358298</v>
      </c>
      <c r="I35" s="13">
        <v>2.0484397078245098</v>
      </c>
      <c r="J35" s="13">
        <v>0.94758561947378395</v>
      </c>
      <c r="K35" s="7" t="s">
        <v>41</v>
      </c>
      <c r="L35" s="14">
        <v>630.04265860377495</v>
      </c>
      <c r="M35" s="14">
        <v>223.91631088359301</v>
      </c>
      <c r="N35" s="14">
        <v>1212.1226865715</v>
      </c>
      <c r="O35" s="14">
        <v>659.65903911072701</v>
      </c>
      <c r="P35" s="14">
        <v>305.150997039142</v>
      </c>
    </row>
    <row r="36" spans="1:16" x14ac:dyDescent="0.25">
      <c r="A36" s="7" t="s">
        <v>174</v>
      </c>
      <c r="B36" s="7">
        <v>2023</v>
      </c>
      <c r="C36" s="7" t="s">
        <v>1370</v>
      </c>
      <c r="D36" s="7" t="s">
        <v>0</v>
      </c>
      <c r="E36" s="272" t="s">
        <v>10</v>
      </c>
      <c r="F36" s="13">
        <v>2.1497342061864602E-3</v>
      </c>
      <c r="G36" s="13">
        <v>7.6489906893951696E-17</v>
      </c>
      <c r="H36" s="13">
        <v>1.5879748393381601</v>
      </c>
      <c r="I36" s="13">
        <v>0.27135298911887701</v>
      </c>
      <c r="J36" s="13">
        <v>0.57657670137040296</v>
      </c>
      <c r="K36" s="7" t="s">
        <v>41</v>
      </c>
      <c r="L36" s="14">
        <v>0.78607180983414404</v>
      </c>
      <c r="M36" s="14">
        <v>2.7969299354842301E-14</v>
      </c>
      <c r="N36" s="14">
        <v>580.65887975239195</v>
      </c>
      <c r="O36" s="14">
        <v>99.222934001208799</v>
      </c>
      <c r="P36" s="14">
        <v>210.831036623101</v>
      </c>
    </row>
    <row r="37" spans="1:16" x14ac:dyDescent="0.25">
      <c r="A37" s="7" t="s">
        <v>174</v>
      </c>
      <c r="B37" s="7">
        <v>2023</v>
      </c>
      <c r="C37" s="7" t="s">
        <v>1370</v>
      </c>
      <c r="D37" s="7" t="s">
        <v>0</v>
      </c>
      <c r="E37" s="272" t="s">
        <v>11</v>
      </c>
      <c r="F37" s="13">
        <v>0.85289327040556295</v>
      </c>
      <c r="G37" s="13">
        <v>5.6227061638109404E-3</v>
      </c>
      <c r="H37" s="13">
        <v>2.4564398783270001</v>
      </c>
      <c r="I37" s="13">
        <v>0.99943134138566503</v>
      </c>
      <c r="J37" s="13">
        <v>0.76348050949439505</v>
      </c>
      <c r="K37" s="7" t="s">
        <v>41</v>
      </c>
      <c r="L37" s="14">
        <v>472.98902096881301</v>
      </c>
      <c r="M37" s="14">
        <v>3.1181841572646301</v>
      </c>
      <c r="N37" s="14">
        <v>1362.2678633237999</v>
      </c>
      <c r="O37" s="14">
        <v>554.25463899224803</v>
      </c>
      <c r="P37" s="14">
        <v>423.40338615030703</v>
      </c>
    </row>
    <row r="38" spans="1:16" x14ac:dyDescent="0.25">
      <c r="A38" s="7" t="s">
        <v>174</v>
      </c>
      <c r="B38" s="7">
        <v>2023</v>
      </c>
      <c r="C38" s="7" t="s">
        <v>1370</v>
      </c>
      <c r="D38" s="7" t="s">
        <v>0</v>
      </c>
      <c r="E38" s="272" t="s">
        <v>12</v>
      </c>
      <c r="F38" s="13">
        <v>7.0586588469698797E-5</v>
      </c>
      <c r="G38" s="13">
        <v>2.54973946431043E-17</v>
      </c>
      <c r="H38" s="13">
        <v>0.63334037233573803</v>
      </c>
      <c r="I38" s="13">
        <v>0.10014361505296999</v>
      </c>
      <c r="J38" s="13">
        <v>0.34032786815806998</v>
      </c>
      <c r="K38" s="7" t="s">
        <v>41</v>
      </c>
      <c r="L38" s="14">
        <v>9.4374974649872004E-2</v>
      </c>
      <c r="M38" s="14">
        <v>3.4090271611776802E-14</v>
      </c>
      <c r="N38" s="14">
        <v>846.78241121660596</v>
      </c>
      <c r="O38" s="14">
        <v>133.89301476197201</v>
      </c>
      <c r="P38" s="14">
        <v>455.02176300602201</v>
      </c>
    </row>
    <row r="39" spans="1:16" x14ac:dyDescent="0.25">
      <c r="A39" s="7" t="s">
        <v>174</v>
      </c>
      <c r="B39" s="7">
        <v>2023</v>
      </c>
      <c r="C39" s="7" t="s">
        <v>1370</v>
      </c>
      <c r="D39" s="7" t="s">
        <v>0</v>
      </c>
      <c r="E39" s="272" t="s">
        <v>15</v>
      </c>
      <c r="F39" s="13">
        <v>6.3248870672040299E-5</v>
      </c>
      <c r="G39" s="13">
        <v>1.6881482432825201E-18</v>
      </c>
      <c r="H39" s="13">
        <v>0.339162810516977</v>
      </c>
      <c r="I39" s="13">
        <v>6.1230524275783703E-2</v>
      </c>
      <c r="J39" s="13">
        <v>0.23646543961553601</v>
      </c>
      <c r="K39" s="7" t="s">
        <v>41</v>
      </c>
      <c r="L39" s="14">
        <v>2.1801885720652298E-2</v>
      </c>
      <c r="M39" s="14">
        <v>5.8190469945948798E-16</v>
      </c>
      <c r="N39" s="14">
        <v>116.909420785202</v>
      </c>
      <c r="O39" s="14">
        <v>21.106161717862602</v>
      </c>
      <c r="P39" s="14">
        <v>81.509637035475393</v>
      </c>
    </row>
    <row r="40" spans="1:16" x14ac:dyDescent="0.25">
      <c r="A40" s="7" t="s">
        <v>174</v>
      </c>
      <c r="B40" s="7">
        <v>2023</v>
      </c>
      <c r="C40" s="7" t="s">
        <v>1370</v>
      </c>
      <c r="D40" s="7" t="s">
        <v>0</v>
      </c>
      <c r="E40" s="272" t="s">
        <v>13</v>
      </c>
      <c r="F40" s="13">
        <v>4.6416526127507498E-4</v>
      </c>
      <c r="G40" s="13">
        <v>3.8910322481050101E-18</v>
      </c>
      <c r="H40" s="13">
        <v>2.1013764349808701</v>
      </c>
      <c r="I40" s="13">
        <v>0.30757656646151099</v>
      </c>
      <c r="J40" s="13">
        <v>0.80612421003204804</v>
      </c>
      <c r="K40" s="7" t="s">
        <v>41</v>
      </c>
      <c r="L40" s="14">
        <v>0.58439798890315797</v>
      </c>
      <c r="M40" s="14">
        <v>4.89892633133165E-15</v>
      </c>
      <c r="N40" s="14">
        <v>2645.6959729339601</v>
      </c>
      <c r="O40" s="14">
        <v>387.24812447203698</v>
      </c>
      <c r="P40" s="14">
        <v>1014.93456415665</v>
      </c>
    </row>
    <row r="41" spans="1:16" x14ac:dyDescent="0.25">
      <c r="A41" s="7" t="s">
        <v>174</v>
      </c>
      <c r="B41" s="7">
        <v>2023</v>
      </c>
      <c r="C41" s="7" t="s">
        <v>1370</v>
      </c>
      <c r="D41" s="7" t="s">
        <v>0</v>
      </c>
      <c r="E41" s="272" t="s">
        <v>14</v>
      </c>
      <c r="F41" s="13">
        <v>8.2357752833112796E-5</v>
      </c>
      <c r="G41" s="13">
        <v>3.6494551365183697E-17</v>
      </c>
      <c r="H41" s="13">
        <v>0.57238870583587198</v>
      </c>
      <c r="I41" s="13">
        <v>9.3310541855344695E-2</v>
      </c>
      <c r="J41" s="13">
        <v>0.30112244856015702</v>
      </c>
      <c r="K41" s="7" t="s">
        <v>41</v>
      </c>
      <c r="L41" s="14">
        <v>0.10694813067402301</v>
      </c>
      <c r="M41" s="14">
        <v>4.73910945118002E-14</v>
      </c>
      <c r="N41" s="14">
        <v>743.29252562434704</v>
      </c>
      <c r="O41" s="14">
        <v>121.171203442513</v>
      </c>
      <c r="P41" s="14">
        <v>391.03158925124899</v>
      </c>
    </row>
    <row r="42" spans="1:16" x14ac:dyDescent="0.25">
      <c r="A42" s="7" t="s">
        <v>174</v>
      </c>
      <c r="B42" s="7">
        <v>2023</v>
      </c>
      <c r="C42" s="7" t="s">
        <v>1370</v>
      </c>
      <c r="D42" s="7" t="s">
        <v>1</v>
      </c>
      <c r="E42" s="7" t="s">
        <v>72</v>
      </c>
      <c r="F42" s="13">
        <v>1.17071847307352E-4</v>
      </c>
      <c r="G42" s="13">
        <v>2.1446217737269399E-18</v>
      </c>
      <c r="H42" s="13">
        <v>0.58980530310317003</v>
      </c>
      <c r="I42" s="13">
        <v>8.65781245447967E-2</v>
      </c>
      <c r="J42" s="13">
        <v>0.24753402588189799</v>
      </c>
      <c r="K42" s="7" t="s">
        <v>41</v>
      </c>
      <c r="L42" s="14">
        <v>1.18781096278039E-2</v>
      </c>
      <c r="M42" s="14">
        <v>2.17593325162335E-16</v>
      </c>
      <c r="N42" s="14">
        <v>59.841646052847601</v>
      </c>
      <c r="O42" s="14">
        <v>8.7842165163150696</v>
      </c>
      <c r="P42" s="14">
        <v>25.114802265977399</v>
      </c>
    </row>
    <row r="43" spans="1:16" x14ac:dyDescent="0.25">
      <c r="A43" s="7" t="s">
        <v>174</v>
      </c>
      <c r="B43" s="7">
        <v>2023</v>
      </c>
      <c r="C43" s="7" t="s">
        <v>1370</v>
      </c>
      <c r="D43" s="7" t="s">
        <v>1</v>
      </c>
      <c r="E43" s="272" t="s">
        <v>11</v>
      </c>
      <c r="F43" s="13">
        <v>2.03785878837717E-3</v>
      </c>
      <c r="G43" s="13">
        <v>2.50462553639933E-17</v>
      </c>
      <c r="H43" s="13">
        <v>1.9182684380932</v>
      </c>
      <c r="I43" s="13">
        <v>0.33909326672482598</v>
      </c>
      <c r="J43" s="13">
        <v>0.713710157197462</v>
      </c>
      <c r="K43" s="7" t="s">
        <v>41</v>
      </c>
      <c r="L43" s="14">
        <v>0.139756355706906</v>
      </c>
      <c r="M43" s="14">
        <v>1.71767219286266E-15</v>
      </c>
      <c r="N43" s="14">
        <v>131.554849484432</v>
      </c>
      <c r="O43" s="14">
        <v>23.255016231988499</v>
      </c>
      <c r="P43" s="14">
        <v>48.946242580601997</v>
      </c>
    </row>
    <row r="44" spans="1:16" x14ac:dyDescent="0.25">
      <c r="A44" s="7" t="s">
        <v>174</v>
      </c>
      <c r="B44" s="7">
        <v>2023</v>
      </c>
      <c r="C44" s="7" t="s">
        <v>1370</v>
      </c>
      <c r="D44" s="7" t="s">
        <v>1</v>
      </c>
      <c r="E44" s="272" t="s">
        <v>12</v>
      </c>
      <c r="F44" s="13">
        <v>3.7576528917101001E-3</v>
      </c>
      <c r="G44" s="13">
        <v>2.77710938573353E-16</v>
      </c>
      <c r="H44" s="13">
        <v>1.0124771136108399</v>
      </c>
      <c r="I44" s="13">
        <v>0.19875961650534499</v>
      </c>
      <c r="J44" s="13">
        <v>0.377802292384111</v>
      </c>
      <c r="K44" s="7" t="s">
        <v>41</v>
      </c>
      <c r="L44" s="14">
        <v>0.31853623563026501</v>
      </c>
      <c r="M44" s="14">
        <v>2.3541556262863099E-14</v>
      </c>
      <c r="N44" s="14">
        <v>85.827684920791597</v>
      </c>
      <c r="O44" s="14">
        <v>16.8488526911581</v>
      </c>
      <c r="P44" s="14">
        <v>32.026300325401102</v>
      </c>
    </row>
    <row r="45" spans="1:16" x14ac:dyDescent="0.25">
      <c r="A45" s="7" t="s">
        <v>174</v>
      </c>
      <c r="B45" s="7">
        <v>2023</v>
      </c>
      <c r="C45" s="7" t="s">
        <v>1370</v>
      </c>
      <c r="D45" s="7" t="s">
        <v>1</v>
      </c>
      <c r="E45" s="272" t="s">
        <v>15</v>
      </c>
      <c r="F45" s="13">
        <v>3.1980440412641999E-5</v>
      </c>
      <c r="G45" s="13">
        <v>3.6876603499785199E-18</v>
      </c>
      <c r="H45" s="13">
        <v>0.34854088694107599</v>
      </c>
      <c r="I45" s="13">
        <v>6.8474386171127999E-2</v>
      </c>
      <c r="J45" s="13">
        <v>0.28249495092686799</v>
      </c>
      <c r="K45" s="7" t="s">
        <v>41</v>
      </c>
      <c r="L45" s="14">
        <v>9.3894573051517098E-4</v>
      </c>
      <c r="M45" s="14">
        <v>1.08269707875369E-16</v>
      </c>
      <c r="N45" s="14">
        <v>10.23316044059</v>
      </c>
      <c r="O45" s="14">
        <v>2.0104079779843098</v>
      </c>
      <c r="P45" s="14">
        <v>8.2940517592128504</v>
      </c>
    </row>
    <row r="46" spans="1:16" x14ac:dyDescent="0.25">
      <c r="A46" s="7" t="s">
        <v>174</v>
      </c>
      <c r="B46" s="7">
        <v>2023</v>
      </c>
      <c r="C46" s="7" t="s">
        <v>1370</v>
      </c>
      <c r="D46" s="7" t="s">
        <v>1</v>
      </c>
      <c r="E46" s="272" t="s">
        <v>13</v>
      </c>
      <c r="F46" s="13">
        <v>0.120051033157606</v>
      </c>
      <c r="G46" s="13">
        <v>4.3135439524931397E-14</v>
      </c>
      <c r="H46" s="13">
        <v>2.9094092251091901</v>
      </c>
      <c r="I46" s="13">
        <v>0.55103779371350503</v>
      </c>
      <c r="J46" s="13">
        <v>0.99580241642325995</v>
      </c>
      <c r="K46" s="7" t="s">
        <v>41</v>
      </c>
      <c r="L46" s="14">
        <v>13.8514882057246</v>
      </c>
      <c r="M46" s="14">
        <v>4.9769670123865901E-12</v>
      </c>
      <c r="N46" s="14">
        <v>335.68763639309799</v>
      </c>
      <c r="O46" s="14">
        <v>63.5787406386643</v>
      </c>
      <c r="P46" s="14">
        <v>114.895682806915</v>
      </c>
    </row>
    <row r="47" spans="1:16" x14ac:dyDescent="0.25">
      <c r="A47" s="7" t="s">
        <v>174</v>
      </c>
      <c r="B47" s="7">
        <v>2023</v>
      </c>
      <c r="C47" s="7" t="s">
        <v>1371</v>
      </c>
      <c r="D47" s="7" t="s">
        <v>0</v>
      </c>
      <c r="E47" s="272" t="s">
        <v>7</v>
      </c>
      <c r="F47" s="13">
        <v>9.1203867055031303E-5</v>
      </c>
      <c r="G47" s="13">
        <v>1.13065716041983E-18</v>
      </c>
      <c r="H47" s="13">
        <v>0.47635939225389201</v>
      </c>
      <c r="I47" s="13">
        <v>7.7766149064641493E-2</v>
      </c>
      <c r="J47" s="13">
        <v>0.24561988050835401</v>
      </c>
      <c r="K47" s="7" t="s">
        <v>41</v>
      </c>
      <c r="L47" s="14">
        <v>5.7950937126766897E-3</v>
      </c>
      <c r="M47" s="14">
        <v>7.1841955973076005E-17</v>
      </c>
      <c r="N47" s="14">
        <v>30.2678757838123</v>
      </c>
      <c r="O47" s="14">
        <v>4.9412611115673197</v>
      </c>
      <c r="P47" s="14">
        <v>15.6066872075008</v>
      </c>
    </row>
    <row r="48" spans="1:16" x14ac:dyDescent="0.25">
      <c r="A48" s="7" t="s">
        <v>174</v>
      </c>
      <c r="B48" s="7">
        <v>2023</v>
      </c>
      <c r="C48" s="7" t="s">
        <v>1371</v>
      </c>
      <c r="D48" s="7" t="s">
        <v>0</v>
      </c>
      <c r="E48" s="272" t="s">
        <v>8</v>
      </c>
      <c r="F48" s="13">
        <v>0.51602126550527905</v>
      </c>
      <c r="G48" s="13">
        <v>9.1202745076210396E-12</v>
      </c>
      <c r="H48" s="13">
        <v>2.5741083588087599</v>
      </c>
      <c r="I48" s="13">
        <v>0.78317349190095398</v>
      </c>
      <c r="J48" s="13">
        <v>0.89102498632121696</v>
      </c>
      <c r="K48" s="7" t="s">
        <v>41</v>
      </c>
      <c r="L48" s="14">
        <v>201.60950843291201</v>
      </c>
      <c r="M48" s="14">
        <v>3.5632912501275401E-9</v>
      </c>
      <c r="N48" s="14">
        <v>1005.70413578658</v>
      </c>
      <c r="O48" s="14">
        <v>305.98588328570202</v>
      </c>
      <c r="P48" s="14">
        <v>348.12346215569897</v>
      </c>
    </row>
    <row r="49" spans="1:16" x14ac:dyDescent="0.25">
      <c r="A49" s="7" t="s">
        <v>174</v>
      </c>
      <c r="B49" s="7">
        <v>2023</v>
      </c>
      <c r="C49" s="7" t="s">
        <v>1371</v>
      </c>
      <c r="D49" s="7" t="s">
        <v>0</v>
      </c>
      <c r="E49" s="272" t="s">
        <v>9</v>
      </c>
      <c r="F49" s="13">
        <v>0.94071304735661398</v>
      </c>
      <c r="G49" s="13">
        <v>1.1103019197453001E-2</v>
      </c>
      <c r="H49" s="13">
        <v>2.4994139303768699</v>
      </c>
      <c r="I49" s="13">
        <v>1.07313874452584</v>
      </c>
      <c r="J49" s="13">
        <v>0.75279330233867603</v>
      </c>
      <c r="K49" s="7" t="s">
        <v>41</v>
      </c>
      <c r="L49" s="14">
        <v>212.93039826916899</v>
      </c>
      <c r="M49" s="14">
        <v>2.5131683953434898</v>
      </c>
      <c r="N49" s="14">
        <v>565.742343140804</v>
      </c>
      <c r="O49" s="14">
        <v>242.90495482342399</v>
      </c>
      <c r="P49" s="14">
        <v>170.394763984359</v>
      </c>
    </row>
    <row r="50" spans="1:16" x14ac:dyDescent="0.25">
      <c r="A50" s="7" t="s">
        <v>174</v>
      </c>
      <c r="B50" s="7">
        <v>2023</v>
      </c>
      <c r="C50" s="7" t="s">
        <v>1371</v>
      </c>
      <c r="D50" s="7" t="s">
        <v>0</v>
      </c>
      <c r="E50" s="272" t="s">
        <v>10</v>
      </c>
      <c r="F50" s="13">
        <v>3.6889637146841201</v>
      </c>
      <c r="G50" s="13">
        <v>1.37785829966162</v>
      </c>
      <c r="H50" s="13">
        <v>6.5915007174462596</v>
      </c>
      <c r="I50" s="13">
        <v>3.8024193766765699</v>
      </c>
      <c r="J50" s="13">
        <v>1.62573305887873</v>
      </c>
      <c r="K50" s="7" t="s">
        <v>41</v>
      </c>
      <c r="L50" s="14">
        <v>158.40410190853601</v>
      </c>
      <c r="M50" s="14">
        <v>59.165235387469899</v>
      </c>
      <c r="N50" s="14">
        <v>283.03904080714199</v>
      </c>
      <c r="O50" s="14">
        <v>163.275888034492</v>
      </c>
      <c r="P50" s="14">
        <v>69.808977548252997</v>
      </c>
    </row>
    <row r="51" spans="1:16" x14ac:dyDescent="0.25">
      <c r="A51" s="7" t="s">
        <v>174</v>
      </c>
      <c r="B51" s="7">
        <v>2023</v>
      </c>
      <c r="C51" s="7" t="s">
        <v>1371</v>
      </c>
      <c r="D51" s="7" t="s">
        <v>0</v>
      </c>
      <c r="E51" s="272" t="s">
        <v>11</v>
      </c>
      <c r="F51" s="13">
        <v>2.4898868174741402</v>
      </c>
      <c r="G51" s="13">
        <v>0.72263785913782197</v>
      </c>
      <c r="H51" s="13">
        <v>5.6944001197085896</v>
      </c>
      <c r="I51" s="13">
        <v>2.74007242203131</v>
      </c>
      <c r="J51" s="13">
        <v>1.5228378650379999</v>
      </c>
      <c r="K51" s="7" t="s">
        <v>41</v>
      </c>
      <c r="L51" s="14">
        <v>1865.8464844105999</v>
      </c>
      <c r="M51" s="14">
        <v>541.52313250211</v>
      </c>
      <c r="N51" s="14">
        <v>4267.21261770603</v>
      </c>
      <c r="O51" s="14">
        <v>2053.3280708975999</v>
      </c>
      <c r="P51" s="14">
        <v>1141.1690109235201</v>
      </c>
    </row>
    <row r="52" spans="1:16" x14ac:dyDescent="0.25">
      <c r="A52" s="7" t="s">
        <v>174</v>
      </c>
      <c r="B52" s="7">
        <v>2023</v>
      </c>
      <c r="C52" s="7" t="s">
        <v>1371</v>
      </c>
      <c r="D52" s="7" t="s">
        <v>0</v>
      </c>
      <c r="E52" s="272" t="s">
        <v>12</v>
      </c>
      <c r="F52" s="13">
        <v>6.563838746199</v>
      </c>
      <c r="G52" s="13">
        <v>3.3417374714009598</v>
      </c>
      <c r="H52" s="13">
        <v>10.360879815949801</v>
      </c>
      <c r="I52" s="13">
        <v>6.60599505456823</v>
      </c>
      <c r="J52" s="13">
        <v>2.0820105942406801</v>
      </c>
      <c r="K52" s="7" t="s">
        <v>41</v>
      </c>
      <c r="L52" s="14">
        <v>2612.8672896994299</v>
      </c>
      <c r="M52" s="14">
        <v>1330.24543524058</v>
      </c>
      <c r="N52" s="14">
        <v>4124.3554283351496</v>
      </c>
      <c r="O52" s="14">
        <v>2629.6484513719702</v>
      </c>
      <c r="P52" s="14">
        <v>828.78595724938805</v>
      </c>
    </row>
    <row r="53" spans="1:16" x14ac:dyDescent="0.25">
      <c r="A53" s="7" t="s">
        <v>174</v>
      </c>
      <c r="B53" s="7">
        <v>2023</v>
      </c>
      <c r="C53" s="7" t="s">
        <v>1371</v>
      </c>
      <c r="D53" s="7" t="s">
        <v>0</v>
      </c>
      <c r="E53" s="272" t="s">
        <v>15</v>
      </c>
      <c r="F53" s="13">
        <v>0.37374213927872901</v>
      </c>
      <c r="G53" s="13">
        <v>4.5172312331264198E-13</v>
      </c>
      <c r="H53" s="13">
        <v>4.7723961830655597</v>
      </c>
      <c r="I53" s="13">
        <v>1.0933400698804301</v>
      </c>
      <c r="J53" s="13">
        <v>1.63880430599047</v>
      </c>
      <c r="K53" s="7" t="s">
        <v>41</v>
      </c>
      <c r="L53" s="14">
        <v>55.575456110746998</v>
      </c>
      <c r="M53" s="14">
        <v>6.7171228436589905E-11</v>
      </c>
      <c r="N53" s="14">
        <v>709.65531242184898</v>
      </c>
      <c r="O53" s="14">
        <v>162.57966839122</v>
      </c>
      <c r="P53" s="14">
        <v>243.690200300783</v>
      </c>
    </row>
    <row r="54" spans="1:16" x14ac:dyDescent="0.25">
      <c r="A54" s="7" t="s">
        <v>174</v>
      </c>
      <c r="B54" s="7">
        <v>2023</v>
      </c>
      <c r="C54" s="7" t="s">
        <v>1371</v>
      </c>
      <c r="D54" s="7" t="s">
        <v>0</v>
      </c>
      <c r="E54" s="272" t="s">
        <v>13</v>
      </c>
      <c r="F54" s="13">
        <v>9.6980068512014404E-5</v>
      </c>
      <c r="G54" s="13">
        <v>5.5394130247096602E-18</v>
      </c>
      <c r="H54" s="13">
        <v>0.625157732719549</v>
      </c>
      <c r="I54" s="13">
        <v>0.105211188466555</v>
      </c>
      <c r="J54" s="13">
        <v>0.35936525864475</v>
      </c>
      <c r="K54" s="7" t="s">
        <v>41</v>
      </c>
      <c r="L54" s="14">
        <v>0.12117271640302101</v>
      </c>
      <c r="M54" s="14">
        <v>6.92127499785373E-15</v>
      </c>
      <c r="N54" s="14">
        <v>781.10958072376695</v>
      </c>
      <c r="O54" s="14">
        <v>131.45717154142201</v>
      </c>
      <c r="P54" s="14">
        <v>449.01251606626897</v>
      </c>
    </row>
    <row r="55" spans="1:16" x14ac:dyDescent="0.25">
      <c r="A55" s="7" t="s">
        <v>174</v>
      </c>
      <c r="B55" s="7">
        <v>2023</v>
      </c>
      <c r="C55" s="7" t="s">
        <v>1371</v>
      </c>
      <c r="D55" s="7" t="s">
        <v>0</v>
      </c>
      <c r="E55" s="272" t="s">
        <v>14</v>
      </c>
      <c r="F55" s="13">
        <v>4.61568493513382E-5</v>
      </c>
      <c r="G55" s="13">
        <v>5.3287561333482097E-18</v>
      </c>
      <c r="H55" s="13">
        <v>0.24878160995326901</v>
      </c>
      <c r="I55" s="13">
        <v>4.0887450358845702E-2</v>
      </c>
      <c r="J55" s="13">
        <v>0.142444964136522</v>
      </c>
      <c r="K55" s="7" t="s">
        <v>41</v>
      </c>
      <c r="L55" s="14">
        <v>6.0816726273816797E-2</v>
      </c>
      <c r="M55" s="14">
        <v>7.0212223688609303E-15</v>
      </c>
      <c r="N55" s="14">
        <v>327.79713709052697</v>
      </c>
      <c r="O55" s="14">
        <v>53.873713467318701</v>
      </c>
      <c r="P55" s="14">
        <v>187.68690919592299</v>
      </c>
    </row>
    <row r="56" spans="1:16" x14ac:dyDescent="0.25">
      <c r="A56" s="7" t="s">
        <v>174</v>
      </c>
      <c r="B56" s="7">
        <v>2023</v>
      </c>
      <c r="C56" s="7" t="s">
        <v>1371</v>
      </c>
      <c r="D56" s="7" t="s">
        <v>1</v>
      </c>
      <c r="E56" s="272" t="s">
        <v>7</v>
      </c>
      <c r="F56" s="13">
        <v>0.80618173812528304</v>
      </c>
      <c r="G56" s="13">
        <v>0.12890028363672101</v>
      </c>
      <c r="H56" s="13">
        <v>2.5681075352773002</v>
      </c>
      <c r="I56" s="13">
        <v>0.99915148443852597</v>
      </c>
      <c r="J56" s="13">
        <v>0.78360210944525099</v>
      </c>
      <c r="K56" s="7" t="s">
        <v>41</v>
      </c>
      <c r="L56" s="14">
        <v>41.2442577224895</v>
      </c>
      <c r="M56" s="14">
        <v>6.5945385108546803</v>
      </c>
      <c r="N56" s="14">
        <v>131.384381504787</v>
      </c>
      <c r="O56" s="14">
        <v>51.116589943874999</v>
      </c>
      <c r="P56" s="14">
        <v>40.089083919219</v>
      </c>
    </row>
    <row r="57" spans="1:16" x14ac:dyDescent="0.25">
      <c r="A57" s="7" t="s">
        <v>174</v>
      </c>
      <c r="B57" s="7">
        <v>2023</v>
      </c>
      <c r="C57" s="7" t="s">
        <v>1371</v>
      </c>
      <c r="D57" s="7" t="s">
        <v>1</v>
      </c>
      <c r="E57" s="272" t="s">
        <v>8</v>
      </c>
      <c r="F57" s="13">
        <v>1.8609977286247401</v>
      </c>
      <c r="G57" s="13">
        <v>8.8964807226349495E-8</v>
      </c>
      <c r="H57" s="13">
        <v>4.7433089597568401</v>
      </c>
      <c r="I57" s="13">
        <v>1.9526452234409499</v>
      </c>
      <c r="J57" s="13">
        <v>1.5327542638665099</v>
      </c>
      <c r="K57" s="7" t="s">
        <v>41</v>
      </c>
      <c r="L57" s="14">
        <v>366.337402879781</v>
      </c>
      <c r="M57" s="14">
        <v>1.75127223025069E-5</v>
      </c>
      <c r="N57" s="14">
        <v>933.72036872813499</v>
      </c>
      <c r="O57" s="14">
        <v>384.378212234351</v>
      </c>
      <c r="P57" s="14">
        <v>301.72267684212301</v>
      </c>
    </row>
    <row r="58" spans="1:16" x14ac:dyDescent="0.25">
      <c r="A58" s="7" t="s">
        <v>174</v>
      </c>
      <c r="B58" s="7">
        <v>2023</v>
      </c>
      <c r="C58" s="7" t="s">
        <v>1371</v>
      </c>
      <c r="D58" s="7" t="s">
        <v>1</v>
      </c>
      <c r="E58" s="272" t="s">
        <v>9</v>
      </c>
      <c r="F58" s="13">
        <v>3.6580780462760798E-4</v>
      </c>
      <c r="G58" s="13">
        <v>1.4901260219403301E-16</v>
      </c>
      <c r="H58" s="13">
        <v>1.11203879580913</v>
      </c>
      <c r="I58" s="13">
        <v>0.175064765623274</v>
      </c>
      <c r="J58" s="13">
        <v>0.42777360750805199</v>
      </c>
      <c r="K58" s="7" t="s">
        <v>41</v>
      </c>
      <c r="L58" s="14">
        <v>1.1647320499343E-2</v>
      </c>
      <c r="M58" s="14">
        <v>4.7445612538580099E-15</v>
      </c>
      <c r="N58" s="14">
        <v>35.407315258562903</v>
      </c>
      <c r="O58" s="14">
        <v>5.5740621374450496</v>
      </c>
      <c r="P58" s="14">
        <v>13.620311663056301</v>
      </c>
    </row>
    <row r="59" spans="1:16" x14ac:dyDescent="0.25">
      <c r="A59" s="7" t="s">
        <v>174</v>
      </c>
      <c r="B59" s="7">
        <v>2023</v>
      </c>
      <c r="C59" s="7" t="s">
        <v>1371</v>
      </c>
      <c r="D59" s="7" t="s">
        <v>1</v>
      </c>
      <c r="E59" s="272" t="s">
        <v>10</v>
      </c>
      <c r="F59" s="13">
        <v>2.6604673447208098</v>
      </c>
      <c r="G59" s="13">
        <v>1.0206714933365399</v>
      </c>
      <c r="H59" s="13">
        <v>5.46092310625935</v>
      </c>
      <c r="I59" s="13">
        <v>2.8662955317841998</v>
      </c>
      <c r="J59" s="13">
        <v>1.41549979998317</v>
      </c>
      <c r="K59" s="7" t="s">
        <v>41</v>
      </c>
      <c r="L59" s="14">
        <v>66.192427536653994</v>
      </c>
      <c r="M59" s="14">
        <v>25.394306754213201</v>
      </c>
      <c r="N59" s="14">
        <v>135.867766883732</v>
      </c>
      <c r="O59" s="14">
        <v>71.313432830791101</v>
      </c>
      <c r="P59" s="14">
        <v>35.217635023581302</v>
      </c>
    </row>
    <row r="60" spans="1:16" x14ac:dyDescent="0.25">
      <c r="A60" s="7" t="s">
        <v>174</v>
      </c>
      <c r="B60" s="7">
        <v>2023</v>
      </c>
      <c r="C60" s="7" t="s">
        <v>1371</v>
      </c>
      <c r="D60" s="7" t="s">
        <v>1</v>
      </c>
      <c r="E60" s="272" t="s">
        <v>11</v>
      </c>
      <c r="F60" s="13">
        <v>10.1500603087466</v>
      </c>
      <c r="G60" s="13">
        <v>4.4523027384693803</v>
      </c>
      <c r="H60" s="13">
        <v>18.326546293743501</v>
      </c>
      <c r="I60" s="13">
        <v>10.625347503962701</v>
      </c>
      <c r="J60" s="13">
        <v>4.28628136048928</v>
      </c>
      <c r="K60" s="7" t="s">
        <v>41</v>
      </c>
      <c r="L60" s="14">
        <v>343.88404326033702</v>
      </c>
      <c r="M60" s="14">
        <v>150.84401677934201</v>
      </c>
      <c r="N60" s="14">
        <v>620.90338843203006</v>
      </c>
      <c r="O60" s="14">
        <v>359.986773434258</v>
      </c>
      <c r="P60" s="14">
        <v>145.21921249337601</v>
      </c>
    </row>
    <row r="61" spans="1:16" x14ac:dyDescent="0.25">
      <c r="A61" s="7" t="s">
        <v>174</v>
      </c>
      <c r="B61" s="7">
        <v>2023</v>
      </c>
      <c r="C61" s="7" t="s">
        <v>1371</v>
      </c>
      <c r="D61" s="7" t="s">
        <v>1</v>
      </c>
      <c r="E61" s="272" t="s">
        <v>12</v>
      </c>
      <c r="F61" s="13">
        <v>8.5044446133609402</v>
      </c>
      <c r="G61" s="13">
        <v>4.2452781538878499</v>
      </c>
      <c r="H61" s="13">
        <v>12.879922522607901</v>
      </c>
      <c r="I61" s="13">
        <v>8.4675630095468506</v>
      </c>
      <c r="J61" s="13">
        <v>2.7158327428065001</v>
      </c>
      <c r="K61" s="7" t="s">
        <v>41</v>
      </c>
      <c r="L61" s="14">
        <v>535.35478841107101</v>
      </c>
      <c r="M61" s="14">
        <v>267.24025978724001</v>
      </c>
      <c r="N61" s="14">
        <v>810.79112279817002</v>
      </c>
      <c r="O61" s="14">
        <v>533.03309145097398</v>
      </c>
      <c r="P61" s="14">
        <v>170.96167115966901</v>
      </c>
    </row>
    <row r="62" spans="1:16" x14ac:dyDescent="0.25">
      <c r="A62" s="7" t="s">
        <v>174</v>
      </c>
      <c r="B62" s="7">
        <v>2023</v>
      </c>
      <c r="C62" s="7" t="s">
        <v>1371</v>
      </c>
      <c r="D62" s="7" t="s">
        <v>1</v>
      </c>
      <c r="E62" s="272" t="s">
        <v>15</v>
      </c>
      <c r="F62" s="13">
        <v>0.63906284448810902</v>
      </c>
      <c r="G62" s="13">
        <v>2.1859203494888799E-7</v>
      </c>
      <c r="H62" s="13">
        <v>4.0169022475463203</v>
      </c>
      <c r="I62" s="13">
        <v>1.1150522091274</v>
      </c>
      <c r="J62" s="13">
        <v>1.4591520586853799</v>
      </c>
      <c r="K62" s="7" t="s">
        <v>41</v>
      </c>
      <c r="L62" s="14">
        <v>26.482764275587201</v>
      </c>
      <c r="M62" s="14">
        <v>9.0584539282819192E-6</v>
      </c>
      <c r="N62" s="14">
        <v>166.460429138319</v>
      </c>
      <c r="O62" s="14">
        <v>46.207763546239697</v>
      </c>
      <c r="P62" s="14">
        <v>60.4672613119224</v>
      </c>
    </row>
    <row r="63" spans="1:16" x14ac:dyDescent="0.25">
      <c r="A63" s="7" t="s">
        <v>174</v>
      </c>
      <c r="B63" s="7">
        <v>2023</v>
      </c>
      <c r="C63" s="7" t="s">
        <v>1371</v>
      </c>
      <c r="D63" s="7" t="s">
        <v>1</v>
      </c>
      <c r="E63" s="272" t="s">
        <v>13</v>
      </c>
      <c r="F63" s="13">
        <v>1.47266783434492</v>
      </c>
      <c r="G63" s="13">
        <v>0.28719425025855599</v>
      </c>
      <c r="H63" s="13">
        <v>6.9729961530276299</v>
      </c>
      <c r="I63" s="13">
        <v>2.4160329287074598</v>
      </c>
      <c r="J63" s="13">
        <v>2.2410060931100899</v>
      </c>
      <c r="K63" s="7" t="s">
        <v>41</v>
      </c>
      <c r="L63" s="14">
        <v>88.286436668978098</v>
      </c>
      <c r="M63" s="14">
        <v>17.217295303000402</v>
      </c>
      <c r="N63" s="14">
        <v>418.03111937400598</v>
      </c>
      <c r="O63" s="14">
        <v>144.84117407601201</v>
      </c>
      <c r="P63" s="14">
        <v>134.34831528194999</v>
      </c>
    </row>
    <row r="64" spans="1:16" x14ac:dyDescent="0.25">
      <c r="A64" s="7" t="s">
        <v>174</v>
      </c>
      <c r="B64" s="7">
        <v>2024</v>
      </c>
      <c r="C64" s="7" t="s">
        <v>1370</v>
      </c>
      <c r="D64" s="7" t="s">
        <v>0</v>
      </c>
      <c r="E64" s="272" t="s">
        <v>7</v>
      </c>
      <c r="F64" s="13">
        <v>2.1323935021711599E-4</v>
      </c>
      <c r="G64" s="13">
        <v>2.4234443177428299E-17</v>
      </c>
      <c r="H64" s="13">
        <v>0.63641413049234696</v>
      </c>
      <c r="I64" s="13">
        <v>9.7764594664891097E-2</v>
      </c>
      <c r="J64" s="13">
        <v>0.25178346047394301</v>
      </c>
      <c r="K64" s="7" t="s">
        <v>41</v>
      </c>
      <c r="L64" s="14">
        <v>2.1014737963896801E-2</v>
      </c>
      <c r="M64" s="14">
        <v>2.38830437513556E-15</v>
      </c>
      <c r="N64" s="14">
        <v>62.718612560020802</v>
      </c>
      <c r="O64" s="14">
        <v>9.6347008042250106</v>
      </c>
      <c r="P64" s="14">
        <v>24.813260029707099</v>
      </c>
    </row>
    <row r="65" spans="1:16" x14ac:dyDescent="0.25">
      <c r="A65" s="7" t="s">
        <v>174</v>
      </c>
      <c r="B65" s="7">
        <v>2024</v>
      </c>
      <c r="C65" s="7" t="s">
        <v>1370</v>
      </c>
      <c r="D65" s="7" t="s">
        <v>0</v>
      </c>
      <c r="E65" s="272" t="s">
        <v>8</v>
      </c>
      <c r="F65" s="13">
        <v>3.9651027872891502</v>
      </c>
      <c r="G65" s="13">
        <v>1.8442570780369201</v>
      </c>
      <c r="H65" s="13">
        <v>6.5914005895968097</v>
      </c>
      <c r="I65" s="13">
        <v>4.0951354892760303</v>
      </c>
      <c r="J65" s="13">
        <v>1.47556732741931</v>
      </c>
      <c r="K65" s="7" t="s">
        <v>41</v>
      </c>
      <c r="L65" s="14">
        <v>1121.25176618962</v>
      </c>
      <c r="M65" s="14">
        <v>521.51901652727997</v>
      </c>
      <c r="N65" s="14">
        <v>1863.9162587261801</v>
      </c>
      <c r="O65" s="14">
        <v>1158.02241365747</v>
      </c>
      <c r="P65" s="14">
        <v>417.26092884763199</v>
      </c>
    </row>
    <row r="66" spans="1:16" x14ac:dyDescent="0.25">
      <c r="A66" s="7" t="s">
        <v>174</v>
      </c>
      <c r="B66" s="7">
        <v>2024</v>
      </c>
      <c r="C66" s="7" t="s">
        <v>1370</v>
      </c>
      <c r="D66" s="7" t="s">
        <v>0</v>
      </c>
      <c r="E66" s="272" t="s">
        <v>9</v>
      </c>
      <c r="F66" s="13">
        <v>1.1350378483230099</v>
      </c>
      <c r="G66" s="13">
        <v>3.3330849408247999E-4</v>
      </c>
      <c r="H66" s="13">
        <v>2.91076377608981</v>
      </c>
      <c r="I66" s="13">
        <v>1.25024450169709</v>
      </c>
      <c r="J66" s="13">
        <v>0.88662259499289897</v>
      </c>
      <c r="K66" s="7" t="s">
        <v>41</v>
      </c>
      <c r="L66" s="14">
        <v>427.36445065058001</v>
      </c>
      <c r="M66" s="14">
        <v>0.12549731419193499</v>
      </c>
      <c r="N66" s="14">
        <v>1095.96077697333</v>
      </c>
      <c r="O66" s="14">
        <v>470.74205977898799</v>
      </c>
      <c r="P66" s="14">
        <v>333.83113946672597</v>
      </c>
    </row>
    <row r="67" spans="1:16" x14ac:dyDescent="0.25">
      <c r="A67" s="7" t="s">
        <v>174</v>
      </c>
      <c r="B67" s="7">
        <v>2024</v>
      </c>
      <c r="C67" s="7" t="s">
        <v>1370</v>
      </c>
      <c r="D67" s="7" t="s">
        <v>0</v>
      </c>
      <c r="E67" s="272" t="s">
        <v>10</v>
      </c>
      <c r="F67" s="13">
        <v>0.95190163957259299</v>
      </c>
      <c r="G67" s="13">
        <v>1.37235025437581E-8</v>
      </c>
      <c r="H67" s="13">
        <v>4.3437602753229303</v>
      </c>
      <c r="I67" s="13">
        <v>1.3873759777448</v>
      </c>
      <c r="J67" s="13">
        <v>1.4598923555400301</v>
      </c>
      <c r="K67" s="7" t="s">
        <v>41</v>
      </c>
      <c r="L67" s="14">
        <v>561.77427161016101</v>
      </c>
      <c r="M67" s="14">
        <v>8.0990622612242794E-6</v>
      </c>
      <c r="N67" s="14">
        <v>2563.5135640845801</v>
      </c>
      <c r="O67" s="14">
        <v>818.77380702587402</v>
      </c>
      <c r="P67" s="14">
        <v>861.57007254550399</v>
      </c>
    </row>
    <row r="68" spans="1:16" x14ac:dyDescent="0.25">
      <c r="A68" s="7" t="s">
        <v>174</v>
      </c>
      <c r="B68" s="7">
        <v>2024</v>
      </c>
      <c r="C68" s="7" t="s">
        <v>1370</v>
      </c>
      <c r="D68" s="7" t="s">
        <v>0</v>
      </c>
      <c r="E68" s="272" t="s">
        <v>11</v>
      </c>
      <c r="F68" s="13">
        <v>1.4058782423090701</v>
      </c>
      <c r="G68" s="13">
        <v>0.44433695397380202</v>
      </c>
      <c r="H68" s="13">
        <v>3.2489573192849801</v>
      </c>
      <c r="I68" s="13">
        <v>1.56224965710856</v>
      </c>
      <c r="J68" s="13">
        <v>0.88944399609288405</v>
      </c>
      <c r="K68" s="7" t="s">
        <v>41</v>
      </c>
      <c r="L68" s="14">
        <v>436.356488847891</v>
      </c>
      <c r="M68" s="14">
        <v>137.913303774388</v>
      </c>
      <c r="N68" s="14">
        <v>1008.41137275967</v>
      </c>
      <c r="O68" s="14">
        <v>484.891048573354</v>
      </c>
      <c r="P68" s="14">
        <v>276.06562750730899</v>
      </c>
    </row>
    <row r="69" spans="1:16" x14ac:dyDescent="0.25">
      <c r="A69" s="7" t="s">
        <v>174</v>
      </c>
      <c r="B69" s="7">
        <v>2024</v>
      </c>
      <c r="C69" s="7" t="s">
        <v>1370</v>
      </c>
      <c r="D69" s="7" t="s">
        <v>0</v>
      </c>
      <c r="E69" s="272" t="s">
        <v>12</v>
      </c>
      <c r="F69" s="13">
        <v>2.3058824718308499</v>
      </c>
      <c r="G69" s="13">
        <v>0.82276814035858603</v>
      </c>
      <c r="H69" s="13">
        <v>4.4553919922298597</v>
      </c>
      <c r="I69" s="13">
        <v>2.4238814439365499</v>
      </c>
      <c r="J69" s="13">
        <v>1.0977906793354699</v>
      </c>
      <c r="K69" s="7" t="s">
        <v>41</v>
      </c>
      <c r="L69" s="14">
        <v>313.922839715051</v>
      </c>
      <c r="M69" s="14">
        <v>112.01165462841701</v>
      </c>
      <c r="N69" s="14">
        <v>606.55706582217397</v>
      </c>
      <c r="O69" s="14">
        <v>329.98721977752098</v>
      </c>
      <c r="P69" s="14">
        <v>149.45322308473101</v>
      </c>
    </row>
    <row r="70" spans="1:16" x14ac:dyDescent="0.25">
      <c r="A70" s="7" t="s">
        <v>174</v>
      </c>
      <c r="B70" s="7">
        <v>2024</v>
      </c>
      <c r="C70" s="7" t="s">
        <v>1370</v>
      </c>
      <c r="D70" s="7" t="s">
        <v>0</v>
      </c>
      <c r="E70" s="272" t="s">
        <v>15</v>
      </c>
      <c r="F70" s="13">
        <v>2.3956805220586399</v>
      </c>
      <c r="G70" s="13">
        <v>0.35574236617739202</v>
      </c>
      <c r="H70" s="13">
        <v>5.9398502296248497</v>
      </c>
      <c r="I70" s="13">
        <v>2.6742914427653202</v>
      </c>
      <c r="J70" s="13">
        <v>1.78095699315358</v>
      </c>
      <c r="K70" s="7" t="s">
        <v>41</v>
      </c>
      <c r="L70" s="14">
        <v>1184.5921477423401</v>
      </c>
      <c r="M70" s="14">
        <v>175.903927803735</v>
      </c>
      <c r="N70" s="14">
        <v>2937.0777430426001</v>
      </c>
      <c r="O70" s="14">
        <v>1322.35688970416</v>
      </c>
      <c r="P70" s="14">
        <v>880.62980440465105</v>
      </c>
    </row>
    <row r="71" spans="1:16" x14ac:dyDescent="0.25">
      <c r="A71" s="7" t="s">
        <v>174</v>
      </c>
      <c r="B71" s="7">
        <v>2024</v>
      </c>
      <c r="C71" s="7" t="s">
        <v>1370</v>
      </c>
      <c r="D71" s="7" t="s">
        <v>1</v>
      </c>
      <c r="E71" s="7" t="s">
        <v>72</v>
      </c>
      <c r="F71" s="13">
        <v>7.7308483246759199</v>
      </c>
      <c r="G71" s="13">
        <v>4.4962906110450804</v>
      </c>
      <c r="H71" s="13">
        <v>11.302967124300199</v>
      </c>
      <c r="I71" s="13">
        <v>7.8118003621389898</v>
      </c>
      <c r="J71" s="13">
        <v>2.1003355930063701</v>
      </c>
      <c r="K71" s="7" t="s">
        <v>41</v>
      </c>
      <c r="L71" s="14">
        <v>596.20302279900704</v>
      </c>
      <c r="M71" s="14">
        <v>346.75393192379602</v>
      </c>
      <c r="N71" s="14">
        <v>871.68482462603299</v>
      </c>
      <c r="O71" s="14">
        <v>602.44604392815904</v>
      </c>
      <c r="P71" s="14">
        <v>161.977880932651</v>
      </c>
    </row>
    <row r="72" spans="1:16" x14ac:dyDescent="0.25">
      <c r="A72" s="7" t="s">
        <v>174</v>
      </c>
      <c r="B72" s="7">
        <v>2024</v>
      </c>
      <c r="C72" s="7" t="s">
        <v>1370</v>
      </c>
      <c r="D72" s="7" t="s">
        <v>1</v>
      </c>
      <c r="E72" s="272" t="s">
        <v>11</v>
      </c>
      <c r="F72" s="13">
        <v>2.1159557180252899</v>
      </c>
      <c r="G72" s="13">
        <v>1.0553315979157399E-8</v>
      </c>
      <c r="H72" s="13">
        <v>5.2106179950757801</v>
      </c>
      <c r="I72" s="13">
        <v>2.1969888197123</v>
      </c>
      <c r="J72" s="13">
        <v>1.72158405264517</v>
      </c>
      <c r="K72" s="7" t="s">
        <v>41</v>
      </c>
      <c r="L72" s="14">
        <v>35.950087649249703</v>
      </c>
      <c r="M72" s="14">
        <v>1.7930083848588401E-7</v>
      </c>
      <c r="N72" s="14">
        <v>88.528399736337505</v>
      </c>
      <c r="O72" s="14">
        <v>37.326840046912103</v>
      </c>
      <c r="P72" s="14">
        <v>29.249713054441401</v>
      </c>
    </row>
    <row r="73" spans="1:16" x14ac:dyDescent="0.25">
      <c r="A73" s="7" t="s">
        <v>174</v>
      </c>
      <c r="B73" s="7">
        <v>2024</v>
      </c>
      <c r="C73" s="7" t="s">
        <v>1370</v>
      </c>
      <c r="D73" s="7" t="s">
        <v>1</v>
      </c>
      <c r="E73" s="272" t="s">
        <v>12</v>
      </c>
      <c r="F73" s="13">
        <v>6.9568717425144095E-5</v>
      </c>
      <c r="G73" s="13">
        <v>2.3071387935881101E-18</v>
      </c>
      <c r="H73" s="13">
        <v>0.59474315899950503</v>
      </c>
      <c r="I73" s="13">
        <v>0.10601544884034</v>
      </c>
      <c r="J73" s="13">
        <v>0.402110318244636</v>
      </c>
      <c r="K73" s="7" t="s">
        <v>41</v>
      </c>
      <c r="L73" s="14">
        <v>9.0091489065561605E-4</v>
      </c>
      <c r="M73" s="14">
        <v>2.9877447376966099E-17</v>
      </c>
      <c r="N73" s="14">
        <v>7.7019239090435896</v>
      </c>
      <c r="O73" s="14">
        <v>1.3729000624823999</v>
      </c>
      <c r="P73" s="14">
        <v>5.2073286212680303</v>
      </c>
    </row>
    <row r="74" spans="1:16" x14ac:dyDescent="0.25">
      <c r="A74" s="7" t="s">
        <v>174</v>
      </c>
      <c r="B74" s="7">
        <v>2024</v>
      </c>
      <c r="C74" s="7" t="s">
        <v>1370</v>
      </c>
      <c r="D74" s="7" t="s">
        <v>1</v>
      </c>
      <c r="E74" s="272" t="s">
        <v>15</v>
      </c>
      <c r="F74" s="13">
        <v>3.3504340742874898E-5</v>
      </c>
      <c r="G74" s="13">
        <v>1.09105335152607E-18</v>
      </c>
      <c r="H74" s="13">
        <v>0.35300896991938802</v>
      </c>
      <c r="I74" s="13">
        <v>6.1887330195797501E-2</v>
      </c>
      <c r="J74" s="13">
        <v>0.23452872957913001</v>
      </c>
      <c r="K74" s="7" t="s">
        <v>41</v>
      </c>
      <c r="L74" s="14">
        <v>9.0595737368733898E-4</v>
      </c>
      <c r="M74" s="14">
        <v>2.9502082625264899E-17</v>
      </c>
      <c r="N74" s="14">
        <v>9.5453625466202592</v>
      </c>
      <c r="O74" s="14">
        <v>1.6734334084943601</v>
      </c>
      <c r="P74" s="14">
        <v>6.3416568478196904</v>
      </c>
    </row>
    <row r="75" spans="1:16" x14ac:dyDescent="0.25">
      <c r="A75" s="7" t="s">
        <v>174</v>
      </c>
      <c r="B75" s="7">
        <v>2024</v>
      </c>
      <c r="C75" s="7" t="s">
        <v>1371</v>
      </c>
      <c r="D75" s="7" t="s">
        <v>0</v>
      </c>
      <c r="E75" s="272" t="s">
        <v>7</v>
      </c>
      <c r="F75" s="13">
        <v>0.20755355238692599</v>
      </c>
      <c r="G75" s="13">
        <v>1.9936211053710301E-13</v>
      </c>
      <c r="H75" s="13">
        <v>1.6887568821287799</v>
      </c>
      <c r="I75" s="13">
        <v>0.44336717403180798</v>
      </c>
      <c r="J75" s="13">
        <v>0.58735317723527503</v>
      </c>
      <c r="K75" s="7" t="s">
        <v>41</v>
      </c>
      <c r="L75" s="14">
        <v>27.438579625551601</v>
      </c>
      <c r="M75" s="14">
        <v>2.6355671013005E-11</v>
      </c>
      <c r="N75" s="14">
        <v>223.25365981742399</v>
      </c>
      <c r="O75" s="14">
        <v>58.613140407005098</v>
      </c>
      <c r="P75" s="14">
        <v>77.648090030503397</v>
      </c>
    </row>
    <row r="76" spans="1:16" x14ac:dyDescent="0.25">
      <c r="A76" s="7" t="s">
        <v>174</v>
      </c>
      <c r="B76" s="7">
        <v>2024</v>
      </c>
      <c r="C76" s="7" t="s">
        <v>1371</v>
      </c>
      <c r="D76" s="7" t="s">
        <v>0</v>
      </c>
      <c r="E76" s="272" t="s">
        <v>8</v>
      </c>
      <c r="F76" s="13">
        <v>5.0986447086436097</v>
      </c>
      <c r="G76" s="13">
        <v>2.9439100153165199</v>
      </c>
      <c r="H76" s="13">
        <v>7.8767402230675696</v>
      </c>
      <c r="I76" s="13">
        <v>5.1947496350161799</v>
      </c>
      <c r="J76" s="13">
        <v>1.5174046692799901</v>
      </c>
      <c r="K76" s="7" t="s">
        <v>41</v>
      </c>
      <c r="L76" s="14">
        <v>1054.1957799591501</v>
      </c>
      <c r="M76" s="14">
        <v>608.68283476684496</v>
      </c>
      <c r="N76" s="14">
        <v>1628.59480852145</v>
      </c>
      <c r="O76" s="14">
        <v>1074.0664345359401</v>
      </c>
      <c r="P76" s="14">
        <v>313.73858942033002</v>
      </c>
    </row>
    <row r="77" spans="1:16" x14ac:dyDescent="0.25">
      <c r="A77" s="7" t="s">
        <v>174</v>
      </c>
      <c r="B77" s="7">
        <v>2024</v>
      </c>
      <c r="C77" s="7" t="s">
        <v>1371</v>
      </c>
      <c r="D77" s="7" t="s">
        <v>0</v>
      </c>
      <c r="E77" s="272" t="s">
        <v>9</v>
      </c>
      <c r="F77" s="13">
        <v>1.98572654417283</v>
      </c>
      <c r="G77" s="13">
        <v>1.63151279243818E-5</v>
      </c>
      <c r="H77" s="13">
        <v>4.7078994294957202</v>
      </c>
      <c r="I77" s="13">
        <v>2.09003129776073</v>
      </c>
      <c r="J77" s="13">
        <v>1.49430879677607</v>
      </c>
      <c r="K77" s="7" t="s">
        <v>41</v>
      </c>
      <c r="L77" s="14">
        <v>1890.1535256017901</v>
      </c>
      <c r="M77" s="14">
        <v>1.5529880817381299E-2</v>
      </c>
      <c r="N77" s="14">
        <v>4481.3082299540902</v>
      </c>
      <c r="O77" s="14">
        <v>1989.4380913995101</v>
      </c>
      <c r="P77" s="14">
        <v>1422.3877143872401</v>
      </c>
    </row>
    <row r="78" spans="1:16" x14ac:dyDescent="0.25">
      <c r="A78" s="7" t="s">
        <v>174</v>
      </c>
      <c r="B78" s="7">
        <v>2024</v>
      </c>
      <c r="C78" s="7" t="s">
        <v>1371</v>
      </c>
      <c r="D78" s="7" t="s">
        <v>0</v>
      </c>
      <c r="E78" s="272" t="s">
        <v>10</v>
      </c>
      <c r="F78" s="13">
        <v>0.74652160818106506</v>
      </c>
      <c r="G78" s="13">
        <v>1.1737598153704599E-10</v>
      </c>
      <c r="H78" s="13">
        <v>3.0449402159423098</v>
      </c>
      <c r="I78" s="13">
        <v>0.975876461890127</v>
      </c>
      <c r="J78" s="13">
        <v>0.99241823536755902</v>
      </c>
      <c r="K78" s="7" t="s">
        <v>41</v>
      </c>
      <c r="L78" s="14">
        <v>536.562405880141</v>
      </c>
      <c r="M78" s="14">
        <v>8.4363986729752199E-8</v>
      </c>
      <c r="N78" s="14">
        <v>2188.5507802085299</v>
      </c>
      <c r="O78" s="14">
        <v>701.41120698352802</v>
      </c>
      <c r="P78" s="14">
        <v>713.30060667043301</v>
      </c>
    </row>
    <row r="79" spans="1:16" x14ac:dyDescent="0.25">
      <c r="A79" s="7" t="s">
        <v>174</v>
      </c>
      <c r="B79" s="7">
        <v>2024</v>
      </c>
      <c r="C79" s="7" t="s">
        <v>1371</v>
      </c>
      <c r="D79" s="7" t="s">
        <v>0</v>
      </c>
      <c r="E79" s="272" t="s">
        <v>11</v>
      </c>
      <c r="F79" s="13">
        <v>5.5719520162593996</v>
      </c>
      <c r="G79" s="13">
        <v>3.45954154020944</v>
      </c>
      <c r="H79" s="13">
        <v>8.29429912364348</v>
      </c>
      <c r="I79" s="13">
        <v>5.6825616902691403</v>
      </c>
      <c r="J79" s="13">
        <v>1.4948741175366</v>
      </c>
      <c r="K79" s="7" t="s">
        <v>41</v>
      </c>
      <c r="L79" s="14">
        <v>245.77880343720199</v>
      </c>
      <c r="M79" s="14">
        <v>152.600377338638</v>
      </c>
      <c r="N79" s="14">
        <v>365.861534343914</v>
      </c>
      <c r="O79" s="14">
        <v>250.657796157771</v>
      </c>
      <c r="P79" s="14">
        <v>65.938897324539695</v>
      </c>
    </row>
    <row r="80" spans="1:16" x14ac:dyDescent="0.25">
      <c r="A80" s="7" t="s">
        <v>174</v>
      </c>
      <c r="B80" s="7">
        <v>2024</v>
      </c>
      <c r="C80" s="7" t="s">
        <v>1371</v>
      </c>
      <c r="D80" s="7" t="s">
        <v>0</v>
      </c>
      <c r="E80" s="272" t="s">
        <v>12</v>
      </c>
      <c r="F80" s="13">
        <v>5.6322303385103103</v>
      </c>
      <c r="G80" s="13">
        <v>2.6565152719598899</v>
      </c>
      <c r="H80" s="13">
        <v>10.078829245232599</v>
      </c>
      <c r="I80" s="13">
        <v>5.9278824612314303</v>
      </c>
      <c r="J80" s="13">
        <v>2.3314153497127799</v>
      </c>
      <c r="K80" s="7" t="s">
        <v>41</v>
      </c>
      <c r="L80" s="14">
        <v>439.25764410041899</v>
      </c>
      <c r="M80" s="14">
        <v>207.18162606015099</v>
      </c>
      <c r="N80" s="14">
        <v>786.04789283569596</v>
      </c>
      <c r="O80" s="14">
        <v>462.31555315143902</v>
      </c>
      <c r="P80" s="14">
        <v>181.8270831241</v>
      </c>
    </row>
    <row r="81" spans="1:16" x14ac:dyDescent="0.25">
      <c r="A81" s="7" t="s">
        <v>174</v>
      </c>
      <c r="B81" s="7">
        <v>2024</v>
      </c>
      <c r="C81" s="7" t="s">
        <v>1371</v>
      </c>
      <c r="D81" s="7" t="s">
        <v>0</v>
      </c>
      <c r="E81" s="272" t="s">
        <v>15</v>
      </c>
      <c r="F81" s="13">
        <v>1.4587597933507E-4</v>
      </c>
      <c r="G81" s="13">
        <v>4.0594150065374002E-18</v>
      </c>
      <c r="H81" s="13">
        <v>1.15357807023583</v>
      </c>
      <c r="I81" s="13">
        <v>0.18019056047129001</v>
      </c>
      <c r="J81" s="13">
        <v>0.58409704734463797</v>
      </c>
      <c r="K81" s="7" t="s">
        <v>41</v>
      </c>
      <c r="L81" s="14">
        <v>4.8868453077248498E-3</v>
      </c>
      <c r="M81" s="14">
        <v>1.35990402719002E-16</v>
      </c>
      <c r="N81" s="14">
        <v>38.644865352900297</v>
      </c>
      <c r="O81" s="14">
        <v>6.0363837757882104</v>
      </c>
      <c r="P81" s="14">
        <v>19.567251086045399</v>
      </c>
    </row>
    <row r="82" spans="1:16" x14ac:dyDescent="0.25">
      <c r="A82" s="7" t="s">
        <v>174</v>
      </c>
      <c r="B82" s="7">
        <v>2024</v>
      </c>
      <c r="C82" s="7" t="s">
        <v>1371</v>
      </c>
      <c r="D82" s="7" t="s">
        <v>1</v>
      </c>
      <c r="E82" s="272" t="s">
        <v>7</v>
      </c>
      <c r="F82" s="13">
        <v>2.4315005422667E-4</v>
      </c>
      <c r="G82" s="13">
        <v>1.8017535641704599E-18</v>
      </c>
      <c r="H82" s="13">
        <v>0.66678214851148399</v>
      </c>
      <c r="I82" s="13">
        <v>9.7926485522554202E-2</v>
      </c>
      <c r="J82" s="13">
        <v>0.28312359512081398</v>
      </c>
      <c r="K82" s="7" t="s">
        <v>41</v>
      </c>
      <c r="L82" s="14">
        <v>0.10235401532671599</v>
      </c>
      <c r="M82" s="14">
        <v>7.5844816283755502E-16</v>
      </c>
      <c r="N82" s="14">
        <v>280.68194541590901</v>
      </c>
      <c r="O82" s="14">
        <v>41.2221540807191</v>
      </c>
      <c r="P82" s="14">
        <v>119.180877366107</v>
      </c>
    </row>
    <row r="83" spans="1:16" x14ac:dyDescent="0.25">
      <c r="A83" s="7" t="s">
        <v>174</v>
      </c>
      <c r="B83" s="7">
        <v>2024</v>
      </c>
      <c r="C83" s="7" t="s">
        <v>1371</v>
      </c>
      <c r="D83" s="7" t="s">
        <v>1</v>
      </c>
      <c r="E83" s="272" t="s">
        <v>8</v>
      </c>
      <c r="F83" s="13">
        <v>1.9044202459347599</v>
      </c>
      <c r="G83" s="13">
        <v>0.75815942055060304</v>
      </c>
      <c r="H83" s="13">
        <v>3.7173532051834299</v>
      </c>
      <c r="I83" s="13">
        <v>2.0341623262465398</v>
      </c>
      <c r="J83" s="13">
        <v>0.91073795101030697</v>
      </c>
      <c r="K83" s="7" t="s">
        <v>41</v>
      </c>
      <c r="L83" s="14">
        <v>683.59164727828204</v>
      </c>
      <c r="M83" s="14">
        <v>272.14132400663902</v>
      </c>
      <c r="N83" s="14">
        <v>1334.3439330005899</v>
      </c>
      <c r="O83" s="14">
        <v>730.16256700619795</v>
      </c>
      <c r="P83" s="14">
        <v>326.90938751514898</v>
      </c>
    </row>
    <row r="84" spans="1:16" x14ac:dyDescent="0.25">
      <c r="A84" s="7" t="s">
        <v>174</v>
      </c>
      <c r="B84" s="7">
        <v>2024</v>
      </c>
      <c r="C84" s="7" t="s">
        <v>1371</v>
      </c>
      <c r="D84" s="7" t="s">
        <v>1</v>
      </c>
      <c r="E84" s="272" t="s">
        <v>9</v>
      </c>
      <c r="F84" s="13">
        <v>1.6876293546768599</v>
      </c>
      <c r="G84" s="13">
        <v>0.58449561161219499</v>
      </c>
      <c r="H84" s="13">
        <v>3.79539853554388</v>
      </c>
      <c r="I84" s="13">
        <v>1.83554159232701</v>
      </c>
      <c r="J84" s="13">
        <v>0.98360375334478301</v>
      </c>
      <c r="K84" s="7" t="s">
        <v>41</v>
      </c>
      <c r="L84" s="14">
        <v>433.467599748753</v>
      </c>
      <c r="M84" s="14">
        <v>150.127697842592</v>
      </c>
      <c r="N84" s="14">
        <v>974.84811385444505</v>
      </c>
      <c r="O84" s="14">
        <v>471.45885798919301</v>
      </c>
      <c r="P84" s="14">
        <v>252.63862404660699</v>
      </c>
    </row>
    <row r="85" spans="1:16" x14ac:dyDescent="0.25">
      <c r="A85" s="7" t="s">
        <v>174</v>
      </c>
      <c r="B85" s="7">
        <v>2024</v>
      </c>
      <c r="C85" s="7" t="s">
        <v>1371</v>
      </c>
      <c r="D85" s="7" t="s">
        <v>1</v>
      </c>
      <c r="E85" s="272" t="s">
        <v>10</v>
      </c>
      <c r="F85" s="13">
        <v>8.5748955780255791</v>
      </c>
      <c r="G85" s="13">
        <v>5.2508135483298997</v>
      </c>
      <c r="H85" s="13">
        <v>12.4340584994487</v>
      </c>
      <c r="I85" s="13">
        <v>8.7233502049090905</v>
      </c>
      <c r="J85" s="13">
        <v>2.1588532119944501</v>
      </c>
      <c r="K85" s="7" t="s">
        <v>41</v>
      </c>
      <c r="L85" s="14">
        <v>316.67089369648397</v>
      </c>
      <c r="M85" s="14">
        <v>193.912544339823</v>
      </c>
      <c r="N85" s="14">
        <v>459.18978038464297</v>
      </c>
      <c r="O85" s="14">
        <v>322.15332306729198</v>
      </c>
      <c r="P85" s="14">
        <v>79.726449118955202</v>
      </c>
    </row>
    <row r="86" spans="1:16" x14ac:dyDescent="0.25">
      <c r="A86" s="7" t="s">
        <v>174</v>
      </c>
      <c r="B86" s="7">
        <v>2024</v>
      </c>
      <c r="C86" s="7" t="s">
        <v>1371</v>
      </c>
      <c r="D86" s="7" t="s">
        <v>1</v>
      </c>
      <c r="E86" s="272" t="s">
        <v>11</v>
      </c>
      <c r="F86" s="13">
        <v>5.1468661355670404</v>
      </c>
      <c r="G86" s="13">
        <v>2.3230556911728001E-3</v>
      </c>
      <c r="H86" s="13">
        <v>12.934567634808401</v>
      </c>
      <c r="I86" s="13">
        <v>5.54840325776832</v>
      </c>
      <c r="J86" s="13">
        <v>3.9248488234573</v>
      </c>
      <c r="K86" s="7" t="s">
        <v>41</v>
      </c>
      <c r="L86" s="14">
        <v>14.3082878568763</v>
      </c>
      <c r="M86" s="14">
        <v>6.4580948214603903E-3</v>
      </c>
      <c r="N86" s="14">
        <v>35.958098024767402</v>
      </c>
      <c r="O86" s="14">
        <v>15.4245610565959</v>
      </c>
      <c r="P86" s="14">
        <v>10.9110797292113</v>
      </c>
    </row>
    <row r="87" spans="1:16" x14ac:dyDescent="0.25">
      <c r="A87" s="7" t="s">
        <v>174</v>
      </c>
      <c r="B87" s="7">
        <v>2024</v>
      </c>
      <c r="C87" s="7" t="s">
        <v>1371</v>
      </c>
      <c r="D87" s="7" t="s">
        <v>1</v>
      </c>
      <c r="E87" s="272" t="s">
        <v>12</v>
      </c>
      <c r="F87" s="13">
        <v>5.88013461845647</v>
      </c>
      <c r="G87" s="13">
        <v>1.5599199159611199</v>
      </c>
      <c r="H87" s="13">
        <v>10.784676213950799</v>
      </c>
      <c r="I87" s="13">
        <v>5.8682222919452096</v>
      </c>
      <c r="J87" s="13">
        <v>2.8751854087936901</v>
      </c>
      <c r="K87" s="7" t="s">
        <v>41</v>
      </c>
      <c r="L87" s="14">
        <v>61.329804070500998</v>
      </c>
      <c r="M87" s="14">
        <v>16.269964723474502</v>
      </c>
      <c r="N87" s="14">
        <v>112.484172911507</v>
      </c>
      <c r="O87" s="14">
        <v>61.205558504988502</v>
      </c>
      <c r="P87" s="14">
        <v>29.988183813718202</v>
      </c>
    </row>
    <row r="88" spans="1:16" x14ac:dyDescent="0.25">
      <c r="A88" s="7" t="s">
        <v>174</v>
      </c>
      <c r="B88" s="7">
        <v>2024</v>
      </c>
      <c r="C88" s="7" t="s">
        <v>1371</v>
      </c>
      <c r="D88" s="7" t="s">
        <v>1</v>
      </c>
      <c r="E88" s="272" t="s">
        <v>15</v>
      </c>
      <c r="F88" s="13">
        <v>1.06013973646249</v>
      </c>
      <c r="G88" s="13">
        <v>2.23982906999421E-4</v>
      </c>
      <c r="H88" s="13">
        <v>3.3459215045528099</v>
      </c>
      <c r="I88" s="13">
        <v>1.2841812997215301</v>
      </c>
      <c r="J88" s="13">
        <v>1.10659781634377</v>
      </c>
      <c r="K88" s="7" t="s">
        <v>41</v>
      </c>
      <c r="L88" s="14">
        <v>84.768773327540799</v>
      </c>
      <c r="M88" s="14">
        <v>1.79096732436737E-2</v>
      </c>
      <c r="N88" s="14">
        <v>267.539883504042</v>
      </c>
      <c r="O88" s="14">
        <v>102.683136725734</v>
      </c>
      <c r="P88" s="14">
        <v>88.483561394848294</v>
      </c>
    </row>
    <row r="89" spans="1:16" x14ac:dyDescent="0.25">
      <c r="E89" s="272"/>
      <c r="F89" s="13"/>
      <c r="G89" s="13"/>
      <c r="H89" s="13"/>
      <c r="I89" s="13"/>
      <c r="J89" s="13"/>
      <c r="L89" s="14"/>
      <c r="M89" s="14"/>
      <c r="N89" s="14"/>
      <c r="O89" s="14"/>
      <c r="P89" s="14"/>
    </row>
    <row r="90" spans="1:16" x14ac:dyDescent="0.25">
      <c r="E90" s="272"/>
      <c r="F90" s="13"/>
      <c r="G90" s="13"/>
      <c r="H90" s="13"/>
      <c r="I90" s="13"/>
      <c r="J90" s="13"/>
      <c r="L90" s="14"/>
      <c r="M90" s="14"/>
      <c r="N90" s="14"/>
      <c r="O90" s="14"/>
      <c r="P90" s="14"/>
    </row>
    <row r="91" spans="1:16" x14ac:dyDescent="0.25">
      <c r="E91" s="272"/>
      <c r="F91" s="13"/>
      <c r="G91" s="13"/>
      <c r="H91" s="13"/>
      <c r="I91" s="13"/>
      <c r="J91" s="13"/>
      <c r="L91" s="14"/>
      <c r="M91" s="14"/>
      <c r="N91" s="14"/>
      <c r="O91" s="14"/>
      <c r="P91" s="14"/>
    </row>
    <row r="92" spans="1:16" x14ac:dyDescent="0.25">
      <c r="E92" s="272"/>
      <c r="F92" s="13"/>
      <c r="G92" s="13"/>
      <c r="H92" s="13"/>
      <c r="I92" s="13"/>
      <c r="J92" s="13"/>
      <c r="L92" s="14"/>
      <c r="M92" s="14"/>
      <c r="N92" s="14"/>
      <c r="O92" s="14"/>
      <c r="P92" s="14"/>
    </row>
    <row r="93" spans="1:16" x14ac:dyDescent="0.25">
      <c r="E93" s="272"/>
      <c r="F93" s="13"/>
      <c r="G93" s="13"/>
      <c r="H93" s="13"/>
      <c r="I93" s="13"/>
      <c r="J93" s="13"/>
      <c r="L93" s="14"/>
      <c r="M93" s="14"/>
      <c r="N93" s="14"/>
      <c r="O93" s="14"/>
      <c r="P93" s="14"/>
    </row>
    <row r="94" spans="1:16" x14ac:dyDescent="0.25">
      <c r="E94" s="272"/>
      <c r="F94" s="13"/>
      <c r="G94" s="13"/>
      <c r="H94" s="13"/>
      <c r="I94" s="13"/>
      <c r="J94" s="13"/>
      <c r="L94" s="14"/>
      <c r="M94" s="14"/>
      <c r="N94" s="14"/>
      <c r="O94" s="14"/>
      <c r="P94" s="14"/>
    </row>
    <row r="95" spans="1:16" x14ac:dyDescent="0.25">
      <c r="E95" s="272"/>
      <c r="F95" s="13"/>
      <c r="G95" s="13"/>
      <c r="H95" s="13"/>
      <c r="I95" s="13"/>
      <c r="J95" s="13"/>
      <c r="L95" s="14"/>
      <c r="M95" s="14"/>
      <c r="N95" s="14"/>
      <c r="O95" s="14"/>
      <c r="P95" s="14"/>
    </row>
    <row r="96" spans="1:16" x14ac:dyDescent="0.25">
      <c r="E96" s="272"/>
      <c r="F96" s="13"/>
      <c r="G96" s="13"/>
      <c r="H96" s="13"/>
      <c r="I96" s="13"/>
      <c r="J96" s="13"/>
      <c r="L96" s="14"/>
      <c r="M96" s="14"/>
      <c r="N96" s="14"/>
      <c r="O96" s="14"/>
      <c r="P96" s="14"/>
    </row>
    <row r="97" spans="5:16" x14ac:dyDescent="0.25">
      <c r="E97" s="272"/>
      <c r="F97" s="13"/>
      <c r="G97" s="13"/>
      <c r="H97" s="13"/>
      <c r="I97" s="13"/>
      <c r="J97" s="13"/>
      <c r="L97" s="14"/>
      <c r="M97" s="14"/>
      <c r="N97" s="14"/>
      <c r="O97" s="14"/>
      <c r="P97" s="14"/>
    </row>
    <row r="98" spans="5:16" x14ac:dyDescent="0.25">
      <c r="F98" s="13"/>
      <c r="G98" s="13"/>
      <c r="H98" s="13"/>
      <c r="I98" s="13"/>
      <c r="J98" s="13"/>
      <c r="L98" s="14"/>
      <c r="M98" s="14"/>
      <c r="N98" s="14"/>
      <c r="O98" s="14"/>
      <c r="P98" s="14"/>
    </row>
    <row r="99" spans="5:16" x14ac:dyDescent="0.25">
      <c r="E99" s="272"/>
      <c r="F99" s="13"/>
      <c r="G99" s="13"/>
      <c r="H99" s="13"/>
      <c r="I99" s="13"/>
      <c r="J99" s="13"/>
      <c r="L99" s="14"/>
      <c r="M99" s="14"/>
      <c r="N99" s="14"/>
      <c r="O99" s="14"/>
      <c r="P99" s="14"/>
    </row>
    <row r="100" spans="5:16" x14ac:dyDescent="0.25">
      <c r="E100" s="272"/>
      <c r="F100" s="13"/>
      <c r="G100" s="13"/>
      <c r="H100" s="13"/>
      <c r="I100" s="13"/>
      <c r="J100" s="13"/>
      <c r="L100" s="14"/>
      <c r="M100" s="14"/>
      <c r="N100" s="14"/>
      <c r="O100" s="14"/>
      <c r="P100" s="14"/>
    </row>
    <row r="101" spans="5:16" x14ac:dyDescent="0.25">
      <c r="E101" s="272"/>
      <c r="F101" s="13"/>
      <c r="G101" s="13"/>
      <c r="H101" s="13"/>
      <c r="I101" s="13"/>
      <c r="J101" s="13"/>
      <c r="L101" s="14"/>
      <c r="M101" s="14"/>
      <c r="N101" s="14"/>
      <c r="O101" s="14"/>
      <c r="P101" s="14"/>
    </row>
    <row r="102" spans="5:16" x14ac:dyDescent="0.25">
      <c r="F102" s="13"/>
      <c r="G102" s="13"/>
      <c r="H102" s="13"/>
      <c r="I102" s="13"/>
      <c r="J102" s="13"/>
      <c r="L102" s="14"/>
      <c r="M102" s="14"/>
      <c r="N102" s="14"/>
      <c r="O102" s="14"/>
      <c r="P102" s="14"/>
    </row>
    <row r="103" spans="5:16" x14ac:dyDescent="0.25">
      <c r="E103" s="272"/>
      <c r="F103" s="13"/>
      <c r="G103" s="13"/>
      <c r="H103" s="13"/>
      <c r="I103" s="13"/>
      <c r="J103" s="13"/>
      <c r="L103" s="14"/>
      <c r="M103" s="14"/>
      <c r="N103" s="14"/>
      <c r="O103" s="14"/>
      <c r="P103" s="14"/>
    </row>
    <row r="104" spans="5:16" x14ac:dyDescent="0.25">
      <c r="E104" s="272"/>
      <c r="F104" s="13"/>
      <c r="G104" s="13"/>
      <c r="H104" s="13"/>
      <c r="I104" s="13"/>
      <c r="J104" s="13"/>
      <c r="L104" s="14"/>
      <c r="M104" s="14"/>
      <c r="N104" s="14"/>
      <c r="O104" s="14"/>
      <c r="P104" s="14"/>
    </row>
    <row r="105" spans="5:16" x14ac:dyDescent="0.25">
      <c r="E105" s="272"/>
      <c r="F105" s="13"/>
      <c r="G105" s="13"/>
      <c r="H105" s="13"/>
      <c r="I105" s="13"/>
      <c r="J105" s="13"/>
      <c r="L105" s="14"/>
      <c r="M105" s="14"/>
      <c r="N105" s="14"/>
      <c r="O105" s="14"/>
      <c r="P105" s="14"/>
    </row>
    <row r="106" spans="5:16" x14ac:dyDescent="0.25">
      <c r="E106" s="272"/>
      <c r="F106" s="13"/>
      <c r="G106" s="13"/>
      <c r="H106" s="13"/>
      <c r="I106" s="13"/>
      <c r="J106" s="13"/>
      <c r="L106" s="14"/>
      <c r="M106" s="14"/>
      <c r="N106" s="14"/>
      <c r="O106" s="14"/>
      <c r="P106" s="14"/>
    </row>
    <row r="107" spans="5:16" x14ac:dyDescent="0.25">
      <c r="E107" s="272"/>
      <c r="F107" s="13"/>
      <c r="G107" s="13"/>
      <c r="H107" s="13"/>
      <c r="I107" s="13"/>
      <c r="J107" s="13"/>
      <c r="L107" s="14"/>
      <c r="M107" s="14"/>
      <c r="N107" s="14"/>
      <c r="O107" s="14"/>
      <c r="P107" s="14"/>
    </row>
    <row r="108" spans="5:16" x14ac:dyDescent="0.25">
      <c r="E108" s="272"/>
      <c r="F108" s="13"/>
      <c r="G108" s="13"/>
      <c r="H108" s="13"/>
      <c r="I108" s="13"/>
      <c r="J108" s="13"/>
      <c r="L108" s="14"/>
      <c r="M108" s="14"/>
      <c r="N108" s="14"/>
      <c r="O108" s="14"/>
      <c r="P108" s="14"/>
    </row>
    <row r="109" spans="5:16" x14ac:dyDescent="0.25">
      <c r="E109" s="272"/>
      <c r="F109" s="13"/>
      <c r="G109" s="13"/>
      <c r="H109" s="13"/>
      <c r="I109" s="13"/>
      <c r="J109" s="13"/>
      <c r="L109" s="14"/>
      <c r="M109" s="14"/>
      <c r="N109" s="14"/>
      <c r="O109" s="14"/>
      <c r="P109" s="14"/>
    </row>
    <row r="110" spans="5:16" x14ac:dyDescent="0.25">
      <c r="E110" s="272"/>
      <c r="F110" s="13"/>
      <c r="G110" s="13"/>
      <c r="H110" s="13"/>
      <c r="I110" s="13"/>
      <c r="J110" s="13"/>
      <c r="L110" s="14"/>
      <c r="M110" s="14"/>
      <c r="N110" s="14"/>
      <c r="O110" s="14"/>
      <c r="P110" s="14"/>
    </row>
    <row r="111" spans="5:16" x14ac:dyDescent="0.25">
      <c r="E111" s="272"/>
      <c r="F111" s="13"/>
      <c r="G111" s="13"/>
      <c r="H111" s="13"/>
      <c r="I111" s="13"/>
      <c r="J111" s="13"/>
      <c r="L111" s="14"/>
      <c r="M111" s="14"/>
      <c r="N111" s="14"/>
      <c r="O111" s="14"/>
      <c r="P111" s="14"/>
    </row>
    <row r="112" spans="5:16" x14ac:dyDescent="0.25">
      <c r="E112" s="272"/>
      <c r="F112" s="13"/>
      <c r="G112" s="13"/>
      <c r="H112" s="13"/>
      <c r="I112" s="13"/>
      <c r="J112" s="13"/>
      <c r="L112" s="14"/>
      <c r="M112" s="14"/>
      <c r="N112" s="14"/>
      <c r="O112" s="14"/>
      <c r="P112" s="14"/>
    </row>
    <row r="113" spans="5:16" x14ac:dyDescent="0.25">
      <c r="E113" s="272"/>
      <c r="F113" s="13"/>
      <c r="G113" s="13"/>
      <c r="H113" s="13"/>
      <c r="I113" s="13"/>
      <c r="J113" s="13"/>
      <c r="L113" s="14"/>
      <c r="M113" s="14"/>
      <c r="N113" s="14"/>
      <c r="O113" s="14"/>
      <c r="P113" s="14"/>
    </row>
    <row r="114" spans="5:16" x14ac:dyDescent="0.25">
      <c r="E114" s="272"/>
      <c r="F114" s="13"/>
      <c r="G114" s="13"/>
      <c r="H114" s="13"/>
      <c r="I114" s="13"/>
      <c r="J114" s="13"/>
      <c r="L114" s="14"/>
      <c r="M114" s="14"/>
      <c r="N114" s="14"/>
      <c r="O114" s="14"/>
      <c r="P114" s="14"/>
    </row>
    <row r="115" spans="5:16" x14ac:dyDescent="0.25">
      <c r="E115" s="272"/>
      <c r="F115" s="13"/>
      <c r="G115" s="13"/>
      <c r="H115" s="13"/>
      <c r="I115" s="13"/>
      <c r="J115" s="13"/>
      <c r="L115" s="14"/>
      <c r="M115" s="14"/>
      <c r="N115" s="14"/>
      <c r="O115" s="14"/>
      <c r="P115" s="14"/>
    </row>
    <row r="116" spans="5:16" x14ac:dyDescent="0.25">
      <c r="E116" s="272"/>
      <c r="F116" s="13"/>
      <c r="G116" s="13"/>
      <c r="H116" s="13"/>
      <c r="I116" s="13"/>
      <c r="J116" s="13"/>
      <c r="L116" s="14"/>
      <c r="M116" s="14"/>
      <c r="N116" s="14"/>
      <c r="O116" s="14"/>
      <c r="P116" s="14"/>
    </row>
    <row r="117" spans="5:16" x14ac:dyDescent="0.25">
      <c r="E117" s="272"/>
      <c r="F117" s="13"/>
      <c r="G117" s="13"/>
      <c r="H117" s="13"/>
      <c r="I117" s="13"/>
      <c r="J117" s="13"/>
      <c r="L117" s="14"/>
      <c r="M117" s="14"/>
      <c r="N117" s="14"/>
      <c r="O117" s="14"/>
      <c r="P117" s="14"/>
    </row>
    <row r="118" spans="5:16" x14ac:dyDescent="0.25">
      <c r="E118" s="272"/>
      <c r="F118" s="13"/>
      <c r="G118" s="13"/>
      <c r="H118" s="13"/>
      <c r="I118" s="13"/>
      <c r="J118" s="13"/>
      <c r="L118" s="14"/>
      <c r="M118" s="14"/>
      <c r="N118" s="14"/>
      <c r="O118" s="14"/>
      <c r="P118" s="14"/>
    </row>
    <row r="119" spans="5:16" x14ac:dyDescent="0.25">
      <c r="E119" s="272"/>
      <c r="F119" s="13"/>
      <c r="G119" s="13"/>
      <c r="H119" s="13"/>
      <c r="I119" s="13"/>
      <c r="J119" s="13"/>
      <c r="L119" s="14"/>
      <c r="M119" s="14"/>
      <c r="N119" s="14"/>
      <c r="O119" s="14"/>
      <c r="P119" s="14"/>
    </row>
    <row r="120" spans="5:16" x14ac:dyDescent="0.25">
      <c r="E120" s="272"/>
      <c r="F120" s="13"/>
      <c r="G120" s="13"/>
      <c r="H120" s="13"/>
      <c r="I120" s="13"/>
      <c r="J120" s="13"/>
      <c r="L120" s="14"/>
      <c r="M120" s="14"/>
      <c r="N120" s="14"/>
      <c r="O120" s="14"/>
      <c r="P120" s="14"/>
    </row>
    <row r="121" spans="5:16" x14ac:dyDescent="0.25">
      <c r="E121" s="272"/>
      <c r="F121" s="13"/>
      <c r="G121" s="13"/>
      <c r="H121" s="13"/>
      <c r="I121" s="13"/>
      <c r="J121" s="13"/>
      <c r="L121" s="14"/>
      <c r="M121" s="14"/>
      <c r="N121" s="14"/>
      <c r="O121" s="14"/>
      <c r="P121" s="14"/>
    </row>
    <row r="122" spans="5:16" x14ac:dyDescent="0.25">
      <c r="E122" s="272"/>
      <c r="F122" s="13"/>
      <c r="G122" s="13"/>
      <c r="H122" s="13"/>
      <c r="I122" s="13"/>
      <c r="J122" s="13"/>
      <c r="L122" s="14"/>
      <c r="M122" s="14"/>
      <c r="N122" s="14"/>
      <c r="O122" s="14"/>
      <c r="P122" s="14"/>
    </row>
    <row r="123" spans="5:16" x14ac:dyDescent="0.25">
      <c r="E123" s="272"/>
      <c r="F123" s="13"/>
      <c r="G123" s="13"/>
      <c r="H123" s="13"/>
      <c r="I123" s="13"/>
      <c r="J123" s="13"/>
      <c r="L123" s="14"/>
      <c r="M123" s="14"/>
      <c r="N123" s="14"/>
      <c r="O123" s="14"/>
      <c r="P123" s="14"/>
    </row>
    <row r="124" spans="5:16" x14ac:dyDescent="0.25">
      <c r="E124" s="272"/>
      <c r="F124" s="13"/>
      <c r="G124" s="13"/>
      <c r="H124" s="13"/>
      <c r="I124" s="13"/>
      <c r="J124" s="13"/>
      <c r="L124" s="14"/>
      <c r="M124" s="14"/>
      <c r="N124" s="14"/>
      <c r="O124" s="14"/>
      <c r="P124" s="14"/>
    </row>
    <row r="125" spans="5:16" x14ac:dyDescent="0.25">
      <c r="E125" s="272"/>
      <c r="F125" s="13"/>
      <c r="G125" s="13"/>
      <c r="H125" s="13"/>
      <c r="I125" s="13"/>
      <c r="J125" s="13"/>
      <c r="L125" s="14"/>
      <c r="M125" s="14"/>
      <c r="N125" s="14"/>
      <c r="O125" s="14"/>
      <c r="P125" s="14"/>
    </row>
    <row r="126" spans="5:16" x14ac:dyDescent="0.25">
      <c r="F126" s="13"/>
      <c r="G126" s="13"/>
      <c r="H126" s="13"/>
      <c r="I126" s="13"/>
      <c r="J126" s="13"/>
      <c r="L126" s="14"/>
      <c r="M126" s="14"/>
      <c r="N126" s="14"/>
      <c r="O126" s="14"/>
      <c r="P126" s="14"/>
    </row>
    <row r="127" spans="5:16" x14ac:dyDescent="0.25">
      <c r="E127" s="272"/>
      <c r="F127" s="13"/>
      <c r="G127" s="13"/>
      <c r="H127" s="13"/>
      <c r="I127" s="13"/>
      <c r="J127" s="13"/>
      <c r="L127" s="14"/>
      <c r="M127" s="14"/>
      <c r="N127" s="14"/>
      <c r="O127" s="14"/>
      <c r="P127" s="14"/>
    </row>
    <row r="128" spans="5:16" x14ac:dyDescent="0.25">
      <c r="E128" s="272"/>
      <c r="F128" s="13"/>
      <c r="G128" s="13"/>
      <c r="H128" s="13"/>
      <c r="I128" s="13"/>
      <c r="J128" s="13"/>
      <c r="L128" s="14"/>
      <c r="M128" s="14"/>
      <c r="N128" s="14"/>
      <c r="O128" s="14"/>
      <c r="P128" s="14"/>
    </row>
    <row r="129" spans="5:16" x14ac:dyDescent="0.25">
      <c r="E129" s="272"/>
      <c r="F129" s="13"/>
      <c r="G129" s="13"/>
      <c r="H129" s="13"/>
      <c r="I129" s="13"/>
      <c r="J129" s="13"/>
      <c r="L129" s="14"/>
      <c r="M129" s="14"/>
      <c r="N129" s="14"/>
      <c r="O129" s="14"/>
      <c r="P129" s="14"/>
    </row>
    <row r="130" spans="5:16" x14ac:dyDescent="0.25">
      <c r="E130" s="272"/>
      <c r="F130" s="13"/>
      <c r="G130" s="13"/>
      <c r="H130" s="13"/>
      <c r="I130" s="13"/>
      <c r="J130" s="13"/>
      <c r="L130" s="14"/>
      <c r="M130" s="14"/>
      <c r="N130" s="14"/>
      <c r="O130" s="14"/>
      <c r="P130" s="14"/>
    </row>
    <row r="131" spans="5:16" x14ac:dyDescent="0.25">
      <c r="E131" s="272"/>
      <c r="F131" s="13"/>
      <c r="G131" s="13"/>
      <c r="H131" s="13"/>
      <c r="I131" s="13"/>
      <c r="J131" s="13"/>
      <c r="L131" s="14"/>
      <c r="M131" s="14"/>
      <c r="N131" s="14"/>
      <c r="O131" s="14"/>
      <c r="P131" s="14"/>
    </row>
    <row r="132" spans="5:16" x14ac:dyDescent="0.25">
      <c r="E132" s="272"/>
      <c r="F132" s="13"/>
      <c r="G132" s="13"/>
      <c r="H132" s="13"/>
      <c r="I132" s="13"/>
      <c r="J132" s="13"/>
      <c r="L132" s="14"/>
      <c r="M132" s="14"/>
      <c r="N132" s="14"/>
      <c r="O132" s="14"/>
      <c r="P132" s="14"/>
    </row>
    <row r="133" spans="5:16" x14ac:dyDescent="0.25">
      <c r="E133" s="272"/>
      <c r="F133" s="13"/>
      <c r="G133" s="13"/>
      <c r="H133" s="13"/>
      <c r="I133" s="13"/>
      <c r="J133" s="13"/>
      <c r="L133" s="14"/>
      <c r="M133" s="14"/>
      <c r="N133" s="14"/>
      <c r="O133" s="14"/>
      <c r="P133" s="14"/>
    </row>
    <row r="134" spans="5:16" x14ac:dyDescent="0.25">
      <c r="E134" s="272"/>
      <c r="F134" s="13"/>
      <c r="G134" s="13"/>
      <c r="H134" s="13"/>
      <c r="I134" s="13"/>
      <c r="J134" s="13"/>
      <c r="L134" s="14"/>
      <c r="M134" s="14"/>
      <c r="N134" s="14"/>
      <c r="O134" s="14"/>
      <c r="P134" s="14"/>
    </row>
    <row r="135" spans="5:16" x14ac:dyDescent="0.25">
      <c r="E135" s="272"/>
      <c r="F135" s="13"/>
      <c r="G135" s="13"/>
      <c r="H135" s="13"/>
      <c r="I135" s="13"/>
      <c r="J135" s="13"/>
      <c r="L135" s="14"/>
      <c r="M135" s="14"/>
      <c r="N135" s="14"/>
      <c r="O135" s="14"/>
      <c r="P135" s="14"/>
    </row>
    <row r="136" spans="5:16" x14ac:dyDescent="0.25">
      <c r="E136" s="272"/>
      <c r="F136" s="13"/>
      <c r="G136" s="13"/>
      <c r="H136" s="13"/>
      <c r="I136" s="13"/>
      <c r="J136" s="13"/>
      <c r="L136" s="14"/>
      <c r="M136" s="14"/>
      <c r="N136" s="14"/>
      <c r="O136" s="14"/>
      <c r="P136" s="14"/>
    </row>
    <row r="137" spans="5:16" x14ac:dyDescent="0.25">
      <c r="E137" s="272"/>
      <c r="F137" s="13"/>
      <c r="G137" s="13"/>
      <c r="H137" s="13"/>
      <c r="I137" s="13"/>
      <c r="J137" s="13"/>
      <c r="L137" s="14"/>
      <c r="M137" s="14"/>
      <c r="N137" s="14"/>
      <c r="O137" s="14"/>
      <c r="P137" s="14"/>
    </row>
    <row r="138" spans="5:16" x14ac:dyDescent="0.25">
      <c r="E138" s="272"/>
      <c r="F138" s="13"/>
      <c r="G138" s="13"/>
      <c r="H138" s="13"/>
      <c r="I138" s="13"/>
      <c r="J138" s="13"/>
      <c r="L138" s="14"/>
      <c r="M138" s="14"/>
      <c r="N138" s="14"/>
      <c r="O138" s="14"/>
      <c r="P138" s="14"/>
    </row>
    <row r="139" spans="5:16" x14ac:dyDescent="0.25">
      <c r="E139" s="272"/>
      <c r="F139" s="13"/>
      <c r="G139" s="13"/>
      <c r="H139" s="13"/>
      <c r="I139" s="13"/>
      <c r="J139" s="13"/>
      <c r="L139" s="14"/>
      <c r="M139" s="14"/>
      <c r="N139" s="14"/>
      <c r="O139" s="14"/>
      <c r="P139" s="14"/>
    </row>
    <row r="140" spans="5:16" x14ac:dyDescent="0.25">
      <c r="E140" s="272"/>
      <c r="F140" s="13"/>
      <c r="G140" s="13"/>
      <c r="H140" s="13"/>
      <c r="I140" s="13"/>
      <c r="J140" s="13"/>
      <c r="L140" s="14"/>
      <c r="M140" s="14"/>
      <c r="N140" s="14"/>
      <c r="O140" s="14"/>
      <c r="P140" s="14"/>
    </row>
    <row r="141" spans="5:16" x14ac:dyDescent="0.25">
      <c r="E141" s="272"/>
      <c r="F141" s="13"/>
      <c r="G141" s="13"/>
      <c r="H141" s="13"/>
      <c r="I141" s="13"/>
      <c r="J141" s="13"/>
      <c r="L141" s="14"/>
      <c r="M141" s="14"/>
      <c r="N141" s="14"/>
      <c r="O141" s="14"/>
      <c r="P141" s="14"/>
    </row>
    <row r="142" spans="5:16" x14ac:dyDescent="0.25">
      <c r="E142" s="272"/>
      <c r="F142" s="13"/>
      <c r="G142" s="13"/>
      <c r="H142" s="13"/>
      <c r="I142" s="13"/>
      <c r="J142" s="13"/>
      <c r="L142" s="14"/>
      <c r="M142" s="14"/>
      <c r="N142" s="14"/>
      <c r="O142" s="14"/>
      <c r="P142" s="14"/>
    </row>
    <row r="143" spans="5:16" x14ac:dyDescent="0.25">
      <c r="E143" s="272"/>
      <c r="F143" s="13"/>
      <c r="G143" s="13"/>
      <c r="H143" s="13"/>
      <c r="I143" s="13"/>
      <c r="J143" s="13"/>
      <c r="L143" s="14"/>
      <c r="M143" s="14"/>
      <c r="N143" s="14"/>
      <c r="O143" s="14"/>
      <c r="P143" s="14"/>
    </row>
    <row r="144" spans="5:16" x14ac:dyDescent="0.25">
      <c r="E144" s="272"/>
      <c r="F144" s="13"/>
      <c r="G144" s="13"/>
      <c r="H144" s="13"/>
      <c r="I144" s="13"/>
      <c r="J144" s="13"/>
      <c r="L144" s="14"/>
      <c r="M144" s="14"/>
      <c r="N144" s="14"/>
      <c r="O144" s="14"/>
      <c r="P144" s="14"/>
    </row>
    <row r="145" spans="5:16" x14ac:dyDescent="0.25">
      <c r="E145" s="272"/>
      <c r="F145" s="13"/>
      <c r="G145" s="13"/>
      <c r="H145" s="13"/>
      <c r="I145" s="13"/>
      <c r="J145" s="13"/>
      <c r="L145" s="14"/>
      <c r="M145" s="14"/>
      <c r="N145" s="14"/>
      <c r="O145" s="14"/>
      <c r="P145" s="14"/>
    </row>
    <row r="146" spans="5:16" x14ac:dyDescent="0.25">
      <c r="E146" s="272"/>
      <c r="F146" s="13"/>
      <c r="G146" s="13"/>
      <c r="H146" s="13"/>
      <c r="I146" s="13"/>
      <c r="J146" s="13"/>
      <c r="L146" s="14"/>
      <c r="M146" s="14"/>
      <c r="N146" s="14"/>
      <c r="O146" s="14"/>
      <c r="P146" s="14"/>
    </row>
    <row r="147" spans="5:16" x14ac:dyDescent="0.25">
      <c r="E147" s="272"/>
      <c r="F147" s="13"/>
      <c r="G147" s="13"/>
      <c r="H147" s="13"/>
      <c r="I147" s="13"/>
      <c r="J147" s="13"/>
      <c r="L147" s="14"/>
      <c r="M147" s="14"/>
      <c r="N147" s="14"/>
      <c r="O147" s="14"/>
      <c r="P147" s="14"/>
    </row>
    <row r="148" spans="5:16" x14ac:dyDescent="0.25">
      <c r="E148" s="272"/>
      <c r="F148" s="13"/>
      <c r="G148" s="13"/>
      <c r="H148" s="13"/>
      <c r="I148" s="13"/>
      <c r="J148" s="13"/>
      <c r="L148" s="14"/>
      <c r="M148" s="14"/>
      <c r="N148" s="14"/>
      <c r="O148" s="14"/>
      <c r="P148" s="14"/>
    </row>
    <row r="149" spans="5:16" x14ac:dyDescent="0.25">
      <c r="E149" s="272"/>
      <c r="F149" s="13"/>
      <c r="G149" s="13"/>
      <c r="H149" s="13"/>
      <c r="I149" s="13"/>
      <c r="J149" s="13"/>
      <c r="L149" s="14"/>
      <c r="M149" s="14"/>
      <c r="N149" s="14"/>
      <c r="O149" s="14"/>
      <c r="P149" s="14"/>
    </row>
    <row r="150" spans="5:16" x14ac:dyDescent="0.25">
      <c r="E150" s="272"/>
      <c r="F150" s="13"/>
      <c r="G150" s="13"/>
      <c r="H150" s="13"/>
      <c r="I150" s="13"/>
      <c r="J150" s="13"/>
      <c r="L150" s="14"/>
      <c r="M150" s="14"/>
      <c r="N150" s="14"/>
      <c r="O150" s="14"/>
      <c r="P150" s="14"/>
    </row>
    <row r="151" spans="5:16" x14ac:dyDescent="0.25">
      <c r="E151" s="272"/>
      <c r="F151" s="13"/>
      <c r="G151" s="13"/>
      <c r="H151" s="13"/>
      <c r="I151" s="13"/>
      <c r="J151" s="13"/>
      <c r="L151" s="14"/>
      <c r="M151" s="14"/>
      <c r="N151" s="14"/>
      <c r="O151" s="14"/>
      <c r="P151" s="14"/>
    </row>
    <row r="152" spans="5:16" x14ac:dyDescent="0.25">
      <c r="E152" s="272"/>
      <c r="F152" s="13"/>
      <c r="G152" s="13"/>
      <c r="H152" s="13"/>
      <c r="I152" s="13"/>
      <c r="J152" s="13"/>
      <c r="L152" s="14"/>
      <c r="M152" s="14"/>
      <c r="N152" s="14"/>
      <c r="O152" s="14"/>
      <c r="P152" s="14"/>
    </row>
    <row r="153" spans="5:16" x14ac:dyDescent="0.25">
      <c r="E153" s="272"/>
      <c r="F153" s="13"/>
      <c r="G153" s="13"/>
      <c r="H153" s="13"/>
      <c r="I153" s="13"/>
      <c r="J153" s="13"/>
      <c r="L153" s="14"/>
      <c r="M153" s="14"/>
      <c r="N153" s="14"/>
      <c r="O153" s="14"/>
      <c r="P153" s="14"/>
    </row>
    <row r="154" spans="5:16" x14ac:dyDescent="0.25">
      <c r="E154" s="272"/>
      <c r="F154" s="13"/>
      <c r="G154" s="13"/>
      <c r="H154" s="13"/>
      <c r="I154" s="13"/>
      <c r="J154" s="13"/>
      <c r="L154" s="14"/>
      <c r="M154" s="14"/>
      <c r="N154" s="14"/>
      <c r="O154" s="14"/>
      <c r="P154" s="14"/>
    </row>
    <row r="155" spans="5:16" x14ac:dyDescent="0.25">
      <c r="F155" s="13"/>
      <c r="G155" s="13"/>
      <c r="H155" s="13"/>
      <c r="I155" s="13"/>
      <c r="J155" s="13"/>
      <c r="L155" s="14"/>
      <c r="M155" s="14"/>
      <c r="N155" s="14"/>
      <c r="O155" s="14"/>
      <c r="P155" s="14"/>
    </row>
    <row r="156" spans="5:16" x14ac:dyDescent="0.25">
      <c r="E156" s="272"/>
      <c r="F156" s="13"/>
      <c r="G156" s="13"/>
      <c r="H156" s="13"/>
      <c r="I156" s="13"/>
      <c r="J156" s="13"/>
      <c r="L156" s="14"/>
      <c r="M156" s="14"/>
      <c r="N156" s="14"/>
      <c r="O156" s="14"/>
      <c r="P156" s="14"/>
    </row>
    <row r="157" spans="5:16" x14ac:dyDescent="0.25">
      <c r="E157" s="272"/>
      <c r="F157" s="13"/>
      <c r="G157" s="13"/>
      <c r="H157" s="13"/>
      <c r="I157" s="13"/>
      <c r="J157" s="13"/>
      <c r="L157" s="14"/>
      <c r="M157" s="14"/>
      <c r="N157" s="14"/>
      <c r="O157" s="14"/>
      <c r="P157" s="14"/>
    </row>
    <row r="158" spans="5:16" x14ac:dyDescent="0.25">
      <c r="E158" s="272"/>
      <c r="F158" s="13"/>
      <c r="G158" s="13"/>
      <c r="H158" s="13"/>
      <c r="I158" s="13"/>
      <c r="J158" s="13"/>
      <c r="L158" s="14"/>
      <c r="M158" s="14"/>
      <c r="N158" s="14"/>
      <c r="O158" s="14"/>
      <c r="P158" s="14"/>
    </row>
    <row r="159" spans="5:16" x14ac:dyDescent="0.25">
      <c r="E159" s="272"/>
      <c r="F159" s="13"/>
      <c r="G159" s="13"/>
      <c r="H159" s="13"/>
      <c r="I159" s="13"/>
      <c r="J159" s="13"/>
      <c r="L159" s="14"/>
      <c r="M159" s="14"/>
      <c r="N159" s="14"/>
      <c r="O159" s="14"/>
      <c r="P159" s="14"/>
    </row>
    <row r="160" spans="5:16" x14ac:dyDescent="0.25">
      <c r="E160" s="272"/>
      <c r="F160" s="13"/>
      <c r="G160" s="13"/>
      <c r="H160" s="13"/>
      <c r="I160" s="13"/>
      <c r="J160" s="13"/>
      <c r="L160" s="14"/>
      <c r="M160" s="14"/>
      <c r="N160" s="14"/>
      <c r="O160" s="14"/>
      <c r="P160" s="14"/>
    </row>
    <row r="161" spans="5:16" x14ac:dyDescent="0.25">
      <c r="E161" s="272"/>
      <c r="F161" s="13"/>
      <c r="G161" s="13"/>
      <c r="H161" s="13"/>
      <c r="I161" s="13"/>
      <c r="J161" s="13"/>
      <c r="L161" s="14"/>
      <c r="M161" s="14"/>
      <c r="N161" s="14"/>
      <c r="O161" s="14"/>
      <c r="P161" s="14"/>
    </row>
    <row r="162" spans="5:16" x14ac:dyDescent="0.25">
      <c r="E162" s="272"/>
      <c r="F162" s="13"/>
      <c r="G162" s="13"/>
      <c r="H162" s="13"/>
      <c r="I162" s="13"/>
      <c r="J162" s="13"/>
      <c r="L162" s="14"/>
      <c r="M162" s="14"/>
      <c r="N162" s="14"/>
      <c r="O162" s="14"/>
      <c r="P162" s="14"/>
    </row>
    <row r="163" spans="5:16" x14ac:dyDescent="0.25">
      <c r="E163" s="272"/>
      <c r="F163" s="13"/>
      <c r="G163" s="13"/>
      <c r="H163" s="13"/>
      <c r="I163" s="13"/>
      <c r="J163" s="13"/>
      <c r="L163" s="14"/>
      <c r="M163" s="14"/>
      <c r="N163" s="14"/>
      <c r="O163" s="14"/>
      <c r="P163" s="14"/>
    </row>
    <row r="164" spans="5:16" x14ac:dyDescent="0.25">
      <c r="E164" s="272"/>
      <c r="F164" s="13"/>
      <c r="G164" s="13"/>
      <c r="H164" s="13"/>
      <c r="I164" s="13"/>
      <c r="J164" s="13"/>
      <c r="L164" s="14"/>
      <c r="M164" s="14"/>
      <c r="N164" s="14"/>
      <c r="O164" s="14"/>
      <c r="P164" s="14"/>
    </row>
    <row r="165" spans="5:16" x14ac:dyDescent="0.25">
      <c r="E165" s="272"/>
      <c r="F165" s="13"/>
      <c r="G165" s="13"/>
      <c r="H165" s="13"/>
      <c r="I165" s="13"/>
      <c r="J165" s="13"/>
      <c r="L165" s="14"/>
      <c r="M165" s="14"/>
      <c r="N165" s="14"/>
      <c r="O165" s="14"/>
      <c r="P165" s="14"/>
    </row>
    <row r="166" spans="5:16" x14ac:dyDescent="0.25">
      <c r="E166" s="272"/>
      <c r="F166" s="13"/>
      <c r="G166" s="13"/>
      <c r="H166" s="13"/>
      <c r="I166" s="13"/>
      <c r="J166" s="13"/>
      <c r="L166" s="14"/>
      <c r="M166" s="14"/>
      <c r="N166" s="14"/>
      <c r="O166" s="14"/>
      <c r="P166" s="14"/>
    </row>
    <row r="167" spans="5:16" x14ac:dyDescent="0.25">
      <c r="E167" s="272"/>
      <c r="F167" s="13"/>
      <c r="G167" s="13"/>
      <c r="H167" s="13"/>
      <c r="I167" s="13"/>
      <c r="J167" s="13"/>
      <c r="L167" s="14"/>
      <c r="M167" s="14"/>
      <c r="N167" s="14"/>
      <c r="O167" s="14"/>
      <c r="P167" s="14"/>
    </row>
    <row r="168" spans="5:16" x14ac:dyDescent="0.25">
      <c r="E168" s="272"/>
      <c r="F168" s="13"/>
      <c r="G168" s="13"/>
      <c r="H168" s="13"/>
      <c r="I168" s="13"/>
      <c r="J168" s="13"/>
      <c r="L168" s="14"/>
      <c r="M168" s="14"/>
      <c r="N168" s="14"/>
      <c r="O168" s="14"/>
      <c r="P168" s="14"/>
    </row>
    <row r="169" spans="5:16" x14ac:dyDescent="0.25">
      <c r="E169" s="272"/>
      <c r="F169" s="13"/>
      <c r="G169" s="13"/>
      <c r="H169" s="13"/>
      <c r="I169" s="13"/>
      <c r="J169" s="13"/>
      <c r="L169" s="14"/>
      <c r="M169" s="14"/>
      <c r="N169" s="14"/>
      <c r="O169" s="14"/>
      <c r="P169" s="14"/>
    </row>
    <row r="170" spans="5:16" x14ac:dyDescent="0.25">
      <c r="E170" s="272"/>
      <c r="F170" s="13"/>
      <c r="G170" s="13"/>
      <c r="H170" s="13"/>
      <c r="I170" s="13"/>
      <c r="J170" s="13"/>
      <c r="L170" s="14"/>
      <c r="M170" s="14"/>
      <c r="N170" s="14"/>
      <c r="O170" s="14"/>
      <c r="P170" s="14"/>
    </row>
    <row r="171" spans="5:16" x14ac:dyDescent="0.25">
      <c r="E171" s="272"/>
      <c r="F171" s="13"/>
      <c r="G171" s="13"/>
      <c r="H171" s="13"/>
      <c r="I171" s="13"/>
      <c r="J171" s="13"/>
      <c r="L171" s="14"/>
      <c r="M171" s="14"/>
      <c r="N171" s="14"/>
      <c r="O171" s="14"/>
      <c r="P171" s="14"/>
    </row>
    <row r="172" spans="5:16" x14ac:dyDescent="0.25">
      <c r="E172" s="272"/>
      <c r="F172" s="13"/>
      <c r="G172" s="13"/>
      <c r="H172" s="13"/>
      <c r="I172" s="13"/>
      <c r="J172" s="13"/>
      <c r="L172" s="14"/>
      <c r="M172" s="14"/>
      <c r="N172" s="14"/>
      <c r="O172" s="14"/>
      <c r="P172" s="14"/>
    </row>
    <row r="173" spans="5:16" x14ac:dyDescent="0.25">
      <c r="E173" s="272"/>
      <c r="F173" s="13"/>
      <c r="G173" s="13"/>
      <c r="H173" s="13"/>
      <c r="I173" s="13"/>
      <c r="J173" s="13"/>
      <c r="L173" s="14"/>
      <c r="M173" s="14"/>
      <c r="N173" s="14"/>
      <c r="O173" s="14"/>
      <c r="P173" s="14"/>
    </row>
    <row r="174" spans="5:16" x14ac:dyDescent="0.25">
      <c r="E174" s="272"/>
      <c r="F174" s="13"/>
      <c r="G174" s="13"/>
      <c r="H174" s="13"/>
      <c r="I174" s="13"/>
      <c r="J174" s="13"/>
      <c r="L174" s="14"/>
      <c r="M174" s="14"/>
      <c r="N174" s="14"/>
      <c r="O174" s="14"/>
      <c r="P174" s="14"/>
    </row>
    <row r="175" spans="5:16" x14ac:dyDescent="0.25">
      <c r="E175" s="272"/>
      <c r="F175" s="13"/>
      <c r="G175" s="13"/>
      <c r="H175" s="13"/>
      <c r="I175" s="13"/>
      <c r="J175" s="13"/>
      <c r="L175" s="14"/>
      <c r="M175" s="14"/>
      <c r="N175" s="14"/>
      <c r="O175" s="14"/>
      <c r="P175" s="14"/>
    </row>
    <row r="176" spans="5:16" x14ac:dyDescent="0.25">
      <c r="E176" s="272"/>
      <c r="F176" s="13"/>
      <c r="G176" s="13"/>
      <c r="H176" s="13"/>
      <c r="I176" s="13"/>
      <c r="J176" s="13"/>
      <c r="L176" s="14"/>
      <c r="M176" s="14"/>
      <c r="N176" s="14"/>
      <c r="O176" s="14"/>
      <c r="P176" s="14"/>
    </row>
    <row r="177" spans="5:16" x14ac:dyDescent="0.25">
      <c r="E177" s="272"/>
      <c r="F177" s="13"/>
      <c r="G177" s="13"/>
      <c r="H177" s="13"/>
      <c r="I177" s="13"/>
      <c r="J177" s="13"/>
      <c r="L177" s="14"/>
      <c r="M177" s="14"/>
      <c r="N177" s="14"/>
      <c r="O177" s="14"/>
      <c r="P177" s="14"/>
    </row>
    <row r="178" spans="5:16" x14ac:dyDescent="0.25">
      <c r="E178" s="272"/>
      <c r="F178" s="13"/>
      <c r="G178" s="13"/>
      <c r="H178" s="13"/>
      <c r="I178" s="13"/>
      <c r="J178" s="13"/>
      <c r="L178" s="14"/>
      <c r="M178" s="14"/>
      <c r="N178" s="14"/>
      <c r="O178" s="14"/>
      <c r="P178" s="14"/>
    </row>
    <row r="179" spans="5:16" x14ac:dyDescent="0.25">
      <c r="E179" s="272"/>
      <c r="F179" s="13"/>
      <c r="G179" s="13"/>
      <c r="H179" s="13"/>
      <c r="I179" s="13"/>
      <c r="J179" s="13"/>
      <c r="L179" s="14"/>
      <c r="M179" s="14"/>
      <c r="N179" s="14"/>
      <c r="O179" s="14"/>
      <c r="P179" s="14"/>
    </row>
    <row r="180" spans="5:16" x14ac:dyDescent="0.25">
      <c r="E180" s="272"/>
      <c r="F180" s="13"/>
      <c r="G180" s="13"/>
      <c r="H180" s="13"/>
      <c r="I180" s="13"/>
      <c r="J180" s="13"/>
      <c r="L180" s="14"/>
      <c r="M180" s="14"/>
      <c r="N180" s="14"/>
      <c r="O180" s="14"/>
      <c r="P180" s="14"/>
    </row>
    <row r="181" spans="5:16" x14ac:dyDescent="0.25">
      <c r="E181" s="272"/>
      <c r="F181" s="13"/>
      <c r="G181" s="13"/>
      <c r="H181" s="13"/>
      <c r="I181" s="13"/>
      <c r="J181" s="13"/>
      <c r="L181" s="14"/>
      <c r="M181" s="14"/>
      <c r="N181" s="14"/>
      <c r="O181" s="14"/>
      <c r="P181" s="14"/>
    </row>
    <row r="182" spans="5:16" x14ac:dyDescent="0.25">
      <c r="F182" s="13"/>
      <c r="G182" s="13"/>
      <c r="H182" s="13"/>
      <c r="I182" s="13"/>
      <c r="J182" s="13"/>
      <c r="L182" s="14"/>
      <c r="M182" s="14"/>
      <c r="N182" s="14"/>
      <c r="O182" s="14"/>
      <c r="P182" s="14"/>
    </row>
    <row r="183" spans="5:16" x14ac:dyDescent="0.25">
      <c r="E183" s="272"/>
      <c r="F183" s="13"/>
      <c r="G183" s="13"/>
      <c r="H183" s="13"/>
      <c r="I183" s="13"/>
      <c r="J183" s="13"/>
      <c r="L183" s="14"/>
      <c r="M183" s="14"/>
      <c r="N183" s="14"/>
      <c r="O183" s="14"/>
      <c r="P183" s="14"/>
    </row>
    <row r="184" spans="5:16" x14ac:dyDescent="0.25">
      <c r="E184" s="272"/>
      <c r="F184" s="13"/>
      <c r="G184" s="13"/>
      <c r="H184" s="13"/>
      <c r="I184" s="13"/>
      <c r="J184" s="13"/>
      <c r="L184" s="14"/>
      <c r="M184" s="14"/>
      <c r="N184" s="14"/>
      <c r="O184" s="14"/>
      <c r="P184" s="14"/>
    </row>
    <row r="185" spans="5:16" x14ac:dyDescent="0.25">
      <c r="E185" s="272"/>
      <c r="F185" s="13"/>
      <c r="G185" s="13"/>
      <c r="H185" s="13"/>
      <c r="I185" s="13"/>
      <c r="J185" s="13"/>
      <c r="L185" s="14"/>
      <c r="M185" s="14"/>
      <c r="N185" s="14"/>
      <c r="O185" s="14"/>
      <c r="P185" s="14"/>
    </row>
    <row r="186" spans="5:16" x14ac:dyDescent="0.25">
      <c r="F186" s="13"/>
      <c r="G186" s="13"/>
      <c r="H186" s="13"/>
      <c r="I186" s="13"/>
      <c r="J186" s="13"/>
      <c r="L186" s="14"/>
      <c r="M186" s="14"/>
      <c r="N186" s="14"/>
      <c r="O186" s="14"/>
      <c r="P186" s="14"/>
    </row>
    <row r="187" spans="5:16" x14ac:dyDescent="0.25">
      <c r="E187" s="272"/>
      <c r="F187" s="13"/>
      <c r="G187" s="13"/>
      <c r="H187" s="13"/>
      <c r="I187" s="13"/>
      <c r="J187" s="13"/>
      <c r="L187" s="14"/>
      <c r="M187" s="14"/>
      <c r="N187" s="14"/>
      <c r="O187" s="14"/>
      <c r="P187" s="14"/>
    </row>
    <row r="188" spans="5:16" x14ac:dyDescent="0.25">
      <c r="E188" s="272"/>
      <c r="F188" s="13"/>
      <c r="G188" s="13"/>
      <c r="H188" s="13"/>
      <c r="I188" s="13"/>
      <c r="J188" s="13"/>
      <c r="L188" s="14"/>
      <c r="M188" s="14"/>
      <c r="N188" s="14"/>
      <c r="O188" s="14"/>
      <c r="P188" s="14"/>
    </row>
    <row r="189" spans="5:16" x14ac:dyDescent="0.25">
      <c r="E189" s="272"/>
      <c r="F189" s="13"/>
      <c r="G189" s="13"/>
      <c r="H189" s="13"/>
      <c r="I189" s="13"/>
      <c r="J189" s="13"/>
      <c r="L189" s="14"/>
      <c r="M189" s="14"/>
      <c r="N189" s="14"/>
      <c r="O189" s="14"/>
      <c r="P189" s="14"/>
    </row>
    <row r="190" spans="5:16" x14ac:dyDescent="0.25">
      <c r="E190" s="272"/>
      <c r="F190" s="13"/>
      <c r="G190" s="13"/>
      <c r="H190" s="13"/>
      <c r="I190" s="13"/>
      <c r="J190" s="13"/>
      <c r="L190" s="14"/>
      <c r="M190" s="14"/>
      <c r="N190" s="14"/>
      <c r="O190" s="14"/>
      <c r="P190" s="14"/>
    </row>
    <row r="191" spans="5:16" x14ac:dyDescent="0.25">
      <c r="E191" s="272"/>
      <c r="F191" s="13"/>
      <c r="G191" s="13"/>
      <c r="H191" s="13"/>
      <c r="I191" s="13"/>
      <c r="J191" s="13"/>
      <c r="L191" s="14"/>
      <c r="M191" s="14"/>
      <c r="N191" s="14"/>
      <c r="O191" s="14"/>
      <c r="P191" s="14"/>
    </row>
    <row r="192" spans="5:16" x14ac:dyDescent="0.25">
      <c r="E192" s="272"/>
      <c r="F192" s="13"/>
      <c r="G192" s="13"/>
      <c r="H192" s="13"/>
      <c r="I192" s="13"/>
      <c r="J192" s="13"/>
      <c r="L192" s="14"/>
      <c r="M192" s="14"/>
      <c r="N192" s="14"/>
      <c r="O192" s="14"/>
      <c r="P192" s="14"/>
    </row>
    <row r="193" spans="5:16" x14ac:dyDescent="0.25">
      <c r="E193" s="272"/>
      <c r="F193" s="13"/>
      <c r="G193" s="13"/>
      <c r="H193" s="13"/>
      <c r="I193" s="13"/>
      <c r="J193" s="13"/>
      <c r="L193" s="14"/>
      <c r="M193" s="14"/>
      <c r="N193" s="14"/>
      <c r="O193" s="14"/>
      <c r="P193" s="14"/>
    </row>
    <row r="194" spans="5:16" x14ac:dyDescent="0.25">
      <c r="E194" s="272"/>
      <c r="F194" s="13"/>
      <c r="G194" s="13"/>
      <c r="H194" s="13"/>
      <c r="I194" s="13"/>
      <c r="J194" s="13"/>
      <c r="L194" s="14"/>
      <c r="M194" s="14"/>
      <c r="N194" s="14"/>
      <c r="O194" s="14"/>
      <c r="P194" s="14"/>
    </row>
    <row r="195" spans="5:16" x14ac:dyDescent="0.25">
      <c r="E195" s="272"/>
      <c r="F195" s="13"/>
      <c r="G195" s="13"/>
      <c r="H195" s="13"/>
      <c r="I195" s="13"/>
      <c r="J195" s="13"/>
      <c r="L195" s="14"/>
      <c r="M195" s="14"/>
      <c r="N195" s="14"/>
      <c r="O195" s="14"/>
      <c r="P195" s="14"/>
    </row>
    <row r="196" spans="5:16" x14ac:dyDescent="0.25">
      <c r="E196" s="272"/>
      <c r="F196" s="13"/>
      <c r="G196" s="13"/>
      <c r="H196" s="13"/>
      <c r="I196" s="13"/>
      <c r="J196" s="13"/>
      <c r="L196" s="14"/>
      <c r="M196" s="14"/>
      <c r="N196" s="14"/>
      <c r="O196" s="14"/>
      <c r="P196" s="14"/>
    </row>
    <row r="197" spans="5:16" x14ac:dyDescent="0.25">
      <c r="E197" s="272"/>
      <c r="F197" s="13"/>
      <c r="G197" s="13"/>
      <c r="H197" s="13"/>
      <c r="I197" s="13"/>
      <c r="J197" s="13"/>
      <c r="L197" s="14"/>
      <c r="M197" s="14"/>
      <c r="N197" s="14"/>
      <c r="O197" s="14"/>
      <c r="P197" s="14"/>
    </row>
    <row r="198" spans="5:16" x14ac:dyDescent="0.25">
      <c r="E198" s="272"/>
      <c r="F198" s="13"/>
      <c r="G198" s="13"/>
      <c r="H198" s="13"/>
      <c r="I198" s="13"/>
      <c r="J198" s="13"/>
      <c r="L198" s="14"/>
      <c r="M198" s="14"/>
      <c r="N198" s="14"/>
      <c r="O198" s="14"/>
      <c r="P198" s="14"/>
    </row>
    <row r="199" spans="5:16" x14ac:dyDescent="0.25">
      <c r="E199" s="272"/>
      <c r="F199" s="13"/>
      <c r="G199" s="13"/>
      <c r="H199" s="13"/>
      <c r="I199" s="13"/>
      <c r="J199" s="13"/>
      <c r="L199" s="14"/>
      <c r="M199" s="14"/>
      <c r="N199" s="14"/>
      <c r="O199" s="14"/>
      <c r="P199" s="14"/>
    </row>
    <row r="200" spans="5:16" x14ac:dyDescent="0.25">
      <c r="E200" s="272"/>
      <c r="F200" s="13"/>
      <c r="G200" s="13"/>
      <c r="H200" s="13"/>
      <c r="I200" s="13"/>
      <c r="J200" s="13"/>
      <c r="L200" s="14"/>
      <c r="M200" s="14"/>
      <c r="N200" s="14"/>
      <c r="O200" s="14"/>
      <c r="P200" s="14"/>
    </row>
    <row r="201" spans="5:16" x14ac:dyDescent="0.25">
      <c r="E201" s="272"/>
      <c r="F201" s="13"/>
      <c r="G201" s="13"/>
      <c r="H201" s="13"/>
      <c r="I201" s="13"/>
      <c r="J201" s="13"/>
      <c r="L201" s="14"/>
      <c r="M201" s="14"/>
      <c r="N201" s="14"/>
      <c r="O201" s="14"/>
      <c r="P201" s="14"/>
    </row>
    <row r="202" spans="5:16" x14ac:dyDescent="0.25">
      <c r="E202" s="272"/>
      <c r="F202" s="13"/>
      <c r="G202" s="13"/>
      <c r="H202" s="13"/>
      <c r="I202" s="13"/>
      <c r="J202" s="13"/>
      <c r="L202" s="14"/>
      <c r="M202" s="14"/>
      <c r="N202" s="14"/>
      <c r="O202" s="14"/>
      <c r="P202" s="14"/>
    </row>
    <row r="203" spans="5:16" x14ac:dyDescent="0.25">
      <c r="E203" s="272"/>
      <c r="F203" s="13"/>
      <c r="G203" s="13"/>
      <c r="H203" s="13"/>
      <c r="I203" s="13"/>
      <c r="J203" s="13"/>
      <c r="L203" s="14"/>
      <c r="M203" s="14"/>
      <c r="N203" s="14"/>
      <c r="O203" s="14"/>
      <c r="P203" s="14"/>
    </row>
    <row r="204" spans="5:16" x14ac:dyDescent="0.25">
      <c r="E204" s="272"/>
      <c r="F204" s="13"/>
      <c r="G204" s="13"/>
      <c r="H204" s="13"/>
      <c r="I204" s="13"/>
      <c r="J204" s="13"/>
      <c r="L204" s="14"/>
      <c r="M204" s="14"/>
      <c r="N204" s="14"/>
      <c r="O204" s="14"/>
      <c r="P204" s="14"/>
    </row>
    <row r="205" spans="5:16" x14ac:dyDescent="0.25">
      <c r="E205" s="272"/>
      <c r="F205" s="13"/>
      <c r="G205" s="13"/>
      <c r="H205" s="13"/>
      <c r="I205" s="13"/>
      <c r="J205" s="13"/>
      <c r="L205" s="14"/>
      <c r="M205" s="14"/>
      <c r="N205" s="14"/>
      <c r="O205" s="14"/>
      <c r="P205" s="14"/>
    </row>
    <row r="206" spans="5:16" x14ac:dyDescent="0.25">
      <c r="E206" s="272"/>
      <c r="F206" s="13"/>
      <c r="G206" s="13"/>
      <c r="H206" s="13"/>
      <c r="I206" s="13"/>
      <c r="J206" s="13"/>
      <c r="L206" s="14"/>
      <c r="M206" s="14"/>
      <c r="N206" s="14"/>
      <c r="O206" s="14"/>
      <c r="P206" s="14"/>
    </row>
    <row r="207" spans="5:16" x14ac:dyDescent="0.25">
      <c r="E207" s="272"/>
      <c r="F207" s="13"/>
      <c r="G207" s="13"/>
      <c r="H207" s="13"/>
      <c r="I207" s="13"/>
      <c r="J207" s="13"/>
      <c r="L207" s="14"/>
      <c r="M207" s="14"/>
      <c r="N207" s="14"/>
      <c r="O207" s="14"/>
      <c r="P207" s="14"/>
    </row>
    <row r="208" spans="5:16" x14ac:dyDescent="0.25">
      <c r="E208" s="272"/>
      <c r="F208" s="13"/>
      <c r="G208" s="13"/>
      <c r="H208" s="13"/>
      <c r="I208" s="13"/>
      <c r="J208" s="13"/>
      <c r="L208" s="14"/>
      <c r="M208" s="14"/>
      <c r="N208" s="14"/>
      <c r="O208" s="14"/>
      <c r="P208" s="14"/>
    </row>
    <row r="209" spans="5:16" x14ac:dyDescent="0.25">
      <c r="E209" s="272"/>
      <c r="F209" s="13"/>
      <c r="G209" s="13"/>
      <c r="H209" s="13"/>
      <c r="I209" s="13"/>
      <c r="J209" s="13"/>
      <c r="L209" s="14"/>
      <c r="M209" s="14"/>
      <c r="N209" s="14"/>
      <c r="O209" s="14"/>
      <c r="P209" s="14"/>
    </row>
    <row r="210" spans="5:16" x14ac:dyDescent="0.25">
      <c r="F210" s="13"/>
      <c r="G210" s="13"/>
      <c r="H210" s="13"/>
      <c r="I210" s="13"/>
      <c r="J210" s="13"/>
      <c r="L210" s="14"/>
      <c r="M210" s="14"/>
      <c r="N210" s="14"/>
      <c r="O210" s="14"/>
      <c r="P210" s="14"/>
    </row>
    <row r="211" spans="5:16" x14ac:dyDescent="0.25">
      <c r="E211" s="272"/>
      <c r="F211" s="13"/>
      <c r="G211" s="13"/>
      <c r="H211" s="13"/>
      <c r="I211" s="13"/>
      <c r="J211" s="13"/>
      <c r="L211" s="14"/>
      <c r="M211" s="14"/>
      <c r="N211" s="14"/>
      <c r="O211" s="14"/>
      <c r="P211" s="14"/>
    </row>
    <row r="212" spans="5:16" x14ac:dyDescent="0.25">
      <c r="E212" s="272"/>
      <c r="F212" s="13"/>
      <c r="G212" s="13"/>
      <c r="H212" s="13"/>
      <c r="I212" s="13"/>
      <c r="J212" s="13"/>
      <c r="L212" s="14"/>
      <c r="M212" s="14"/>
      <c r="N212" s="14"/>
      <c r="O212" s="14"/>
      <c r="P212" s="14"/>
    </row>
    <row r="213" spans="5:16" x14ac:dyDescent="0.25">
      <c r="E213" s="272"/>
      <c r="F213" s="13"/>
      <c r="G213" s="13"/>
      <c r="H213" s="13"/>
      <c r="I213" s="13"/>
      <c r="J213" s="13"/>
      <c r="L213" s="14"/>
      <c r="M213" s="14"/>
      <c r="N213" s="14"/>
      <c r="O213" s="14"/>
      <c r="P213" s="14"/>
    </row>
    <row r="214" spans="5:16" x14ac:dyDescent="0.25">
      <c r="E214" s="272"/>
      <c r="F214" s="13"/>
      <c r="G214" s="13"/>
      <c r="H214" s="13"/>
      <c r="I214" s="13"/>
      <c r="J214" s="13"/>
      <c r="L214" s="14"/>
      <c r="M214" s="14"/>
      <c r="N214" s="14"/>
      <c r="O214" s="14"/>
      <c r="P214" s="14"/>
    </row>
    <row r="215" spans="5:16" x14ac:dyDescent="0.25">
      <c r="E215" s="272"/>
      <c r="F215" s="13"/>
      <c r="G215" s="13"/>
      <c r="H215" s="13"/>
      <c r="I215" s="13"/>
      <c r="J215" s="13"/>
      <c r="L215" s="14"/>
      <c r="M215" s="14"/>
      <c r="N215" s="14"/>
      <c r="O215" s="14"/>
      <c r="P215" s="14"/>
    </row>
    <row r="216" spans="5:16" x14ac:dyDescent="0.25">
      <c r="E216" s="272"/>
      <c r="F216" s="13"/>
      <c r="G216" s="13"/>
      <c r="H216" s="13"/>
      <c r="I216" s="13"/>
      <c r="J216" s="13"/>
      <c r="L216" s="14"/>
      <c r="M216" s="14"/>
      <c r="N216" s="14"/>
      <c r="O216" s="14"/>
      <c r="P216" s="14"/>
    </row>
    <row r="217" spans="5:16" x14ac:dyDescent="0.25">
      <c r="E217" s="272"/>
      <c r="F217" s="13"/>
      <c r="G217" s="13"/>
      <c r="H217" s="13"/>
      <c r="I217" s="13"/>
      <c r="J217" s="13"/>
      <c r="L217" s="14"/>
      <c r="M217" s="14"/>
      <c r="N217" s="14"/>
      <c r="O217" s="14"/>
      <c r="P217" s="14"/>
    </row>
    <row r="218" spans="5:16" x14ac:dyDescent="0.25">
      <c r="E218" s="272"/>
      <c r="F218" s="13"/>
      <c r="G218" s="13"/>
      <c r="H218" s="13"/>
      <c r="I218" s="13"/>
      <c r="J218" s="13"/>
      <c r="L218" s="14"/>
      <c r="M218" s="14"/>
      <c r="N218" s="14"/>
      <c r="O218" s="14"/>
      <c r="P218" s="14"/>
    </row>
    <row r="219" spans="5:16" x14ac:dyDescent="0.25">
      <c r="E219" s="272"/>
      <c r="F219" s="13"/>
      <c r="G219" s="13"/>
      <c r="H219" s="13"/>
      <c r="I219" s="13"/>
      <c r="J219" s="13"/>
      <c r="L219" s="14"/>
      <c r="M219" s="14"/>
      <c r="N219" s="14"/>
      <c r="O219" s="14"/>
      <c r="P219" s="14"/>
    </row>
    <row r="220" spans="5:16" x14ac:dyDescent="0.25">
      <c r="E220" s="272"/>
      <c r="F220" s="13"/>
      <c r="G220" s="13"/>
      <c r="H220" s="13"/>
      <c r="I220" s="13"/>
      <c r="J220" s="13"/>
      <c r="L220" s="14"/>
      <c r="M220" s="14"/>
      <c r="N220" s="14"/>
      <c r="O220" s="14"/>
      <c r="P220" s="14"/>
    </row>
    <row r="221" spans="5:16" x14ac:dyDescent="0.25">
      <c r="E221" s="272"/>
      <c r="F221" s="13"/>
      <c r="G221" s="13"/>
      <c r="H221" s="13"/>
      <c r="I221" s="13"/>
      <c r="J221" s="13"/>
      <c r="L221" s="14"/>
      <c r="M221" s="14"/>
      <c r="N221" s="14"/>
      <c r="O221" s="14"/>
      <c r="P221" s="14"/>
    </row>
    <row r="222" spans="5:16" x14ac:dyDescent="0.25">
      <c r="E222" s="272"/>
      <c r="F222" s="13"/>
      <c r="G222" s="13"/>
      <c r="H222" s="13"/>
      <c r="I222" s="13"/>
      <c r="J222" s="13"/>
      <c r="L222" s="14"/>
      <c r="M222" s="14"/>
      <c r="N222" s="14"/>
      <c r="O222" s="14"/>
      <c r="P222" s="14"/>
    </row>
    <row r="223" spans="5:16" x14ac:dyDescent="0.25">
      <c r="E223" s="272"/>
      <c r="F223" s="13"/>
      <c r="G223" s="13"/>
      <c r="H223" s="13"/>
      <c r="I223" s="13"/>
      <c r="J223" s="13"/>
      <c r="L223" s="14"/>
      <c r="M223" s="14"/>
      <c r="N223" s="14"/>
      <c r="O223" s="14"/>
      <c r="P223" s="14"/>
    </row>
    <row r="224" spans="5:16" x14ac:dyDescent="0.25">
      <c r="E224" s="272"/>
      <c r="F224" s="13"/>
      <c r="G224" s="13"/>
      <c r="H224" s="13"/>
      <c r="I224" s="13"/>
      <c r="J224" s="13"/>
      <c r="L224" s="14"/>
      <c r="M224" s="14"/>
      <c r="N224" s="14"/>
      <c r="O224" s="14"/>
      <c r="P224" s="14"/>
    </row>
    <row r="225" spans="5:16" x14ac:dyDescent="0.25">
      <c r="E225" s="272"/>
      <c r="F225" s="13"/>
      <c r="G225" s="13"/>
      <c r="H225" s="13"/>
      <c r="I225" s="13"/>
      <c r="J225" s="13"/>
      <c r="L225" s="14"/>
      <c r="M225" s="14"/>
      <c r="N225" s="14"/>
      <c r="O225" s="14"/>
      <c r="P225" s="14"/>
    </row>
    <row r="226" spans="5:16" x14ac:dyDescent="0.25">
      <c r="E226" s="272"/>
      <c r="F226" s="13"/>
      <c r="G226" s="13"/>
      <c r="H226" s="13"/>
      <c r="I226" s="13"/>
      <c r="J226" s="13"/>
      <c r="L226" s="14"/>
      <c r="M226" s="14"/>
      <c r="N226" s="14"/>
      <c r="O226" s="14"/>
      <c r="P226" s="14"/>
    </row>
    <row r="227" spans="5:16" x14ac:dyDescent="0.25">
      <c r="E227" s="272"/>
      <c r="F227" s="13"/>
      <c r="G227" s="13"/>
      <c r="H227" s="13"/>
      <c r="I227" s="13"/>
      <c r="J227" s="13"/>
      <c r="L227" s="14"/>
      <c r="M227" s="14"/>
      <c r="N227" s="14"/>
      <c r="O227" s="14"/>
      <c r="P227" s="14"/>
    </row>
    <row r="228" spans="5:16" x14ac:dyDescent="0.25">
      <c r="E228" s="272"/>
      <c r="F228" s="13"/>
      <c r="G228" s="13"/>
      <c r="H228" s="13"/>
      <c r="I228" s="13"/>
      <c r="J228" s="13"/>
      <c r="L228" s="14"/>
      <c r="M228" s="14"/>
      <c r="N228" s="14"/>
      <c r="O228" s="14"/>
      <c r="P228" s="14"/>
    </row>
    <row r="229" spans="5:16" x14ac:dyDescent="0.25">
      <c r="E229" s="272"/>
      <c r="F229" s="13"/>
      <c r="G229" s="13"/>
      <c r="H229" s="13"/>
      <c r="I229" s="13"/>
      <c r="J229" s="13"/>
      <c r="L229" s="14"/>
      <c r="M229" s="14"/>
      <c r="N229" s="14"/>
      <c r="O229" s="14"/>
      <c r="P229" s="14"/>
    </row>
    <row r="230" spans="5:16" x14ac:dyDescent="0.25">
      <c r="E230" s="272"/>
      <c r="F230" s="13"/>
      <c r="G230" s="13"/>
      <c r="H230" s="13"/>
      <c r="I230" s="13"/>
      <c r="J230" s="13"/>
      <c r="L230" s="14"/>
      <c r="M230" s="14"/>
      <c r="N230" s="14"/>
      <c r="O230" s="14"/>
      <c r="P230" s="14"/>
    </row>
    <row r="231" spans="5:16" x14ac:dyDescent="0.25">
      <c r="E231" s="272"/>
      <c r="F231" s="13"/>
      <c r="G231" s="13"/>
      <c r="H231" s="13"/>
      <c r="I231" s="13"/>
      <c r="J231" s="13"/>
      <c r="L231" s="14"/>
      <c r="M231" s="14"/>
      <c r="N231" s="14"/>
      <c r="O231" s="14"/>
      <c r="P231" s="14"/>
    </row>
    <row r="232" spans="5:16" x14ac:dyDescent="0.25">
      <c r="E232" s="272"/>
      <c r="F232" s="13"/>
      <c r="G232" s="13"/>
      <c r="H232" s="13"/>
      <c r="I232" s="13"/>
      <c r="J232" s="13"/>
      <c r="L232" s="14"/>
      <c r="M232" s="14"/>
      <c r="N232" s="14"/>
      <c r="O232" s="14"/>
      <c r="P232" s="14"/>
    </row>
    <row r="233" spans="5:16" x14ac:dyDescent="0.25">
      <c r="E233" s="272"/>
      <c r="F233" s="13"/>
      <c r="G233" s="13"/>
      <c r="H233" s="13"/>
      <c r="I233" s="13"/>
      <c r="J233" s="13"/>
      <c r="L233" s="14"/>
      <c r="M233" s="14"/>
      <c r="N233" s="14"/>
      <c r="O233" s="14"/>
      <c r="P233" s="14"/>
    </row>
    <row r="234" spans="5:16" x14ac:dyDescent="0.25">
      <c r="E234" s="272"/>
      <c r="F234" s="13"/>
      <c r="G234" s="13"/>
      <c r="H234" s="13"/>
      <c r="I234" s="13"/>
      <c r="J234" s="13"/>
      <c r="L234" s="14"/>
      <c r="M234" s="14"/>
      <c r="N234" s="14"/>
      <c r="O234" s="14"/>
      <c r="P234" s="14"/>
    </row>
    <row r="235" spans="5:16" x14ac:dyDescent="0.25">
      <c r="E235" s="272"/>
      <c r="F235" s="13"/>
      <c r="G235" s="13"/>
      <c r="H235" s="13"/>
      <c r="I235" s="13"/>
      <c r="J235" s="13"/>
      <c r="L235" s="14"/>
      <c r="M235" s="14"/>
      <c r="N235" s="14"/>
      <c r="O235" s="14"/>
      <c r="P235" s="14"/>
    </row>
    <row r="236" spans="5:16" x14ac:dyDescent="0.25">
      <c r="E236" s="272"/>
      <c r="F236" s="13"/>
      <c r="G236" s="13"/>
      <c r="H236" s="13"/>
      <c r="I236" s="13"/>
      <c r="J236" s="13"/>
      <c r="L236" s="14"/>
      <c r="M236" s="14"/>
      <c r="N236" s="14"/>
      <c r="O236" s="14"/>
      <c r="P236" s="14"/>
    </row>
    <row r="237" spans="5:16" x14ac:dyDescent="0.25">
      <c r="E237" s="272"/>
      <c r="F237" s="13"/>
      <c r="G237" s="13"/>
      <c r="H237" s="13"/>
      <c r="I237" s="13"/>
      <c r="J237" s="13"/>
      <c r="L237" s="14"/>
      <c r="M237" s="14"/>
      <c r="N237" s="14"/>
      <c r="O237" s="14"/>
      <c r="P237" s="14"/>
    </row>
    <row r="238" spans="5:16" x14ac:dyDescent="0.25">
      <c r="E238" s="272"/>
      <c r="F238" s="13"/>
      <c r="G238" s="13"/>
      <c r="H238" s="13"/>
      <c r="I238" s="13"/>
      <c r="J238" s="13"/>
      <c r="L238" s="14"/>
      <c r="M238" s="14"/>
      <c r="N238" s="14"/>
      <c r="O238" s="14"/>
      <c r="P238" s="14"/>
    </row>
    <row r="239" spans="5:16" x14ac:dyDescent="0.25">
      <c r="F239" s="13"/>
      <c r="G239" s="13"/>
      <c r="H239" s="13"/>
      <c r="I239" s="13"/>
      <c r="J239" s="13"/>
      <c r="L239" s="14"/>
      <c r="M239" s="14"/>
      <c r="N239" s="14"/>
      <c r="O239" s="14"/>
      <c r="P239" s="14"/>
    </row>
    <row r="240" spans="5:16" x14ac:dyDescent="0.25">
      <c r="E240" s="272"/>
      <c r="F240" s="13"/>
      <c r="G240" s="13"/>
      <c r="H240" s="13"/>
      <c r="I240" s="13"/>
      <c r="J240" s="13"/>
      <c r="L240" s="14"/>
      <c r="M240" s="14"/>
      <c r="N240" s="14"/>
      <c r="O240" s="14"/>
      <c r="P240" s="14"/>
    </row>
    <row r="241" spans="5:16" x14ac:dyDescent="0.25">
      <c r="E241" s="272"/>
      <c r="F241" s="13"/>
      <c r="G241" s="13"/>
      <c r="H241" s="13"/>
      <c r="I241" s="13"/>
      <c r="J241" s="13"/>
      <c r="L241" s="14"/>
      <c r="M241" s="14"/>
      <c r="N241" s="14"/>
      <c r="O241" s="14"/>
      <c r="P241" s="14"/>
    </row>
    <row r="242" spans="5:16" x14ac:dyDescent="0.25">
      <c r="E242" s="272"/>
      <c r="F242" s="13"/>
      <c r="G242" s="13"/>
      <c r="H242" s="13"/>
      <c r="I242" s="13"/>
      <c r="J242" s="13"/>
      <c r="L242" s="14"/>
      <c r="M242" s="14"/>
      <c r="N242" s="14"/>
      <c r="O242" s="14"/>
      <c r="P242" s="14"/>
    </row>
    <row r="243" spans="5:16" x14ac:dyDescent="0.25">
      <c r="E243" s="272"/>
      <c r="F243" s="13"/>
      <c r="G243" s="13"/>
      <c r="H243" s="13"/>
      <c r="I243" s="13"/>
      <c r="J243" s="13"/>
      <c r="L243" s="14"/>
      <c r="M243" s="14"/>
      <c r="N243" s="14"/>
      <c r="O243" s="14"/>
      <c r="P243" s="14"/>
    </row>
    <row r="244" spans="5:16" x14ac:dyDescent="0.25">
      <c r="E244" s="272"/>
      <c r="F244" s="13"/>
      <c r="G244" s="13"/>
      <c r="H244" s="13"/>
      <c r="I244" s="13"/>
      <c r="J244" s="13"/>
      <c r="L244" s="14"/>
      <c r="M244" s="14"/>
      <c r="N244" s="14"/>
      <c r="O244" s="14"/>
      <c r="P244" s="14"/>
    </row>
    <row r="245" spans="5:16" x14ac:dyDescent="0.25">
      <c r="E245" s="272"/>
      <c r="F245" s="13"/>
      <c r="G245" s="13"/>
      <c r="H245" s="13"/>
      <c r="I245" s="13"/>
      <c r="J245" s="13"/>
      <c r="L245" s="14"/>
      <c r="M245" s="14"/>
      <c r="N245" s="14"/>
      <c r="O245" s="14"/>
      <c r="P245" s="14"/>
    </row>
    <row r="246" spans="5:16" x14ac:dyDescent="0.25">
      <c r="E246" s="272"/>
      <c r="F246" s="13"/>
      <c r="G246" s="13"/>
      <c r="H246" s="13"/>
      <c r="I246" s="13"/>
      <c r="J246" s="13"/>
      <c r="L246" s="14"/>
      <c r="M246" s="14"/>
      <c r="N246" s="14"/>
      <c r="O246" s="14"/>
      <c r="P246" s="14"/>
    </row>
    <row r="247" spans="5:16" x14ac:dyDescent="0.25">
      <c r="E247" s="272"/>
      <c r="F247" s="13"/>
      <c r="G247" s="13"/>
      <c r="H247" s="13"/>
      <c r="I247" s="13"/>
      <c r="J247" s="13"/>
      <c r="L247" s="14"/>
      <c r="M247" s="14"/>
      <c r="N247" s="14"/>
      <c r="O247" s="14"/>
      <c r="P247" s="14"/>
    </row>
    <row r="248" spans="5:16" x14ac:dyDescent="0.25">
      <c r="E248" s="272"/>
      <c r="F248" s="13"/>
      <c r="G248" s="13"/>
      <c r="H248" s="13"/>
      <c r="I248" s="13"/>
      <c r="J248" s="13"/>
      <c r="L248" s="14"/>
      <c r="M248" s="14"/>
      <c r="N248" s="14"/>
      <c r="O248" s="14"/>
      <c r="P248" s="14"/>
    </row>
    <row r="249" spans="5:16" x14ac:dyDescent="0.25">
      <c r="E249" s="272"/>
      <c r="F249" s="13"/>
      <c r="G249" s="13"/>
      <c r="H249" s="13"/>
      <c r="I249" s="13"/>
      <c r="J249" s="13"/>
      <c r="L249" s="14"/>
      <c r="M249" s="14"/>
      <c r="N249" s="14"/>
      <c r="O249" s="14"/>
      <c r="P249" s="14"/>
    </row>
    <row r="250" spans="5:16" x14ac:dyDescent="0.25">
      <c r="E250" s="272"/>
      <c r="F250" s="13"/>
      <c r="G250" s="13"/>
      <c r="H250" s="13"/>
      <c r="I250" s="13"/>
      <c r="J250" s="13"/>
      <c r="L250" s="14"/>
      <c r="M250" s="14"/>
      <c r="N250" s="14"/>
      <c r="O250" s="14"/>
      <c r="P250" s="14"/>
    </row>
    <row r="251" spans="5:16" x14ac:dyDescent="0.25">
      <c r="E251" s="272"/>
      <c r="F251" s="13"/>
      <c r="G251" s="13"/>
      <c r="H251" s="13"/>
      <c r="I251" s="13"/>
      <c r="J251" s="13"/>
      <c r="L251" s="14"/>
      <c r="M251" s="14"/>
      <c r="N251" s="14"/>
      <c r="O251" s="14"/>
      <c r="P251" s="14"/>
    </row>
    <row r="252" spans="5:16" x14ac:dyDescent="0.25">
      <c r="E252" s="272"/>
      <c r="F252" s="13"/>
      <c r="G252" s="13"/>
      <c r="H252" s="13"/>
      <c r="I252" s="13"/>
      <c r="J252" s="13"/>
      <c r="L252" s="14"/>
      <c r="M252" s="14"/>
      <c r="N252" s="14"/>
      <c r="O252" s="14"/>
      <c r="P252" s="14"/>
    </row>
    <row r="253" spans="5:16" x14ac:dyDescent="0.25">
      <c r="E253" s="272"/>
      <c r="F253" s="13"/>
      <c r="G253" s="13"/>
      <c r="H253" s="13"/>
      <c r="I253" s="13"/>
      <c r="J253" s="13"/>
      <c r="L253" s="14"/>
      <c r="M253" s="14"/>
      <c r="N253" s="14"/>
      <c r="O253" s="14"/>
      <c r="P253" s="14"/>
    </row>
    <row r="254" spans="5:16" x14ac:dyDescent="0.25">
      <c r="E254" s="272"/>
      <c r="F254" s="13"/>
      <c r="G254" s="13"/>
      <c r="H254" s="13"/>
      <c r="I254" s="13"/>
      <c r="J254" s="13"/>
      <c r="L254" s="14"/>
      <c r="M254" s="14"/>
      <c r="N254" s="14"/>
      <c r="O254" s="14"/>
      <c r="P254" s="14"/>
    </row>
    <row r="255" spans="5:16" x14ac:dyDescent="0.25">
      <c r="E255" s="272"/>
      <c r="F255" s="13"/>
      <c r="G255" s="13"/>
      <c r="H255" s="13"/>
      <c r="I255" s="13"/>
      <c r="J255" s="13"/>
      <c r="L255" s="14"/>
      <c r="M255" s="14"/>
      <c r="N255" s="14"/>
      <c r="O255" s="14"/>
      <c r="P255" s="14"/>
    </row>
    <row r="256" spans="5:16" x14ac:dyDescent="0.25">
      <c r="E256" s="272"/>
      <c r="F256" s="13"/>
      <c r="G256" s="13"/>
      <c r="H256" s="13"/>
      <c r="I256" s="13"/>
      <c r="J256" s="13"/>
      <c r="L256" s="14"/>
      <c r="M256" s="14"/>
      <c r="N256" s="14"/>
      <c r="O256" s="14"/>
      <c r="P256" s="14"/>
    </row>
    <row r="257" spans="5:16" x14ac:dyDescent="0.25">
      <c r="E257" s="272"/>
      <c r="F257" s="13"/>
      <c r="G257" s="13"/>
      <c r="H257" s="13"/>
      <c r="I257" s="13"/>
      <c r="J257" s="13"/>
      <c r="L257" s="14"/>
      <c r="M257" s="14"/>
      <c r="N257" s="14"/>
      <c r="O257" s="14"/>
      <c r="P257" s="14"/>
    </row>
    <row r="258" spans="5:16" x14ac:dyDescent="0.25">
      <c r="E258" s="272"/>
      <c r="F258" s="13"/>
      <c r="G258" s="13"/>
      <c r="H258" s="13"/>
      <c r="I258" s="13"/>
      <c r="J258" s="13"/>
      <c r="L258" s="14"/>
      <c r="M258" s="14"/>
      <c r="N258" s="14"/>
      <c r="O258" s="14"/>
      <c r="P258" s="14"/>
    </row>
    <row r="259" spans="5:16" x14ac:dyDescent="0.25">
      <c r="E259" s="272"/>
      <c r="F259" s="13"/>
      <c r="G259" s="13"/>
      <c r="H259" s="13"/>
      <c r="I259" s="13"/>
      <c r="J259" s="13"/>
      <c r="L259" s="14"/>
      <c r="M259" s="14"/>
      <c r="N259" s="14"/>
      <c r="O259" s="14"/>
      <c r="P259" s="14"/>
    </row>
    <row r="260" spans="5:16" x14ac:dyDescent="0.25">
      <c r="E260" s="272"/>
      <c r="F260" s="13"/>
      <c r="G260" s="13"/>
      <c r="H260" s="13"/>
      <c r="I260" s="13"/>
      <c r="J260" s="13"/>
      <c r="L260" s="14"/>
      <c r="M260" s="14"/>
      <c r="N260" s="14"/>
      <c r="O260" s="14"/>
      <c r="P260" s="14"/>
    </row>
    <row r="261" spans="5:16" x14ac:dyDescent="0.25">
      <c r="E261" s="272"/>
      <c r="F261" s="13"/>
      <c r="G261" s="13"/>
      <c r="H261" s="13"/>
      <c r="I261" s="13"/>
      <c r="J261" s="13"/>
      <c r="L261" s="14"/>
      <c r="M261" s="14"/>
      <c r="N261" s="14"/>
      <c r="O261" s="14"/>
      <c r="P261" s="14"/>
    </row>
    <row r="262" spans="5:16" x14ac:dyDescent="0.25">
      <c r="E262" s="272"/>
      <c r="F262" s="13"/>
      <c r="G262" s="13"/>
      <c r="H262" s="13"/>
      <c r="I262" s="13"/>
      <c r="J262" s="13"/>
      <c r="L262" s="14"/>
      <c r="M262" s="14"/>
      <c r="N262" s="14"/>
      <c r="O262" s="14"/>
      <c r="P262" s="14"/>
    </row>
    <row r="263" spans="5:16" x14ac:dyDescent="0.25">
      <c r="E263" s="272"/>
      <c r="F263" s="13"/>
      <c r="G263" s="13"/>
      <c r="H263" s="13"/>
      <c r="I263" s="13"/>
      <c r="J263" s="13"/>
      <c r="L263" s="14"/>
      <c r="M263" s="14"/>
      <c r="N263" s="14"/>
      <c r="O263" s="14"/>
      <c r="P263" s="14"/>
    </row>
    <row r="264" spans="5:16" x14ac:dyDescent="0.25">
      <c r="E264" s="272"/>
      <c r="F264" s="13"/>
      <c r="G264" s="13"/>
      <c r="H264" s="13"/>
      <c r="I264" s="13"/>
      <c r="J264" s="13"/>
      <c r="L264" s="14"/>
      <c r="M264" s="14"/>
      <c r="N264" s="14"/>
      <c r="O264" s="14"/>
      <c r="P264" s="14"/>
    </row>
    <row r="265" spans="5:16" x14ac:dyDescent="0.25">
      <c r="E265" s="272"/>
      <c r="F265" s="13"/>
      <c r="G265" s="13"/>
      <c r="H265" s="13"/>
      <c r="I265" s="13"/>
      <c r="J265" s="13"/>
      <c r="L265" s="14"/>
      <c r="M265" s="14"/>
      <c r="N265" s="14"/>
      <c r="O265" s="14"/>
      <c r="P265" s="14"/>
    </row>
    <row r="266" spans="5:16" x14ac:dyDescent="0.25">
      <c r="F266" s="13"/>
      <c r="G266" s="13"/>
      <c r="H266" s="13"/>
      <c r="I266" s="13"/>
      <c r="J266" s="13"/>
      <c r="L266" s="14"/>
      <c r="M266" s="14"/>
      <c r="N266" s="14"/>
      <c r="O266" s="14"/>
      <c r="P266" s="14"/>
    </row>
    <row r="267" spans="5:16" x14ac:dyDescent="0.25">
      <c r="E267" s="272"/>
      <c r="F267" s="13"/>
      <c r="G267" s="13"/>
      <c r="H267" s="13"/>
      <c r="I267" s="13"/>
      <c r="J267" s="13"/>
      <c r="L267" s="14"/>
      <c r="M267" s="14"/>
      <c r="N267" s="14"/>
      <c r="O267" s="14"/>
      <c r="P267" s="14"/>
    </row>
    <row r="268" spans="5:16" x14ac:dyDescent="0.25">
      <c r="E268" s="272"/>
      <c r="F268" s="13"/>
      <c r="G268" s="13"/>
      <c r="H268" s="13"/>
      <c r="I268" s="13"/>
      <c r="J268" s="13"/>
      <c r="L268" s="14"/>
      <c r="M268" s="14"/>
      <c r="N268" s="14"/>
      <c r="O268" s="14"/>
      <c r="P268" s="14"/>
    </row>
    <row r="269" spans="5:16" x14ac:dyDescent="0.25">
      <c r="E269" s="272"/>
      <c r="F269" s="13"/>
      <c r="G269" s="13"/>
      <c r="H269" s="13"/>
      <c r="I269" s="13"/>
      <c r="J269" s="13"/>
      <c r="L269" s="14"/>
      <c r="M269" s="14"/>
      <c r="N269" s="14"/>
      <c r="O269" s="14"/>
      <c r="P269" s="14"/>
    </row>
    <row r="270" spans="5:16" x14ac:dyDescent="0.25">
      <c r="F270" s="13"/>
      <c r="G270" s="13"/>
      <c r="H270" s="13"/>
      <c r="I270" s="13"/>
      <c r="J270" s="13"/>
      <c r="L270" s="14"/>
      <c r="M270" s="14"/>
      <c r="N270" s="14"/>
      <c r="O270" s="14"/>
      <c r="P270" s="14"/>
    </row>
    <row r="271" spans="5:16" x14ac:dyDescent="0.25">
      <c r="E271" s="272"/>
      <c r="F271" s="13"/>
      <c r="G271" s="13"/>
      <c r="H271" s="13"/>
      <c r="I271" s="13"/>
      <c r="J271" s="13"/>
      <c r="L271" s="14"/>
      <c r="M271" s="14"/>
      <c r="N271" s="14"/>
      <c r="O271" s="14"/>
      <c r="P271" s="14"/>
    </row>
    <row r="272" spans="5:16" x14ac:dyDescent="0.25">
      <c r="E272" s="272"/>
      <c r="F272" s="13"/>
      <c r="G272" s="13"/>
      <c r="H272" s="13"/>
      <c r="I272" s="13"/>
      <c r="J272" s="13"/>
      <c r="L272" s="14"/>
      <c r="M272" s="14"/>
      <c r="N272" s="14"/>
      <c r="O272" s="14"/>
      <c r="P272" s="14"/>
    </row>
    <row r="273" spans="5:16" x14ac:dyDescent="0.25">
      <c r="E273" s="272"/>
      <c r="F273" s="13"/>
      <c r="G273" s="13"/>
      <c r="H273" s="13"/>
      <c r="I273" s="13"/>
      <c r="J273" s="13"/>
      <c r="L273" s="14"/>
      <c r="M273" s="14"/>
      <c r="N273" s="14"/>
      <c r="O273" s="14"/>
      <c r="P273" s="14"/>
    </row>
    <row r="274" spans="5:16" x14ac:dyDescent="0.25">
      <c r="E274" s="272"/>
      <c r="F274" s="13"/>
      <c r="G274" s="13"/>
      <c r="H274" s="13"/>
      <c r="I274" s="13"/>
      <c r="J274" s="13"/>
      <c r="L274" s="14"/>
      <c r="M274" s="14"/>
      <c r="N274" s="14"/>
      <c r="O274" s="14"/>
      <c r="P274" s="14"/>
    </row>
    <row r="275" spans="5:16" x14ac:dyDescent="0.25">
      <c r="E275" s="272"/>
      <c r="F275" s="13"/>
      <c r="G275" s="13"/>
      <c r="H275" s="13"/>
      <c r="I275" s="13"/>
      <c r="J275" s="13"/>
      <c r="L275" s="14"/>
      <c r="M275" s="14"/>
      <c r="N275" s="14"/>
      <c r="O275" s="14"/>
      <c r="P275" s="14"/>
    </row>
    <row r="276" spans="5:16" x14ac:dyDescent="0.25">
      <c r="E276" s="272"/>
      <c r="F276" s="13"/>
      <c r="G276" s="13"/>
      <c r="H276" s="13"/>
      <c r="I276" s="13"/>
      <c r="J276" s="13"/>
      <c r="L276" s="14"/>
      <c r="M276" s="14"/>
      <c r="N276" s="14"/>
      <c r="O276" s="14"/>
      <c r="P276" s="14"/>
    </row>
    <row r="277" spans="5:16" x14ac:dyDescent="0.25">
      <c r="E277" s="272"/>
      <c r="F277" s="13"/>
      <c r="G277" s="13"/>
      <c r="H277" s="13"/>
      <c r="I277" s="13"/>
      <c r="J277" s="13"/>
      <c r="L277" s="14"/>
      <c r="M277" s="14"/>
      <c r="N277" s="14"/>
      <c r="O277" s="14"/>
      <c r="P277" s="14"/>
    </row>
    <row r="278" spans="5:16" x14ac:dyDescent="0.25">
      <c r="E278" s="272"/>
      <c r="F278" s="13"/>
      <c r="G278" s="13"/>
      <c r="H278" s="13"/>
      <c r="I278" s="13"/>
      <c r="J278" s="13"/>
      <c r="L278" s="14"/>
      <c r="M278" s="14"/>
      <c r="N278" s="14"/>
      <c r="O278" s="14"/>
      <c r="P278" s="14"/>
    </row>
    <row r="279" spans="5:16" x14ac:dyDescent="0.25">
      <c r="E279" s="272"/>
      <c r="F279" s="13"/>
      <c r="G279" s="13"/>
      <c r="H279" s="13"/>
      <c r="I279" s="13"/>
      <c r="J279" s="13"/>
      <c r="L279" s="14"/>
      <c r="M279" s="14"/>
      <c r="N279" s="14"/>
      <c r="O279" s="14"/>
      <c r="P279" s="14"/>
    </row>
    <row r="280" spans="5:16" x14ac:dyDescent="0.25">
      <c r="E280" s="272"/>
      <c r="F280" s="13"/>
      <c r="G280" s="13"/>
      <c r="H280" s="13"/>
      <c r="I280" s="13"/>
      <c r="J280" s="13"/>
      <c r="L280" s="14"/>
      <c r="M280" s="14"/>
      <c r="N280" s="14"/>
      <c r="O280" s="14"/>
      <c r="P280" s="14"/>
    </row>
    <row r="281" spans="5:16" x14ac:dyDescent="0.25">
      <c r="E281" s="272"/>
      <c r="F281" s="13"/>
      <c r="G281" s="13"/>
      <c r="H281" s="13"/>
      <c r="I281" s="13"/>
      <c r="J281" s="13"/>
      <c r="L281" s="14"/>
      <c r="M281" s="14"/>
      <c r="N281" s="14"/>
      <c r="O281" s="14"/>
      <c r="P281" s="14"/>
    </row>
    <row r="282" spans="5:16" x14ac:dyDescent="0.25">
      <c r="E282" s="272"/>
      <c r="F282" s="13"/>
      <c r="G282" s="13"/>
      <c r="H282" s="13"/>
      <c r="I282" s="13"/>
      <c r="J282" s="13"/>
      <c r="L282" s="14"/>
      <c r="M282" s="14"/>
      <c r="N282" s="14"/>
      <c r="O282" s="14"/>
      <c r="P282" s="14"/>
    </row>
    <row r="283" spans="5:16" x14ac:dyDescent="0.25">
      <c r="E283" s="272"/>
      <c r="F283" s="13"/>
      <c r="G283" s="13"/>
      <c r="H283" s="13"/>
      <c r="I283" s="13"/>
      <c r="J283" s="13"/>
      <c r="L283" s="14"/>
      <c r="M283" s="14"/>
      <c r="N283" s="14"/>
      <c r="O283" s="14"/>
      <c r="P283" s="14"/>
    </row>
    <row r="284" spans="5:16" x14ac:dyDescent="0.25">
      <c r="E284" s="272"/>
      <c r="F284" s="13"/>
      <c r="G284" s="13"/>
      <c r="H284" s="13"/>
      <c r="I284" s="13"/>
      <c r="J284" s="13"/>
      <c r="L284" s="14"/>
      <c r="M284" s="14"/>
      <c r="N284" s="14"/>
      <c r="O284" s="14"/>
      <c r="P284" s="14"/>
    </row>
    <row r="285" spans="5:16" x14ac:dyDescent="0.25">
      <c r="E285" s="272"/>
      <c r="F285" s="13"/>
      <c r="G285" s="13"/>
      <c r="H285" s="13"/>
      <c r="I285" s="13"/>
      <c r="J285" s="13"/>
      <c r="L285" s="14"/>
      <c r="M285" s="14"/>
      <c r="N285" s="14"/>
      <c r="O285" s="14"/>
      <c r="P285" s="14"/>
    </row>
    <row r="286" spans="5:16" x14ac:dyDescent="0.25">
      <c r="E286" s="272"/>
      <c r="F286" s="13"/>
      <c r="G286" s="13"/>
      <c r="H286" s="13"/>
      <c r="I286" s="13"/>
      <c r="J286" s="13"/>
      <c r="L286" s="14"/>
      <c r="M286" s="14"/>
      <c r="N286" s="14"/>
      <c r="O286" s="14"/>
      <c r="P286" s="14"/>
    </row>
    <row r="287" spans="5:16" x14ac:dyDescent="0.25">
      <c r="E287" s="272"/>
      <c r="F287" s="13"/>
      <c r="G287" s="13"/>
      <c r="H287" s="13"/>
      <c r="I287" s="13"/>
      <c r="J287" s="13"/>
      <c r="L287" s="14"/>
      <c r="M287" s="14"/>
      <c r="N287" s="14"/>
      <c r="O287" s="14"/>
      <c r="P287" s="14"/>
    </row>
    <row r="288" spans="5:16" x14ac:dyDescent="0.25">
      <c r="E288" s="272"/>
      <c r="F288" s="13"/>
      <c r="G288" s="13"/>
      <c r="H288" s="13"/>
      <c r="I288" s="13"/>
      <c r="J288" s="13"/>
      <c r="L288" s="14"/>
      <c r="M288" s="14"/>
      <c r="N288" s="14"/>
      <c r="O288" s="14"/>
      <c r="P288" s="14"/>
    </row>
    <row r="289" spans="5:16" x14ac:dyDescent="0.25">
      <c r="E289" s="272"/>
      <c r="F289" s="13"/>
      <c r="G289" s="13"/>
      <c r="H289" s="13"/>
      <c r="I289" s="13"/>
      <c r="J289" s="13"/>
      <c r="L289" s="14"/>
      <c r="M289" s="14"/>
      <c r="N289" s="14"/>
      <c r="O289" s="14"/>
      <c r="P289" s="14"/>
    </row>
    <row r="290" spans="5:16" x14ac:dyDescent="0.25">
      <c r="E290" s="272"/>
      <c r="F290" s="13"/>
      <c r="G290" s="13"/>
      <c r="H290" s="13"/>
      <c r="I290" s="13"/>
      <c r="J290" s="13"/>
      <c r="L290" s="14"/>
      <c r="M290" s="14"/>
      <c r="N290" s="14"/>
      <c r="O290" s="14"/>
      <c r="P290" s="14"/>
    </row>
    <row r="291" spans="5:16" x14ac:dyDescent="0.25">
      <c r="E291" s="272"/>
      <c r="F291" s="13"/>
      <c r="G291" s="13"/>
      <c r="H291" s="13"/>
      <c r="I291" s="13"/>
      <c r="J291" s="13"/>
      <c r="L291" s="14"/>
      <c r="M291" s="14"/>
      <c r="N291" s="14"/>
      <c r="O291" s="14"/>
      <c r="P291" s="14"/>
    </row>
    <row r="292" spans="5:16" x14ac:dyDescent="0.25">
      <c r="E292" s="272"/>
      <c r="F292" s="13"/>
      <c r="G292" s="13"/>
      <c r="H292" s="13"/>
      <c r="I292" s="13"/>
      <c r="J292" s="13"/>
      <c r="L292" s="14"/>
      <c r="M292" s="14"/>
      <c r="N292" s="14"/>
      <c r="O292" s="14"/>
      <c r="P292" s="14"/>
    </row>
    <row r="293" spans="5:16" x14ac:dyDescent="0.25">
      <c r="E293" s="272"/>
      <c r="F293" s="13"/>
      <c r="G293" s="13"/>
      <c r="H293" s="13"/>
      <c r="I293" s="13"/>
      <c r="J293" s="13"/>
      <c r="L293" s="14"/>
      <c r="M293" s="14"/>
      <c r="N293" s="14"/>
      <c r="O293" s="14"/>
      <c r="P293" s="14"/>
    </row>
    <row r="294" spans="5:16" x14ac:dyDescent="0.25">
      <c r="F294" s="13"/>
      <c r="G294" s="13"/>
      <c r="H294" s="13"/>
      <c r="I294" s="13"/>
      <c r="J294" s="13"/>
      <c r="L294" s="14"/>
      <c r="M294" s="14"/>
      <c r="N294" s="14"/>
      <c r="O294" s="14"/>
      <c r="P294" s="14"/>
    </row>
    <row r="295" spans="5:16" x14ac:dyDescent="0.25">
      <c r="E295" s="272"/>
      <c r="F295" s="13"/>
      <c r="G295" s="13"/>
      <c r="H295" s="13"/>
      <c r="I295" s="13"/>
      <c r="J295" s="13"/>
      <c r="L295" s="14"/>
      <c r="M295" s="14"/>
      <c r="N295" s="14"/>
      <c r="O295" s="14"/>
      <c r="P295" s="14"/>
    </row>
    <row r="296" spans="5:16" x14ac:dyDescent="0.25">
      <c r="E296" s="272"/>
      <c r="F296" s="13"/>
      <c r="G296" s="13"/>
      <c r="H296" s="13"/>
      <c r="I296" s="13"/>
      <c r="J296" s="13"/>
      <c r="L296" s="14"/>
      <c r="M296" s="14"/>
      <c r="N296" s="14"/>
      <c r="O296" s="14"/>
      <c r="P296" s="14"/>
    </row>
    <row r="297" spans="5:16" x14ac:dyDescent="0.25">
      <c r="E297" s="272"/>
      <c r="F297" s="13"/>
      <c r="G297" s="13"/>
      <c r="H297" s="13"/>
      <c r="I297" s="13"/>
      <c r="J297" s="13"/>
      <c r="L297" s="14"/>
      <c r="M297" s="14"/>
      <c r="N297" s="14"/>
      <c r="O297" s="14"/>
      <c r="P297" s="14"/>
    </row>
    <row r="298" spans="5:16" x14ac:dyDescent="0.25">
      <c r="E298" s="272"/>
      <c r="F298" s="13"/>
      <c r="G298" s="13"/>
      <c r="H298" s="13"/>
      <c r="I298" s="13"/>
      <c r="J298" s="13"/>
      <c r="L298" s="14"/>
      <c r="M298" s="14"/>
      <c r="N298" s="14"/>
      <c r="O298" s="14"/>
      <c r="P298" s="14"/>
    </row>
    <row r="299" spans="5:16" x14ac:dyDescent="0.25">
      <c r="E299" s="272"/>
      <c r="F299" s="13"/>
      <c r="G299" s="13"/>
      <c r="H299" s="13"/>
      <c r="I299" s="13"/>
      <c r="J299" s="13"/>
      <c r="L299" s="14"/>
      <c r="M299" s="14"/>
      <c r="N299" s="14"/>
      <c r="O299" s="14"/>
      <c r="P299" s="14"/>
    </row>
    <row r="300" spans="5:16" x14ac:dyDescent="0.25">
      <c r="E300" s="272"/>
      <c r="F300" s="13"/>
      <c r="G300" s="13"/>
      <c r="H300" s="13"/>
      <c r="I300" s="13"/>
      <c r="J300" s="13"/>
      <c r="L300" s="14"/>
      <c r="M300" s="14"/>
      <c r="N300" s="14"/>
      <c r="O300" s="14"/>
      <c r="P300" s="14"/>
    </row>
    <row r="301" spans="5:16" x14ac:dyDescent="0.25">
      <c r="E301" s="272"/>
      <c r="F301" s="13"/>
      <c r="G301" s="13"/>
      <c r="H301" s="13"/>
      <c r="I301" s="13"/>
      <c r="J301" s="13"/>
      <c r="L301" s="14"/>
      <c r="M301" s="14"/>
      <c r="N301" s="14"/>
      <c r="O301" s="14"/>
      <c r="P301" s="14"/>
    </row>
    <row r="302" spans="5:16" x14ac:dyDescent="0.25">
      <c r="E302" s="272"/>
      <c r="F302" s="13"/>
      <c r="G302" s="13"/>
      <c r="H302" s="13"/>
      <c r="I302" s="13"/>
      <c r="J302" s="13"/>
      <c r="L302" s="14"/>
      <c r="M302" s="14"/>
      <c r="N302" s="14"/>
      <c r="O302" s="14"/>
      <c r="P302" s="14"/>
    </row>
    <row r="303" spans="5:16" x14ac:dyDescent="0.25">
      <c r="E303" s="272"/>
      <c r="F303" s="13"/>
      <c r="G303" s="13"/>
      <c r="H303" s="13"/>
      <c r="I303" s="13"/>
      <c r="J303" s="13"/>
      <c r="L303" s="14"/>
      <c r="M303" s="14"/>
      <c r="N303" s="14"/>
      <c r="O303" s="14"/>
      <c r="P303" s="14"/>
    </row>
    <row r="304" spans="5:16" x14ac:dyDescent="0.25">
      <c r="E304" s="272"/>
      <c r="F304" s="13"/>
      <c r="G304" s="13"/>
      <c r="H304" s="13"/>
      <c r="I304" s="13"/>
      <c r="J304" s="13"/>
      <c r="L304" s="14"/>
      <c r="M304" s="14"/>
      <c r="N304" s="14"/>
      <c r="O304" s="14"/>
      <c r="P304" s="14"/>
    </row>
    <row r="305" spans="5:16" x14ac:dyDescent="0.25">
      <c r="E305" s="272"/>
      <c r="F305" s="13"/>
      <c r="G305" s="13"/>
      <c r="H305" s="13"/>
      <c r="I305" s="13"/>
      <c r="J305" s="13"/>
      <c r="L305" s="14"/>
      <c r="M305" s="14"/>
      <c r="N305" s="14"/>
      <c r="O305" s="14"/>
      <c r="P305" s="14"/>
    </row>
    <row r="306" spans="5:16" x14ac:dyDescent="0.25">
      <c r="E306" s="272"/>
      <c r="F306" s="13"/>
      <c r="G306" s="13"/>
      <c r="H306" s="13"/>
      <c r="I306" s="13"/>
      <c r="J306" s="13"/>
      <c r="L306" s="14"/>
      <c r="M306" s="14"/>
      <c r="N306" s="14"/>
      <c r="O306" s="14"/>
      <c r="P306" s="14"/>
    </row>
    <row r="307" spans="5:16" x14ac:dyDescent="0.25">
      <c r="E307" s="272"/>
      <c r="F307" s="13"/>
      <c r="G307" s="13"/>
      <c r="H307" s="13"/>
      <c r="I307" s="13"/>
      <c r="J307" s="13"/>
      <c r="L307" s="14"/>
      <c r="M307" s="14"/>
      <c r="N307" s="14"/>
      <c r="O307" s="14"/>
      <c r="P307" s="14"/>
    </row>
    <row r="308" spans="5:16" x14ac:dyDescent="0.25">
      <c r="E308" s="272"/>
      <c r="F308" s="13"/>
      <c r="G308" s="13"/>
      <c r="H308" s="13"/>
      <c r="I308" s="13"/>
      <c r="J308" s="13"/>
      <c r="L308" s="14"/>
      <c r="M308" s="14"/>
      <c r="N308" s="14"/>
      <c r="O308" s="14"/>
      <c r="P308" s="14"/>
    </row>
    <row r="309" spans="5:16" x14ac:dyDescent="0.25">
      <c r="E309" s="272"/>
      <c r="F309" s="13"/>
      <c r="G309" s="13"/>
      <c r="H309" s="13"/>
      <c r="I309" s="13"/>
      <c r="J309" s="13"/>
      <c r="L309" s="14"/>
      <c r="M309" s="14"/>
      <c r="N309" s="14"/>
      <c r="O309" s="14"/>
      <c r="P309" s="14"/>
    </row>
    <row r="310" spans="5:16" x14ac:dyDescent="0.25">
      <c r="E310" s="272"/>
      <c r="F310" s="13"/>
      <c r="G310" s="13"/>
      <c r="H310" s="13"/>
      <c r="I310" s="13"/>
      <c r="J310" s="13"/>
      <c r="L310" s="14"/>
      <c r="M310" s="14"/>
      <c r="N310" s="14"/>
      <c r="O310" s="14"/>
      <c r="P310" s="14"/>
    </row>
    <row r="311" spans="5:16" x14ac:dyDescent="0.25">
      <c r="E311" s="272"/>
      <c r="F311" s="13"/>
      <c r="G311" s="13"/>
      <c r="H311" s="13"/>
      <c r="I311" s="13"/>
      <c r="J311" s="13"/>
      <c r="L311" s="14"/>
      <c r="M311" s="14"/>
      <c r="N311" s="14"/>
      <c r="O311" s="14"/>
      <c r="P311" s="14"/>
    </row>
    <row r="312" spans="5:16" x14ac:dyDescent="0.25">
      <c r="E312" s="272"/>
      <c r="F312" s="13"/>
      <c r="G312" s="13"/>
      <c r="H312" s="13"/>
      <c r="I312" s="13"/>
      <c r="J312" s="13"/>
      <c r="L312" s="14"/>
      <c r="M312" s="14"/>
      <c r="N312" s="14"/>
      <c r="O312" s="14"/>
      <c r="P312" s="14"/>
    </row>
    <row r="313" spans="5:16" x14ac:dyDescent="0.25">
      <c r="E313" s="272"/>
      <c r="F313" s="13"/>
      <c r="G313" s="13"/>
      <c r="H313" s="13"/>
      <c r="I313" s="13"/>
      <c r="J313" s="13"/>
      <c r="L313" s="14"/>
      <c r="M313" s="14"/>
      <c r="N313" s="14"/>
      <c r="O313" s="14"/>
      <c r="P313" s="14"/>
    </row>
    <row r="314" spans="5:16" x14ac:dyDescent="0.25">
      <c r="E314" s="272"/>
      <c r="F314" s="13"/>
      <c r="G314" s="13"/>
      <c r="H314" s="13"/>
      <c r="I314" s="13"/>
      <c r="J314" s="13"/>
      <c r="L314" s="14"/>
      <c r="M314" s="14"/>
      <c r="N314" s="14"/>
      <c r="O314" s="14"/>
      <c r="P314" s="14"/>
    </row>
    <row r="315" spans="5:16" x14ac:dyDescent="0.25">
      <c r="E315" s="272"/>
      <c r="F315" s="13"/>
      <c r="G315" s="13"/>
      <c r="H315" s="13"/>
      <c r="I315" s="13"/>
      <c r="J315" s="13"/>
      <c r="L315" s="14"/>
      <c r="M315" s="14"/>
      <c r="N315" s="14"/>
      <c r="O315" s="14"/>
      <c r="P315" s="14"/>
    </row>
    <row r="316" spans="5:16" x14ac:dyDescent="0.25">
      <c r="E316" s="272"/>
      <c r="F316" s="13"/>
      <c r="G316" s="13"/>
      <c r="H316" s="13"/>
      <c r="I316" s="13"/>
      <c r="J316" s="13"/>
      <c r="L316" s="14"/>
      <c r="M316" s="14"/>
      <c r="N316" s="14"/>
      <c r="O316" s="14"/>
      <c r="P316" s="14"/>
    </row>
    <row r="317" spans="5:16" x14ac:dyDescent="0.25">
      <c r="E317" s="272"/>
      <c r="F317" s="13"/>
      <c r="G317" s="13"/>
      <c r="H317" s="13"/>
      <c r="I317" s="13"/>
      <c r="J317" s="13"/>
      <c r="L317" s="14"/>
      <c r="M317" s="14"/>
      <c r="N317" s="14"/>
      <c r="O317" s="14"/>
      <c r="P317" s="14"/>
    </row>
    <row r="318" spans="5:16" x14ac:dyDescent="0.25">
      <c r="E318" s="272"/>
      <c r="F318" s="13"/>
      <c r="G318" s="13"/>
      <c r="H318" s="13"/>
      <c r="I318" s="13"/>
      <c r="J318" s="13"/>
      <c r="L318" s="14"/>
      <c r="M318" s="14"/>
      <c r="N318" s="14"/>
      <c r="O318" s="14"/>
      <c r="P318" s="14"/>
    </row>
    <row r="319" spans="5:16" x14ac:dyDescent="0.25">
      <c r="E319" s="272"/>
      <c r="F319" s="13"/>
      <c r="G319" s="13"/>
      <c r="H319" s="13"/>
      <c r="I319" s="13"/>
      <c r="J319" s="13"/>
      <c r="L319" s="14"/>
      <c r="M319" s="14"/>
      <c r="N319" s="14"/>
      <c r="O319" s="14"/>
      <c r="P319" s="14"/>
    </row>
    <row r="320" spans="5:16" x14ac:dyDescent="0.25">
      <c r="E320" s="272"/>
      <c r="F320" s="13"/>
      <c r="G320" s="13"/>
      <c r="H320" s="13"/>
      <c r="I320" s="13"/>
      <c r="J320" s="13"/>
      <c r="L320" s="14"/>
      <c r="M320" s="14"/>
      <c r="N320" s="14"/>
      <c r="O320" s="14"/>
      <c r="P320" s="14"/>
    </row>
    <row r="321" spans="5:16" x14ac:dyDescent="0.25">
      <c r="E321" s="272"/>
      <c r="F321" s="13"/>
      <c r="G321" s="13"/>
      <c r="H321" s="13"/>
      <c r="I321" s="13"/>
      <c r="J321" s="13"/>
      <c r="L321" s="14"/>
      <c r="M321" s="14"/>
      <c r="N321" s="14"/>
      <c r="O321" s="14"/>
      <c r="P321" s="14"/>
    </row>
    <row r="322" spans="5:16" x14ac:dyDescent="0.25">
      <c r="E322" s="272"/>
      <c r="F322" s="13"/>
      <c r="G322" s="13"/>
      <c r="H322" s="13"/>
      <c r="I322" s="13"/>
      <c r="J322" s="13"/>
      <c r="L322" s="14"/>
      <c r="M322" s="14"/>
      <c r="N322" s="14"/>
      <c r="O322" s="14"/>
      <c r="P322" s="14"/>
    </row>
    <row r="323" spans="5:16" x14ac:dyDescent="0.25">
      <c r="F323" s="13"/>
      <c r="G323" s="13"/>
      <c r="H323" s="13"/>
      <c r="I323" s="13"/>
      <c r="J323" s="13"/>
      <c r="L323" s="14"/>
      <c r="M323" s="14"/>
      <c r="N323" s="14"/>
      <c r="O323" s="14"/>
      <c r="P323" s="14"/>
    </row>
    <row r="324" spans="5:16" x14ac:dyDescent="0.25">
      <c r="E324" s="272"/>
      <c r="F324" s="13"/>
      <c r="G324" s="13"/>
      <c r="H324" s="13"/>
      <c r="I324" s="13"/>
      <c r="J324" s="13"/>
      <c r="L324" s="14"/>
      <c r="M324" s="14"/>
      <c r="N324" s="14"/>
      <c r="O324" s="14"/>
      <c r="P324" s="14"/>
    </row>
    <row r="325" spans="5:16" x14ac:dyDescent="0.25">
      <c r="E325" s="272"/>
      <c r="F325" s="13"/>
      <c r="G325" s="13"/>
      <c r="H325" s="13"/>
      <c r="I325" s="13"/>
      <c r="J325" s="13"/>
      <c r="L325" s="14"/>
      <c r="M325" s="14"/>
      <c r="N325" s="14"/>
      <c r="O325" s="14"/>
      <c r="P325" s="14"/>
    </row>
    <row r="326" spans="5:16" x14ac:dyDescent="0.25">
      <c r="E326" s="272"/>
      <c r="F326" s="13"/>
      <c r="G326" s="13"/>
      <c r="H326" s="13"/>
      <c r="I326" s="13"/>
      <c r="J326" s="13"/>
      <c r="L326" s="14"/>
      <c r="M326" s="14"/>
      <c r="N326" s="14"/>
      <c r="O326" s="14"/>
      <c r="P326" s="14"/>
    </row>
    <row r="327" spans="5:16" x14ac:dyDescent="0.25">
      <c r="E327" s="272"/>
      <c r="F327" s="13"/>
      <c r="G327" s="13"/>
      <c r="H327" s="13"/>
      <c r="I327" s="13"/>
      <c r="J327" s="13"/>
      <c r="L327" s="14"/>
      <c r="M327" s="14"/>
      <c r="N327" s="14"/>
      <c r="O327" s="14"/>
      <c r="P327" s="14"/>
    </row>
    <row r="328" spans="5:16" x14ac:dyDescent="0.25">
      <c r="E328" s="272"/>
      <c r="F328" s="13"/>
      <c r="G328" s="13"/>
      <c r="H328" s="13"/>
      <c r="I328" s="13"/>
      <c r="J328" s="13"/>
      <c r="L328" s="14"/>
      <c r="M328" s="14"/>
      <c r="N328" s="14"/>
      <c r="O328" s="14"/>
      <c r="P328" s="14"/>
    </row>
    <row r="329" spans="5:16" x14ac:dyDescent="0.25">
      <c r="E329" s="272"/>
      <c r="F329" s="13"/>
      <c r="G329" s="13"/>
      <c r="H329" s="13"/>
      <c r="I329" s="13"/>
      <c r="J329" s="13"/>
      <c r="L329" s="14"/>
      <c r="M329" s="14"/>
      <c r="N329" s="14"/>
      <c r="O329" s="14"/>
      <c r="P329" s="14"/>
    </row>
    <row r="330" spans="5:16" x14ac:dyDescent="0.25">
      <c r="E330" s="272"/>
      <c r="F330" s="13"/>
      <c r="G330" s="13"/>
      <c r="H330" s="13"/>
      <c r="I330" s="13"/>
      <c r="J330" s="13"/>
      <c r="L330" s="14"/>
      <c r="M330" s="14"/>
      <c r="N330" s="14"/>
      <c r="O330" s="14"/>
      <c r="P330" s="14"/>
    </row>
    <row r="331" spans="5:16" x14ac:dyDescent="0.25">
      <c r="E331" s="272"/>
      <c r="F331" s="13"/>
      <c r="G331" s="13"/>
      <c r="H331" s="13"/>
      <c r="I331" s="13"/>
      <c r="J331" s="13"/>
      <c r="L331" s="14"/>
      <c r="M331" s="14"/>
      <c r="N331" s="14"/>
      <c r="O331" s="14"/>
      <c r="P331" s="14"/>
    </row>
    <row r="332" spans="5:16" x14ac:dyDescent="0.25">
      <c r="E332" s="272"/>
      <c r="F332" s="13"/>
      <c r="G332" s="13"/>
      <c r="H332" s="13"/>
      <c r="I332" s="13"/>
      <c r="J332" s="13"/>
      <c r="L332" s="14"/>
      <c r="M332" s="14"/>
      <c r="N332" s="14"/>
      <c r="O332" s="14"/>
      <c r="P332" s="14"/>
    </row>
    <row r="333" spans="5:16" x14ac:dyDescent="0.25">
      <c r="E333" s="272"/>
      <c r="F333" s="13"/>
      <c r="G333" s="13"/>
      <c r="H333" s="13"/>
      <c r="I333" s="13"/>
      <c r="J333" s="13"/>
      <c r="L333" s="14"/>
      <c r="M333" s="14"/>
      <c r="N333" s="14"/>
      <c r="O333" s="14"/>
      <c r="P333" s="14"/>
    </row>
    <row r="334" spans="5:16" x14ac:dyDescent="0.25">
      <c r="E334" s="272"/>
      <c r="F334" s="13"/>
      <c r="G334" s="13"/>
      <c r="H334" s="13"/>
      <c r="I334" s="13"/>
      <c r="J334" s="13"/>
      <c r="L334" s="14"/>
      <c r="M334" s="14"/>
      <c r="N334" s="14"/>
      <c r="O334" s="14"/>
      <c r="P334" s="14"/>
    </row>
    <row r="335" spans="5:16" x14ac:dyDescent="0.25">
      <c r="E335" s="272"/>
      <c r="F335" s="13"/>
      <c r="G335" s="13"/>
      <c r="H335" s="13"/>
      <c r="I335" s="13"/>
      <c r="J335" s="13"/>
      <c r="L335" s="14"/>
      <c r="M335" s="14"/>
      <c r="N335" s="14"/>
      <c r="O335" s="14"/>
      <c r="P335" s="14"/>
    </row>
    <row r="336" spans="5:16" x14ac:dyDescent="0.25">
      <c r="E336" s="272"/>
      <c r="F336" s="13"/>
      <c r="G336" s="13"/>
      <c r="H336" s="13"/>
      <c r="I336" s="13"/>
      <c r="J336" s="13"/>
      <c r="L336" s="14"/>
      <c r="M336" s="14"/>
      <c r="N336" s="14"/>
      <c r="O336" s="14"/>
      <c r="P336" s="14"/>
    </row>
    <row r="337" spans="5:16" x14ac:dyDescent="0.25">
      <c r="E337" s="272"/>
      <c r="F337" s="13"/>
      <c r="G337" s="13"/>
      <c r="H337" s="13"/>
      <c r="I337" s="13"/>
      <c r="J337" s="13"/>
      <c r="L337" s="14"/>
      <c r="M337" s="14"/>
      <c r="N337" s="14"/>
      <c r="O337" s="14"/>
      <c r="P337" s="14"/>
    </row>
    <row r="338" spans="5:16" x14ac:dyDescent="0.25">
      <c r="E338" s="272"/>
      <c r="F338" s="13"/>
      <c r="G338" s="13"/>
      <c r="H338" s="13"/>
      <c r="I338" s="13"/>
      <c r="J338" s="13"/>
      <c r="L338" s="14"/>
      <c r="M338" s="14"/>
      <c r="N338" s="14"/>
      <c r="O338" s="14"/>
      <c r="P338" s="14"/>
    </row>
    <row r="339" spans="5:16" x14ac:dyDescent="0.25">
      <c r="E339" s="272"/>
      <c r="F339" s="13"/>
      <c r="G339" s="13"/>
      <c r="H339" s="13"/>
      <c r="I339" s="13"/>
      <c r="J339" s="13"/>
      <c r="L339" s="14"/>
      <c r="M339" s="14"/>
      <c r="N339" s="14"/>
      <c r="O339" s="14"/>
      <c r="P339" s="14"/>
    </row>
    <row r="340" spans="5:16" x14ac:dyDescent="0.25">
      <c r="E340" s="272"/>
      <c r="F340" s="13"/>
      <c r="G340" s="13"/>
      <c r="H340" s="13"/>
      <c r="I340" s="13"/>
      <c r="J340" s="13"/>
      <c r="L340" s="14"/>
      <c r="M340" s="14"/>
      <c r="N340" s="14"/>
      <c r="O340" s="14"/>
      <c r="P340" s="14"/>
    </row>
    <row r="341" spans="5:16" x14ac:dyDescent="0.25">
      <c r="E341" s="272"/>
      <c r="F341" s="13"/>
      <c r="G341" s="13"/>
      <c r="H341" s="13"/>
      <c r="I341" s="13"/>
      <c r="J341" s="13"/>
      <c r="L341" s="14"/>
      <c r="M341" s="14"/>
      <c r="N341" s="14"/>
      <c r="O341" s="14"/>
      <c r="P341" s="14"/>
    </row>
    <row r="342" spans="5:16" x14ac:dyDescent="0.25">
      <c r="E342" s="272"/>
      <c r="F342" s="13"/>
      <c r="G342" s="13"/>
      <c r="H342" s="13"/>
      <c r="I342" s="13"/>
      <c r="J342" s="13"/>
      <c r="L342" s="14"/>
      <c r="M342" s="14"/>
      <c r="N342" s="14"/>
      <c r="O342" s="14"/>
      <c r="P342" s="14"/>
    </row>
    <row r="343" spans="5:16" x14ac:dyDescent="0.25">
      <c r="E343" s="272"/>
      <c r="F343" s="13"/>
      <c r="G343" s="13"/>
      <c r="H343" s="13"/>
      <c r="I343" s="13"/>
      <c r="J343" s="13"/>
      <c r="L343" s="14"/>
      <c r="M343" s="14"/>
      <c r="N343" s="14"/>
      <c r="O343" s="14"/>
      <c r="P343" s="14"/>
    </row>
    <row r="344" spans="5:16" x14ac:dyDescent="0.25">
      <c r="E344" s="272"/>
      <c r="F344" s="13"/>
      <c r="G344" s="13"/>
      <c r="H344" s="13"/>
      <c r="I344" s="13"/>
      <c r="J344" s="13"/>
      <c r="L344" s="14"/>
      <c r="M344" s="14"/>
      <c r="N344" s="14"/>
      <c r="O344" s="14"/>
      <c r="P344" s="14"/>
    </row>
    <row r="345" spans="5:16" x14ac:dyDescent="0.25">
      <c r="E345" s="272"/>
      <c r="F345" s="13"/>
      <c r="G345" s="13"/>
      <c r="H345" s="13"/>
      <c r="I345" s="13"/>
      <c r="J345" s="13"/>
      <c r="L345" s="14"/>
      <c r="M345" s="14"/>
      <c r="N345" s="14"/>
      <c r="O345" s="14"/>
      <c r="P345" s="14"/>
    </row>
    <row r="346" spans="5:16" x14ac:dyDescent="0.25">
      <c r="E346" s="272"/>
      <c r="F346" s="13"/>
      <c r="G346" s="13"/>
      <c r="H346" s="13"/>
      <c r="I346" s="13"/>
      <c r="J346" s="13"/>
      <c r="L346" s="14"/>
      <c r="M346" s="14"/>
      <c r="N346" s="14"/>
      <c r="O346" s="14"/>
      <c r="P346" s="14"/>
    </row>
    <row r="347" spans="5:16" x14ac:dyDescent="0.25">
      <c r="E347" s="272"/>
      <c r="F347" s="13"/>
      <c r="G347" s="13"/>
      <c r="H347" s="13"/>
      <c r="I347" s="13"/>
      <c r="J347" s="13"/>
      <c r="L347" s="14"/>
      <c r="M347" s="14"/>
      <c r="N347" s="14"/>
      <c r="O347" s="14"/>
      <c r="P347" s="14"/>
    </row>
    <row r="348" spans="5:16" x14ac:dyDescent="0.25">
      <c r="E348" s="272"/>
      <c r="F348" s="13"/>
      <c r="G348" s="13"/>
      <c r="H348" s="13"/>
      <c r="I348" s="13"/>
      <c r="J348" s="13"/>
      <c r="L348" s="14"/>
      <c r="M348" s="14"/>
      <c r="N348" s="14"/>
      <c r="O348" s="14"/>
      <c r="P348" s="14"/>
    </row>
    <row r="349" spans="5:16" x14ac:dyDescent="0.25">
      <c r="E349" s="272"/>
      <c r="F349" s="13"/>
      <c r="G349" s="13"/>
      <c r="H349" s="13"/>
      <c r="I349" s="13"/>
      <c r="J349" s="13"/>
      <c r="L349" s="14"/>
      <c r="M349" s="14"/>
      <c r="N349" s="14"/>
      <c r="O349" s="14"/>
      <c r="P349" s="14"/>
    </row>
    <row r="350" spans="5:16" x14ac:dyDescent="0.25">
      <c r="F350" s="13"/>
      <c r="G350" s="13"/>
      <c r="H350" s="13"/>
      <c r="I350" s="13"/>
      <c r="J350" s="13"/>
      <c r="L350" s="14"/>
      <c r="M350" s="14"/>
      <c r="N350" s="14"/>
      <c r="O350" s="14"/>
      <c r="P350" s="14"/>
    </row>
    <row r="351" spans="5:16" x14ac:dyDescent="0.25">
      <c r="E351" s="272"/>
      <c r="F351" s="13"/>
      <c r="G351" s="13"/>
      <c r="H351" s="13"/>
      <c r="I351" s="13"/>
      <c r="J351" s="13"/>
      <c r="L351" s="14"/>
      <c r="M351" s="14"/>
      <c r="N351" s="14"/>
      <c r="O351" s="14"/>
      <c r="P351" s="14"/>
    </row>
    <row r="352" spans="5:16" x14ac:dyDescent="0.25">
      <c r="E352" s="272"/>
      <c r="F352" s="13"/>
      <c r="G352" s="13"/>
      <c r="H352" s="13"/>
      <c r="I352" s="13"/>
      <c r="J352" s="13"/>
      <c r="L352" s="14"/>
      <c r="M352" s="14"/>
      <c r="N352" s="14"/>
      <c r="O352" s="14"/>
      <c r="P352" s="14"/>
    </row>
    <row r="353" spans="5:16" x14ac:dyDescent="0.25">
      <c r="E353" s="272"/>
      <c r="F353" s="13"/>
      <c r="G353" s="13"/>
      <c r="H353" s="13"/>
      <c r="I353" s="13"/>
      <c r="J353" s="13"/>
      <c r="L353" s="14"/>
      <c r="M353" s="14"/>
      <c r="N353" s="14"/>
      <c r="O353" s="14"/>
      <c r="P353" s="14"/>
    </row>
    <row r="354" spans="5:16" x14ac:dyDescent="0.25">
      <c r="F354" s="13"/>
      <c r="G354" s="13"/>
      <c r="H354" s="13"/>
      <c r="I354" s="13"/>
      <c r="J354" s="13"/>
      <c r="L354" s="14"/>
      <c r="M354" s="14"/>
      <c r="N354" s="14"/>
      <c r="O354" s="14"/>
      <c r="P354" s="14"/>
    </row>
    <row r="355" spans="5:16" x14ac:dyDescent="0.25">
      <c r="E355" s="272"/>
      <c r="F355" s="13"/>
      <c r="G355" s="13"/>
      <c r="H355" s="13"/>
      <c r="I355" s="13"/>
      <c r="J355" s="13"/>
      <c r="L355" s="14"/>
      <c r="M355" s="14"/>
      <c r="N355" s="14"/>
      <c r="O355" s="14"/>
      <c r="P355" s="14"/>
    </row>
    <row r="356" spans="5:16" x14ac:dyDescent="0.25">
      <c r="E356" s="272"/>
      <c r="F356" s="13"/>
      <c r="G356" s="13"/>
      <c r="H356" s="13"/>
      <c r="I356" s="13"/>
      <c r="J356" s="13"/>
      <c r="L356" s="14"/>
      <c r="M356" s="14"/>
      <c r="N356" s="14"/>
      <c r="O356" s="14"/>
      <c r="P356" s="14"/>
    </row>
    <row r="357" spans="5:16" x14ac:dyDescent="0.25">
      <c r="E357" s="272"/>
      <c r="F357" s="13"/>
      <c r="G357" s="13"/>
      <c r="H357" s="13"/>
      <c r="I357" s="13"/>
      <c r="J357" s="13"/>
      <c r="L357" s="14"/>
      <c r="M357" s="14"/>
      <c r="N357" s="14"/>
      <c r="O357" s="14"/>
      <c r="P357" s="14"/>
    </row>
    <row r="358" spans="5:16" x14ac:dyDescent="0.25">
      <c r="E358" s="272"/>
      <c r="F358" s="13"/>
      <c r="G358" s="13"/>
      <c r="H358" s="13"/>
      <c r="I358" s="13"/>
      <c r="J358" s="13"/>
      <c r="L358" s="14"/>
      <c r="M358" s="14"/>
      <c r="N358" s="14"/>
      <c r="O358" s="14"/>
      <c r="P358" s="14"/>
    </row>
    <row r="359" spans="5:16" x14ac:dyDescent="0.25">
      <c r="E359" s="272"/>
      <c r="F359" s="13"/>
      <c r="G359" s="13"/>
      <c r="H359" s="13"/>
      <c r="I359" s="13"/>
      <c r="J359" s="13"/>
      <c r="L359" s="14"/>
      <c r="M359" s="14"/>
      <c r="N359" s="14"/>
      <c r="O359" s="14"/>
      <c r="P359" s="14"/>
    </row>
    <row r="360" spans="5:16" x14ac:dyDescent="0.25">
      <c r="E360" s="272"/>
      <c r="F360" s="13"/>
      <c r="G360" s="13"/>
      <c r="H360" s="13"/>
      <c r="I360" s="13"/>
      <c r="J360" s="13"/>
      <c r="L360" s="14"/>
      <c r="M360" s="14"/>
      <c r="N360" s="14"/>
      <c r="O360" s="14"/>
      <c r="P360" s="14"/>
    </row>
    <row r="361" spans="5:16" x14ac:dyDescent="0.25">
      <c r="E361" s="272"/>
      <c r="F361" s="13"/>
      <c r="G361" s="13"/>
      <c r="H361" s="13"/>
      <c r="I361" s="13"/>
      <c r="J361" s="13"/>
      <c r="L361" s="14"/>
      <c r="M361" s="14"/>
      <c r="N361" s="14"/>
      <c r="O361" s="14"/>
      <c r="P361" s="14"/>
    </row>
    <row r="362" spans="5:16" x14ac:dyDescent="0.25">
      <c r="E362" s="272"/>
      <c r="F362" s="13"/>
      <c r="G362" s="13"/>
      <c r="H362" s="13"/>
      <c r="I362" s="13"/>
      <c r="J362" s="13"/>
      <c r="L362" s="14"/>
      <c r="M362" s="14"/>
      <c r="N362" s="14"/>
      <c r="O362" s="14"/>
      <c r="P362" s="14"/>
    </row>
    <row r="363" spans="5:16" x14ac:dyDescent="0.25">
      <c r="E363" s="272"/>
      <c r="F363" s="13"/>
      <c r="G363" s="13"/>
      <c r="H363" s="13"/>
      <c r="I363" s="13"/>
      <c r="J363" s="13"/>
      <c r="L363" s="14"/>
      <c r="M363" s="14"/>
      <c r="N363" s="14"/>
      <c r="O363" s="14"/>
      <c r="P363" s="14"/>
    </row>
    <row r="364" spans="5:16" x14ac:dyDescent="0.25">
      <c r="E364" s="272"/>
      <c r="F364" s="13"/>
      <c r="G364" s="13"/>
      <c r="H364" s="13"/>
      <c r="I364" s="13"/>
      <c r="J364" s="13"/>
      <c r="L364" s="14"/>
      <c r="M364" s="14"/>
      <c r="N364" s="14"/>
      <c r="O364" s="14"/>
      <c r="P364" s="14"/>
    </row>
    <row r="365" spans="5:16" x14ac:dyDescent="0.25">
      <c r="E365" s="272"/>
      <c r="F365" s="13"/>
      <c r="G365" s="13"/>
      <c r="H365" s="13"/>
      <c r="I365" s="13"/>
      <c r="J365" s="13"/>
      <c r="L365" s="14"/>
      <c r="M365" s="14"/>
      <c r="N365" s="14"/>
      <c r="O365" s="14"/>
      <c r="P365" s="14"/>
    </row>
    <row r="366" spans="5:16" x14ac:dyDescent="0.25">
      <c r="E366" s="272"/>
      <c r="F366" s="13"/>
      <c r="G366" s="13"/>
      <c r="H366" s="13"/>
      <c r="I366" s="13"/>
      <c r="J366" s="13"/>
      <c r="L366" s="14"/>
      <c r="M366" s="14"/>
      <c r="N366" s="14"/>
      <c r="O366" s="14"/>
      <c r="P366" s="14"/>
    </row>
    <row r="367" spans="5:16" x14ac:dyDescent="0.25">
      <c r="E367" s="272"/>
      <c r="F367" s="13"/>
      <c r="G367" s="13"/>
      <c r="H367" s="13"/>
      <c r="I367" s="13"/>
      <c r="J367" s="13"/>
      <c r="L367" s="14"/>
      <c r="M367" s="14"/>
      <c r="N367" s="14"/>
      <c r="O367" s="14"/>
      <c r="P367" s="14"/>
    </row>
    <row r="368" spans="5:16" x14ac:dyDescent="0.25">
      <c r="E368" s="272"/>
      <c r="F368" s="13"/>
      <c r="G368" s="13"/>
      <c r="H368" s="13"/>
      <c r="I368" s="13"/>
      <c r="J368" s="13"/>
      <c r="L368" s="14"/>
      <c r="M368" s="14"/>
      <c r="N368" s="14"/>
      <c r="O368" s="14"/>
      <c r="P368" s="14"/>
    </row>
    <row r="369" spans="5:16" x14ac:dyDescent="0.25">
      <c r="E369" s="272"/>
      <c r="F369" s="13"/>
      <c r="G369" s="13"/>
      <c r="H369" s="13"/>
      <c r="I369" s="13"/>
      <c r="J369" s="13"/>
      <c r="L369" s="14"/>
      <c r="M369" s="14"/>
      <c r="N369" s="14"/>
      <c r="O369" s="14"/>
      <c r="P369" s="14"/>
    </row>
    <row r="370" spans="5:16" x14ac:dyDescent="0.25">
      <c r="E370" s="272"/>
      <c r="F370" s="13"/>
      <c r="G370" s="13"/>
      <c r="H370" s="13"/>
      <c r="I370" s="13"/>
      <c r="J370" s="13"/>
      <c r="L370" s="14"/>
      <c r="M370" s="14"/>
      <c r="N370" s="14"/>
      <c r="O370" s="14"/>
      <c r="P370" s="14"/>
    </row>
    <row r="371" spans="5:16" x14ac:dyDescent="0.25">
      <c r="E371" s="272"/>
      <c r="F371" s="13"/>
      <c r="G371" s="13"/>
      <c r="H371" s="13"/>
      <c r="I371" s="13"/>
      <c r="J371" s="13"/>
      <c r="L371" s="14"/>
      <c r="M371" s="14"/>
      <c r="N371" s="14"/>
      <c r="O371" s="14"/>
      <c r="P371" s="14"/>
    </row>
    <row r="372" spans="5:16" x14ac:dyDescent="0.25">
      <c r="E372" s="272"/>
      <c r="F372" s="13"/>
      <c r="G372" s="13"/>
      <c r="H372" s="13"/>
      <c r="I372" s="13"/>
      <c r="J372" s="13"/>
      <c r="L372" s="14"/>
      <c r="M372" s="14"/>
      <c r="N372" s="14"/>
      <c r="O372" s="14"/>
      <c r="P372" s="14"/>
    </row>
    <row r="373" spans="5:16" x14ac:dyDescent="0.25">
      <c r="E373" s="272"/>
      <c r="F373" s="13"/>
      <c r="G373" s="13"/>
      <c r="H373" s="13"/>
      <c r="I373" s="13"/>
      <c r="J373" s="13"/>
      <c r="L373" s="14"/>
      <c r="M373" s="14"/>
      <c r="N373" s="14"/>
      <c r="O373" s="14"/>
      <c r="P373" s="14"/>
    </row>
    <row r="374" spans="5:16" x14ac:dyDescent="0.25">
      <c r="E374" s="272"/>
      <c r="F374" s="13"/>
      <c r="G374" s="13"/>
      <c r="H374" s="13"/>
      <c r="I374" s="13"/>
      <c r="J374" s="13"/>
      <c r="L374" s="14"/>
      <c r="M374" s="14"/>
      <c r="N374" s="14"/>
      <c r="O374" s="14"/>
      <c r="P374" s="14"/>
    </row>
    <row r="375" spans="5:16" x14ac:dyDescent="0.25">
      <c r="E375" s="272"/>
      <c r="F375" s="13"/>
      <c r="G375" s="13"/>
      <c r="H375" s="13"/>
      <c r="I375" s="13"/>
      <c r="J375" s="13"/>
      <c r="L375" s="14"/>
      <c r="M375" s="14"/>
      <c r="N375" s="14"/>
      <c r="O375" s="14"/>
      <c r="P375" s="14"/>
    </row>
    <row r="376" spans="5:16" x14ac:dyDescent="0.25">
      <c r="E376" s="272"/>
      <c r="F376" s="13"/>
      <c r="G376" s="13"/>
      <c r="H376" s="13"/>
      <c r="I376" s="13"/>
      <c r="J376" s="13"/>
      <c r="L376" s="14"/>
      <c r="M376" s="14"/>
      <c r="N376" s="14"/>
      <c r="O376" s="14"/>
      <c r="P376" s="14"/>
    </row>
    <row r="377" spans="5:16" x14ac:dyDescent="0.25">
      <c r="E377" s="272"/>
      <c r="F377" s="13"/>
      <c r="G377" s="13"/>
      <c r="H377" s="13"/>
      <c r="I377" s="13"/>
      <c r="J377" s="13"/>
      <c r="L377" s="14"/>
      <c r="M377" s="14"/>
      <c r="N377" s="14"/>
      <c r="O377" s="14"/>
      <c r="P377" s="14"/>
    </row>
    <row r="378" spans="5:16" x14ac:dyDescent="0.25">
      <c r="F378" s="13"/>
      <c r="G378" s="13"/>
      <c r="H378" s="13"/>
      <c r="I378" s="13"/>
      <c r="J378" s="13"/>
      <c r="L378" s="14"/>
      <c r="M378" s="14"/>
      <c r="N378" s="14"/>
      <c r="O378" s="14"/>
      <c r="P378" s="14"/>
    </row>
    <row r="379" spans="5:16" x14ac:dyDescent="0.25">
      <c r="E379" s="272"/>
      <c r="F379" s="13"/>
      <c r="G379" s="13"/>
      <c r="H379" s="13"/>
      <c r="I379" s="13"/>
      <c r="J379" s="13"/>
      <c r="L379" s="14"/>
      <c r="M379" s="14"/>
      <c r="N379" s="14"/>
      <c r="O379" s="14"/>
      <c r="P379" s="14"/>
    </row>
    <row r="380" spans="5:16" x14ac:dyDescent="0.25">
      <c r="E380" s="272"/>
      <c r="F380" s="13"/>
      <c r="G380" s="13"/>
      <c r="H380" s="13"/>
      <c r="I380" s="13"/>
      <c r="J380" s="13"/>
      <c r="L380" s="14"/>
      <c r="M380" s="14"/>
      <c r="N380" s="14"/>
      <c r="O380" s="14"/>
      <c r="P380" s="14"/>
    </row>
    <row r="381" spans="5:16" x14ac:dyDescent="0.25">
      <c r="E381" s="272"/>
      <c r="F381" s="13"/>
      <c r="G381" s="13"/>
      <c r="H381" s="13"/>
      <c r="I381" s="13"/>
      <c r="J381" s="13"/>
      <c r="L381" s="14"/>
      <c r="M381" s="14"/>
      <c r="N381" s="14"/>
      <c r="O381" s="14"/>
      <c r="P381" s="14"/>
    </row>
    <row r="382" spans="5:16" x14ac:dyDescent="0.25">
      <c r="E382" s="272"/>
      <c r="F382" s="13"/>
      <c r="G382" s="13"/>
      <c r="H382" s="13"/>
      <c r="I382" s="13"/>
      <c r="J382" s="13"/>
      <c r="L382" s="14"/>
      <c r="M382" s="14"/>
      <c r="N382" s="14"/>
      <c r="O382" s="14"/>
      <c r="P382" s="14"/>
    </row>
    <row r="383" spans="5:16" x14ac:dyDescent="0.25">
      <c r="E383" s="272"/>
      <c r="F383" s="13"/>
      <c r="G383" s="13"/>
      <c r="H383" s="13"/>
      <c r="I383" s="13"/>
      <c r="J383" s="13"/>
      <c r="L383" s="14"/>
      <c r="M383" s="14"/>
      <c r="N383" s="14"/>
      <c r="O383" s="14"/>
      <c r="P383" s="14"/>
    </row>
    <row r="384" spans="5:16" x14ac:dyDescent="0.25">
      <c r="E384" s="272"/>
      <c r="F384" s="13"/>
      <c r="G384" s="13"/>
      <c r="H384" s="13"/>
      <c r="I384" s="13"/>
      <c r="J384" s="13"/>
      <c r="L384" s="14"/>
      <c r="M384" s="14"/>
      <c r="N384" s="14"/>
      <c r="O384" s="14"/>
      <c r="P384" s="14"/>
    </row>
    <row r="385" spans="5:16" x14ac:dyDescent="0.25">
      <c r="E385" s="272"/>
      <c r="F385" s="13"/>
      <c r="G385" s="13"/>
      <c r="H385" s="13"/>
      <c r="I385" s="13"/>
      <c r="J385" s="13"/>
      <c r="L385" s="14"/>
      <c r="M385" s="14"/>
      <c r="N385" s="14"/>
      <c r="O385" s="14"/>
      <c r="P385" s="14"/>
    </row>
    <row r="386" spans="5:16" x14ac:dyDescent="0.25">
      <c r="E386" s="272"/>
      <c r="F386" s="13"/>
      <c r="G386" s="13"/>
      <c r="H386" s="13"/>
      <c r="I386" s="13"/>
      <c r="J386" s="13"/>
      <c r="L386" s="14"/>
      <c r="M386" s="14"/>
      <c r="N386" s="14"/>
      <c r="O386" s="14"/>
      <c r="P386" s="14"/>
    </row>
    <row r="387" spans="5:16" x14ac:dyDescent="0.25">
      <c r="E387" s="272"/>
      <c r="F387" s="13"/>
      <c r="G387" s="13"/>
      <c r="H387" s="13"/>
      <c r="I387" s="13"/>
      <c r="J387" s="13"/>
      <c r="L387" s="14"/>
      <c r="M387" s="14"/>
      <c r="N387" s="14"/>
      <c r="O387" s="14"/>
      <c r="P387" s="14"/>
    </row>
    <row r="388" spans="5:16" x14ac:dyDescent="0.25">
      <c r="E388" s="272"/>
      <c r="F388" s="13"/>
      <c r="G388" s="13"/>
      <c r="H388" s="13"/>
      <c r="I388" s="13"/>
      <c r="J388" s="13"/>
      <c r="L388" s="14"/>
      <c r="M388" s="14"/>
      <c r="N388" s="14"/>
      <c r="O388" s="14"/>
      <c r="P388" s="14"/>
    </row>
    <row r="389" spans="5:16" x14ac:dyDescent="0.25">
      <c r="E389" s="272"/>
      <c r="F389" s="13"/>
      <c r="G389" s="13"/>
      <c r="H389" s="13"/>
      <c r="I389" s="13"/>
      <c r="J389" s="13"/>
      <c r="L389" s="14"/>
      <c r="M389" s="14"/>
      <c r="N389" s="14"/>
      <c r="O389" s="14"/>
      <c r="P389" s="14"/>
    </row>
    <row r="390" spans="5:16" x14ac:dyDescent="0.25">
      <c r="E390" s="272"/>
      <c r="F390" s="13"/>
      <c r="G390" s="13"/>
      <c r="H390" s="13"/>
      <c r="I390" s="13"/>
      <c r="J390" s="13"/>
      <c r="L390" s="14"/>
      <c r="M390" s="14"/>
      <c r="N390" s="14"/>
      <c r="O390" s="14"/>
      <c r="P390" s="14"/>
    </row>
    <row r="391" spans="5:16" x14ac:dyDescent="0.25">
      <c r="E391" s="272"/>
      <c r="F391" s="13"/>
      <c r="G391" s="13"/>
      <c r="H391" s="13"/>
      <c r="I391" s="13"/>
      <c r="J391" s="13"/>
      <c r="L391" s="14"/>
      <c r="M391" s="14"/>
      <c r="N391" s="14"/>
      <c r="O391" s="14"/>
      <c r="P391" s="14"/>
    </row>
    <row r="392" spans="5:16" x14ac:dyDescent="0.25">
      <c r="E392" s="272"/>
      <c r="F392" s="13"/>
      <c r="G392" s="13"/>
      <c r="H392" s="13"/>
      <c r="I392" s="13"/>
      <c r="J392" s="13"/>
      <c r="L392" s="14"/>
      <c r="M392" s="14"/>
      <c r="N392" s="14"/>
      <c r="O392" s="14"/>
      <c r="P392" s="14"/>
    </row>
    <row r="393" spans="5:16" x14ac:dyDescent="0.25">
      <c r="E393" s="272"/>
      <c r="F393" s="13"/>
      <c r="G393" s="13"/>
      <c r="H393" s="13"/>
      <c r="I393" s="13"/>
      <c r="J393" s="13"/>
      <c r="L393" s="14"/>
      <c r="M393" s="14"/>
      <c r="N393" s="14"/>
      <c r="O393" s="14"/>
      <c r="P393" s="14"/>
    </row>
    <row r="394" spans="5:16" x14ac:dyDescent="0.25">
      <c r="E394" s="272"/>
      <c r="F394" s="13"/>
      <c r="G394" s="13"/>
      <c r="H394" s="13"/>
      <c r="I394" s="13"/>
      <c r="J394" s="13"/>
      <c r="L394" s="14"/>
      <c r="M394" s="14"/>
      <c r="N394" s="14"/>
      <c r="O394" s="14"/>
      <c r="P394" s="14"/>
    </row>
    <row r="395" spans="5:16" x14ac:dyDescent="0.25">
      <c r="E395" s="272"/>
      <c r="F395" s="13"/>
      <c r="G395" s="13"/>
      <c r="H395" s="13"/>
      <c r="I395" s="13"/>
      <c r="J395" s="13"/>
      <c r="L395" s="14"/>
      <c r="M395" s="14"/>
      <c r="N395" s="14"/>
      <c r="O395" s="14"/>
      <c r="P395" s="14"/>
    </row>
    <row r="396" spans="5:16" x14ac:dyDescent="0.25">
      <c r="E396" s="272"/>
      <c r="F396" s="13"/>
      <c r="G396" s="13"/>
      <c r="H396" s="13"/>
      <c r="I396" s="13"/>
      <c r="J396" s="13"/>
      <c r="L396" s="14"/>
      <c r="M396" s="14"/>
      <c r="N396" s="14"/>
      <c r="O396" s="14"/>
      <c r="P396" s="14"/>
    </row>
    <row r="397" spans="5:16" x14ac:dyDescent="0.25">
      <c r="E397" s="272"/>
      <c r="F397" s="13"/>
      <c r="G397" s="13"/>
      <c r="H397" s="13"/>
      <c r="I397" s="13"/>
      <c r="J397" s="13"/>
      <c r="L397" s="14"/>
      <c r="M397" s="14"/>
      <c r="N397" s="14"/>
      <c r="O397" s="14"/>
      <c r="P397" s="14"/>
    </row>
    <row r="398" spans="5:16" x14ac:dyDescent="0.25">
      <c r="E398" s="272"/>
      <c r="F398" s="13"/>
      <c r="G398" s="13"/>
      <c r="H398" s="13"/>
      <c r="I398" s="13"/>
      <c r="J398" s="13"/>
      <c r="L398" s="14"/>
      <c r="M398" s="14"/>
      <c r="N398" s="14"/>
      <c r="O398" s="14"/>
      <c r="P398" s="14"/>
    </row>
    <row r="399" spans="5:16" x14ac:dyDescent="0.25">
      <c r="E399" s="272"/>
      <c r="F399" s="13"/>
      <c r="G399" s="13"/>
      <c r="H399" s="13"/>
      <c r="I399" s="13"/>
      <c r="J399" s="13"/>
      <c r="L399" s="14"/>
      <c r="M399" s="14"/>
      <c r="N399" s="14"/>
      <c r="O399" s="14"/>
      <c r="P399" s="14"/>
    </row>
    <row r="400" spans="5:16" x14ac:dyDescent="0.25">
      <c r="E400" s="272"/>
      <c r="F400" s="13"/>
      <c r="G400" s="13"/>
      <c r="H400" s="13"/>
      <c r="I400" s="13"/>
      <c r="J400" s="13"/>
      <c r="L400" s="14"/>
      <c r="M400" s="14"/>
      <c r="N400" s="14"/>
      <c r="O400" s="14"/>
      <c r="P400" s="14"/>
    </row>
    <row r="401" spans="5:16" x14ac:dyDescent="0.25">
      <c r="E401" s="272"/>
      <c r="F401" s="13"/>
      <c r="G401" s="13"/>
      <c r="H401" s="13"/>
      <c r="I401" s="13"/>
      <c r="J401" s="13"/>
      <c r="L401" s="14"/>
      <c r="M401" s="14"/>
      <c r="N401" s="14"/>
      <c r="O401" s="14"/>
      <c r="P401" s="14"/>
    </row>
    <row r="402" spans="5:16" x14ac:dyDescent="0.25">
      <c r="E402" s="272"/>
      <c r="F402" s="13"/>
      <c r="G402" s="13"/>
      <c r="H402" s="13"/>
      <c r="I402" s="13"/>
      <c r="J402" s="13"/>
      <c r="L402" s="14"/>
      <c r="M402" s="14"/>
      <c r="N402" s="14"/>
      <c r="O402" s="14"/>
      <c r="P402" s="14"/>
    </row>
    <row r="403" spans="5:16" x14ac:dyDescent="0.25">
      <c r="E403" s="272"/>
      <c r="F403" s="13"/>
      <c r="G403" s="13"/>
      <c r="H403" s="13"/>
      <c r="I403" s="13"/>
      <c r="J403" s="13"/>
      <c r="L403" s="14"/>
      <c r="M403" s="14"/>
      <c r="N403" s="14"/>
      <c r="O403" s="14"/>
      <c r="P403" s="14"/>
    </row>
    <row r="404" spans="5:16" x14ac:dyDescent="0.25">
      <c r="E404" s="272"/>
      <c r="F404" s="13"/>
      <c r="G404" s="13"/>
      <c r="H404" s="13"/>
      <c r="I404" s="13"/>
      <c r="J404" s="13"/>
      <c r="L404" s="14"/>
      <c r="M404" s="14"/>
      <c r="N404" s="14"/>
      <c r="O404" s="14"/>
      <c r="P404" s="14"/>
    </row>
    <row r="405" spans="5:16" x14ac:dyDescent="0.25">
      <c r="E405" s="272"/>
      <c r="F405" s="13"/>
      <c r="G405" s="13"/>
      <c r="H405" s="13"/>
      <c r="I405" s="13"/>
      <c r="J405" s="13"/>
      <c r="L405" s="14"/>
      <c r="M405" s="14"/>
      <c r="N405" s="14"/>
      <c r="O405" s="14"/>
      <c r="P405" s="14"/>
    </row>
    <row r="406" spans="5:16" x14ac:dyDescent="0.25">
      <c r="E406" s="272"/>
      <c r="F406" s="13"/>
      <c r="G406" s="13"/>
      <c r="H406" s="13"/>
      <c r="I406" s="13"/>
      <c r="J406" s="13"/>
      <c r="L406" s="14"/>
      <c r="M406" s="14"/>
      <c r="N406" s="14"/>
      <c r="O406" s="14"/>
      <c r="P406" s="14"/>
    </row>
    <row r="407" spans="5:16" x14ac:dyDescent="0.25">
      <c r="F407" s="13"/>
      <c r="G407" s="13"/>
      <c r="H407" s="13"/>
      <c r="I407" s="13"/>
      <c r="J407" s="13"/>
      <c r="L407" s="14"/>
      <c r="M407" s="14"/>
      <c r="N407" s="14"/>
      <c r="O407" s="14"/>
      <c r="P407" s="14"/>
    </row>
    <row r="408" spans="5:16" x14ac:dyDescent="0.25">
      <c r="E408" s="272"/>
      <c r="F408" s="13"/>
      <c r="G408" s="13"/>
      <c r="H408" s="13"/>
      <c r="I408" s="13"/>
      <c r="J408" s="13"/>
      <c r="L408" s="14"/>
      <c r="M408" s="14"/>
      <c r="N408" s="14"/>
      <c r="O408" s="14"/>
      <c r="P408" s="14"/>
    </row>
    <row r="409" spans="5:16" x14ac:dyDescent="0.25">
      <c r="E409" s="272"/>
      <c r="F409" s="13"/>
      <c r="G409" s="13"/>
      <c r="H409" s="13"/>
      <c r="I409" s="13"/>
      <c r="J409" s="13"/>
      <c r="L409" s="14"/>
      <c r="M409" s="14"/>
      <c r="N409" s="14"/>
      <c r="O409" s="14"/>
      <c r="P409" s="14"/>
    </row>
    <row r="410" spans="5:16" x14ac:dyDescent="0.25">
      <c r="E410" s="272"/>
      <c r="F410" s="13"/>
      <c r="G410" s="13"/>
      <c r="H410" s="13"/>
      <c r="I410" s="13"/>
      <c r="J410" s="13"/>
      <c r="L410" s="14"/>
      <c r="M410" s="14"/>
      <c r="N410" s="14"/>
      <c r="O410" s="14"/>
      <c r="P410" s="14"/>
    </row>
    <row r="411" spans="5:16" x14ac:dyDescent="0.25">
      <c r="E411" s="272"/>
      <c r="F411" s="13"/>
      <c r="G411" s="13"/>
      <c r="H411" s="13"/>
      <c r="I411" s="13"/>
      <c r="J411" s="13"/>
      <c r="L411" s="14"/>
      <c r="M411" s="14"/>
      <c r="N411" s="14"/>
      <c r="O411" s="14"/>
      <c r="P411" s="14"/>
    </row>
    <row r="412" spans="5:16" x14ac:dyDescent="0.25">
      <c r="E412" s="272"/>
      <c r="F412" s="13"/>
      <c r="G412" s="13"/>
      <c r="H412" s="13"/>
      <c r="I412" s="13"/>
      <c r="J412" s="13"/>
      <c r="L412" s="14"/>
      <c r="M412" s="14"/>
      <c r="N412" s="14"/>
      <c r="O412" s="14"/>
      <c r="P412" s="14"/>
    </row>
    <row r="413" spans="5:16" x14ac:dyDescent="0.25">
      <c r="E413" s="272"/>
      <c r="F413" s="13"/>
      <c r="G413" s="13"/>
      <c r="H413" s="13"/>
      <c r="I413" s="13"/>
      <c r="J413" s="13"/>
      <c r="L413" s="14"/>
      <c r="M413" s="14"/>
      <c r="N413" s="14"/>
      <c r="O413" s="14"/>
      <c r="P413" s="14"/>
    </row>
    <row r="414" spans="5:16" x14ac:dyDescent="0.25">
      <c r="E414" s="272"/>
      <c r="F414" s="13"/>
      <c r="G414" s="13"/>
      <c r="H414" s="13"/>
      <c r="I414" s="13"/>
      <c r="J414" s="13"/>
      <c r="L414" s="14"/>
      <c r="M414" s="14"/>
      <c r="N414" s="14"/>
      <c r="O414" s="14"/>
      <c r="P414" s="14"/>
    </row>
    <row r="415" spans="5:16" x14ac:dyDescent="0.25">
      <c r="E415" s="272"/>
      <c r="F415" s="13"/>
      <c r="G415" s="13"/>
      <c r="H415" s="13"/>
      <c r="I415" s="13"/>
      <c r="J415" s="13"/>
      <c r="L415" s="14"/>
      <c r="M415" s="14"/>
      <c r="N415" s="14"/>
      <c r="O415" s="14"/>
      <c r="P415" s="14"/>
    </row>
    <row r="416" spans="5:16" x14ac:dyDescent="0.25">
      <c r="E416" s="272"/>
      <c r="F416" s="13"/>
      <c r="G416" s="13"/>
      <c r="H416" s="13"/>
      <c r="I416" s="13"/>
      <c r="J416" s="13"/>
      <c r="L416" s="14"/>
      <c r="M416" s="14"/>
      <c r="N416" s="14"/>
      <c r="O416" s="14"/>
      <c r="P416" s="14"/>
    </row>
    <row r="417" spans="5:16" x14ac:dyDescent="0.25">
      <c r="E417" s="272"/>
      <c r="F417" s="13"/>
      <c r="G417" s="13"/>
      <c r="H417" s="13"/>
      <c r="I417" s="13"/>
      <c r="J417" s="13"/>
      <c r="L417" s="14"/>
      <c r="M417" s="14"/>
      <c r="N417" s="14"/>
      <c r="O417" s="14"/>
      <c r="P417" s="14"/>
    </row>
    <row r="418" spans="5:16" x14ac:dyDescent="0.25">
      <c r="E418" s="272"/>
      <c r="F418" s="13"/>
      <c r="G418" s="13"/>
      <c r="H418" s="13"/>
      <c r="I418" s="13"/>
      <c r="J418" s="13"/>
      <c r="L418" s="14"/>
      <c r="M418" s="14"/>
      <c r="N418" s="14"/>
      <c r="O418" s="14"/>
      <c r="P418" s="14"/>
    </row>
    <row r="419" spans="5:16" x14ac:dyDescent="0.25">
      <c r="E419" s="272"/>
      <c r="F419" s="13"/>
      <c r="G419" s="13"/>
      <c r="H419" s="13"/>
      <c r="I419" s="13"/>
      <c r="J419" s="13"/>
      <c r="L419" s="14"/>
      <c r="M419" s="14"/>
      <c r="N419" s="14"/>
      <c r="O419" s="14"/>
      <c r="P419" s="14"/>
    </row>
    <row r="420" spans="5:16" x14ac:dyDescent="0.25">
      <c r="E420" s="272"/>
      <c r="F420" s="13"/>
      <c r="G420" s="13"/>
      <c r="H420" s="13"/>
      <c r="I420" s="13"/>
      <c r="J420" s="13"/>
      <c r="L420" s="14"/>
      <c r="M420" s="14"/>
      <c r="N420" s="14"/>
      <c r="O420" s="14"/>
      <c r="P420" s="14"/>
    </row>
    <row r="421" spans="5:16" x14ac:dyDescent="0.25">
      <c r="E421" s="272"/>
      <c r="F421" s="13"/>
      <c r="G421" s="13"/>
      <c r="H421" s="13"/>
      <c r="I421" s="13"/>
      <c r="J421" s="13"/>
      <c r="L421" s="14"/>
      <c r="M421" s="14"/>
      <c r="N421" s="14"/>
      <c r="O421" s="14"/>
      <c r="P421" s="14"/>
    </row>
    <row r="422" spans="5:16" x14ac:dyDescent="0.25">
      <c r="E422" s="272"/>
      <c r="F422" s="13"/>
      <c r="G422" s="13"/>
      <c r="H422" s="13"/>
      <c r="I422" s="13"/>
      <c r="J422" s="13"/>
      <c r="L422" s="14"/>
      <c r="M422" s="14"/>
      <c r="N422" s="14"/>
      <c r="O422" s="14"/>
      <c r="P422" s="14"/>
    </row>
    <row r="423" spans="5:16" x14ac:dyDescent="0.25">
      <c r="E423" s="272"/>
      <c r="F423" s="13"/>
      <c r="G423" s="13"/>
      <c r="H423" s="13"/>
      <c r="I423" s="13"/>
      <c r="J423" s="13"/>
      <c r="L423" s="14"/>
      <c r="M423" s="14"/>
      <c r="N423" s="14"/>
      <c r="O423" s="14"/>
      <c r="P423" s="14"/>
    </row>
    <row r="424" spans="5:16" x14ac:dyDescent="0.25">
      <c r="E424" s="272"/>
      <c r="F424" s="13"/>
      <c r="G424" s="13"/>
      <c r="H424" s="13"/>
      <c r="I424" s="13"/>
      <c r="J424" s="13"/>
      <c r="L424" s="14"/>
      <c r="M424" s="14"/>
      <c r="N424" s="14"/>
      <c r="O424" s="14"/>
      <c r="P424" s="14"/>
    </row>
    <row r="425" spans="5:16" x14ac:dyDescent="0.25">
      <c r="E425" s="272"/>
      <c r="F425" s="13"/>
      <c r="G425" s="13"/>
      <c r="H425" s="13"/>
      <c r="I425" s="13"/>
      <c r="J425" s="13"/>
      <c r="L425" s="14"/>
      <c r="M425" s="14"/>
      <c r="N425" s="14"/>
      <c r="O425" s="14"/>
      <c r="P425" s="14"/>
    </row>
    <row r="426" spans="5:16" x14ac:dyDescent="0.25">
      <c r="E426" s="272"/>
      <c r="F426" s="13"/>
      <c r="G426" s="13"/>
      <c r="H426" s="13"/>
      <c r="I426" s="13"/>
      <c r="J426" s="13"/>
      <c r="L426" s="14"/>
      <c r="M426" s="14"/>
      <c r="N426" s="14"/>
      <c r="O426" s="14"/>
      <c r="P426" s="14"/>
    </row>
    <row r="427" spans="5:16" x14ac:dyDescent="0.25">
      <c r="E427" s="272"/>
      <c r="F427" s="13"/>
      <c r="G427" s="13"/>
      <c r="H427" s="13"/>
      <c r="I427" s="13"/>
      <c r="J427" s="13"/>
      <c r="L427" s="14"/>
      <c r="M427" s="14"/>
      <c r="N427" s="14"/>
      <c r="O427" s="14"/>
      <c r="P427" s="14"/>
    </row>
    <row r="428" spans="5:16" x14ac:dyDescent="0.25">
      <c r="E428" s="272"/>
      <c r="F428" s="13"/>
      <c r="G428" s="13"/>
      <c r="H428" s="13"/>
      <c r="I428" s="13"/>
      <c r="J428" s="13"/>
      <c r="L428" s="14"/>
      <c r="M428" s="14"/>
      <c r="N428" s="14"/>
      <c r="O428" s="14"/>
      <c r="P428" s="14"/>
    </row>
    <row r="429" spans="5:16" x14ac:dyDescent="0.25">
      <c r="E429" s="272"/>
      <c r="F429" s="13"/>
      <c r="G429" s="13"/>
      <c r="H429" s="13"/>
      <c r="I429" s="13"/>
      <c r="J429" s="13"/>
      <c r="L429" s="14"/>
      <c r="M429" s="14"/>
      <c r="N429" s="14"/>
      <c r="O429" s="14"/>
      <c r="P429" s="14"/>
    </row>
    <row r="430" spans="5:16" x14ac:dyDescent="0.25">
      <c r="E430" s="272"/>
      <c r="F430" s="13"/>
      <c r="G430" s="13"/>
      <c r="H430" s="13"/>
      <c r="I430" s="13"/>
      <c r="J430" s="13"/>
      <c r="L430" s="14"/>
      <c r="M430" s="14"/>
      <c r="N430" s="14"/>
      <c r="O430" s="14"/>
      <c r="P430" s="14"/>
    </row>
    <row r="431" spans="5:16" x14ac:dyDescent="0.25">
      <c r="E431" s="272"/>
      <c r="F431" s="13"/>
      <c r="G431" s="13"/>
      <c r="H431" s="13"/>
      <c r="I431" s="13"/>
      <c r="J431" s="13"/>
      <c r="L431" s="14"/>
      <c r="M431" s="14"/>
      <c r="N431" s="14"/>
      <c r="O431" s="14"/>
      <c r="P431" s="14"/>
    </row>
    <row r="432" spans="5:16" x14ac:dyDescent="0.25">
      <c r="E432" s="272"/>
      <c r="F432" s="13"/>
      <c r="G432" s="13"/>
      <c r="H432" s="13"/>
      <c r="I432" s="13"/>
      <c r="J432" s="13"/>
      <c r="L432" s="14"/>
      <c r="M432" s="14"/>
      <c r="N432" s="14"/>
      <c r="O432" s="14"/>
      <c r="P432" s="14"/>
    </row>
    <row r="433" spans="5:16" x14ac:dyDescent="0.25">
      <c r="E433" s="272"/>
      <c r="F433" s="13"/>
      <c r="G433" s="13"/>
      <c r="H433" s="13"/>
      <c r="I433" s="13"/>
      <c r="J433" s="13"/>
      <c r="L433" s="14"/>
      <c r="M433" s="14"/>
      <c r="N433" s="14"/>
      <c r="O433" s="14"/>
      <c r="P433" s="14"/>
    </row>
    <row r="434" spans="5:16" x14ac:dyDescent="0.25">
      <c r="F434" s="13"/>
      <c r="G434" s="13"/>
      <c r="H434" s="13"/>
      <c r="I434" s="13"/>
      <c r="J434" s="13"/>
      <c r="L434" s="14"/>
      <c r="M434" s="14"/>
      <c r="N434" s="14"/>
      <c r="O434" s="14"/>
      <c r="P434" s="14"/>
    </row>
    <row r="435" spans="5:16" x14ac:dyDescent="0.25">
      <c r="E435" s="272"/>
      <c r="F435" s="13"/>
      <c r="G435" s="13"/>
      <c r="H435" s="13"/>
      <c r="I435" s="13"/>
      <c r="J435" s="13"/>
      <c r="L435" s="14"/>
      <c r="M435" s="14"/>
      <c r="N435" s="14"/>
      <c r="O435" s="14"/>
      <c r="P435" s="14"/>
    </row>
    <row r="436" spans="5:16" x14ac:dyDescent="0.25">
      <c r="E436" s="272"/>
      <c r="F436" s="13"/>
      <c r="G436" s="13"/>
      <c r="H436" s="13"/>
      <c r="I436" s="13"/>
      <c r="J436" s="13"/>
      <c r="L436" s="14"/>
      <c r="M436" s="14"/>
      <c r="N436" s="14"/>
      <c r="O436" s="14"/>
      <c r="P436" s="14"/>
    </row>
    <row r="437" spans="5:16" x14ac:dyDescent="0.25">
      <c r="E437" s="272"/>
      <c r="F437" s="13"/>
      <c r="G437" s="13"/>
      <c r="H437" s="13"/>
      <c r="I437" s="13"/>
      <c r="J437" s="13"/>
      <c r="L437" s="14"/>
      <c r="M437" s="14"/>
      <c r="N437" s="14"/>
      <c r="O437" s="14"/>
      <c r="P437" s="14"/>
    </row>
    <row r="438" spans="5:16" x14ac:dyDescent="0.25">
      <c r="F438" s="13"/>
      <c r="G438" s="13"/>
      <c r="H438" s="13"/>
      <c r="I438" s="13"/>
      <c r="J438" s="13"/>
      <c r="L438" s="14"/>
      <c r="M438" s="14"/>
      <c r="N438" s="14"/>
      <c r="O438" s="14"/>
      <c r="P438" s="14"/>
    </row>
    <row r="439" spans="5:16" x14ac:dyDescent="0.25">
      <c r="E439" s="272"/>
      <c r="F439" s="13"/>
      <c r="G439" s="13"/>
      <c r="H439" s="13"/>
      <c r="I439" s="13"/>
      <c r="J439" s="13"/>
      <c r="L439" s="14"/>
      <c r="M439" s="14"/>
      <c r="N439" s="14"/>
      <c r="O439" s="14"/>
      <c r="P439" s="14"/>
    </row>
    <row r="440" spans="5:16" x14ac:dyDescent="0.25">
      <c r="E440" s="272"/>
      <c r="F440" s="13"/>
      <c r="G440" s="13"/>
      <c r="H440" s="13"/>
      <c r="I440" s="13"/>
      <c r="J440" s="13"/>
      <c r="L440" s="14"/>
      <c r="M440" s="14"/>
      <c r="N440" s="14"/>
      <c r="O440" s="14"/>
      <c r="P440" s="14"/>
    </row>
    <row r="441" spans="5:16" x14ac:dyDescent="0.25">
      <c r="E441" s="272"/>
      <c r="F441" s="13"/>
      <c r="G441" s="13"/>
      <c r="H441" s="13"/>
      <c r="I441" s="13"/>
      <c r="J441" s="13"/>
      <c r="L441" s="14"/>
      <c r="M441" s="14"/>
      <c r="N441" s="14"/>
      <c r="O441" s="14"/>
      <c r="P441" s="14"/>
    </row>
    <row r="442" spans="5:16" x14ac:dyDescent="0.25">
      <c r="E442" s="272"/>
      <c r="F442" s="13"/>
      <c r="G442" s="13"/>
      <c r="H442" s="13"/>
      <c r="I442" s="13"/>
      <c r="J442" s="13"/>
      <c r="L442" s="14"/>
      <c r="M442" s="14"/>
      <c r="N442" s="14"/>
      <c r="O442" s="14"/>
      <c r="P442" s="14"/>
    </row>
    <row r="443" spans="5:16" x14ac:dyDescent="0.25">
      <c r="E443" s="272"/>
      <c r="F443" s="13"/>
      <c r="G443" s="13"/>
      <c r="H443" s="13"/>
      <c r="I443" s="13"/>
      <c r="J443" s="13"/>
      <c r="L443" s="14"/>
      <c r="M443" s="14"/>
      <c r="N443" s="14"/>
      <c r="O443" s="14"/>
      <c r="P443" s="14"/>
    </row>
    <row r="444" spans="5:16" x14ac:dyDescent="0.25">
      <c r="E444" s="272"/>
      <c r="F444" s="13"/>
      <c r="G444" s="13"/>
      <c r="H444" s="13"/>
      <c r="I444" s="13"/>
      <c r="J444" s="13"/>
      <c r="L444" s="14"/>
      <c r="M444" s="14"/>
      <c r="N444" s="14"/>
      <c r="O444" s="14"/>
      <c r="P444" s="14"/>
    </row>
    <row r="445" spans="5:16" x14ac:dyDescent="0.25">
      <c r="E445" s="272"/>
      <c r="F445" s="13"/>
      <c r="G445" s="13"/>
      <c r="H445" s="13"/>
      <c r="I445" s="13"/>
      <c r="J445" s="13"/>
      <c r="L445" s="14"/>
      <c r="M445" s="14"/>
      <c r="N445" s="14"/>
      <c r="O445" s="14"/>
      <c r="P445" s="14"/>
    </row>
    <row r="446" spans="5:16" x14ac:dyDescent="0.25">
      <c r="E446" s="272"/>
      <c r="F446" s="13"/>
      <c r="G446" s="13"/>
      <c r="H446" s="13"/>
      <c r="I446" s="13"/>
      <c r="J446" s="13"/>
      <c r="L446" s="14"/>
      <c r="M446" s="14"/>
      <c r="N446" s="14"/>
      <c r="O446" s="14"/>
      <c r="P446" s="14"/>
    </row>
    <row r="447" spans="5:16" x14ac:dyDescent="0.25">
      <c r="E447" s="272"/>
      <c r="F447" s="13"/>
      <c r="G447" s="13"/>
      <c r="H447" s="13"/>
      <c r="I447" s="13"/>
      <c r="J447" s="13"/>
      <c r="L447" s="14"/>
      <c r="M447" s="14"/>
      <c r="N447" s="14"/>
      <c r="O447" s="14"/>
      <c r="P447" s="14"/>
    </row>
    <row r="448" spans="5:16" x14ac:dyDescent="0.25">
      <c r="E448" s="272"/>
      <c r="F448" s="13"/>
      <c r="G448" s="13"/>
      <c r="H448" s="13"/>
      <c r="I448" s="13"/>
      <c r="J448" s="13"/>
      <c r="L448" s="14"/>
      <c r="M448" s="14"/>
      <c r="N448" s="14"/>
      <c r="O448" s="14"/>
      <c r="P448" s="14"/>
    </row>
    <row r="449" spans="5:16" x14ac:dyDescent="0.25">
      <c r="E449" s="272"/>
      <c r="F449" s="13"/>
      <c r="G449" s="13"/>
      <c r="H449" s="13"/>
      <c r="I449" s="13"/>
      <c r="J449" s="13"/>
      <c r="L449" s="14"/>
      <c r="M449" s="14"/>
      <c r="N449" s="14"/>
      <c r="O449" s="14"/>
      <c r="P449" s="14"/>
    </row>
    <row r="450" spans="5:16" x14ac:dyDescent="0.25">
      <c r="E450" s="272"/>
      <c r="F450" s="13"/>
      <c r="G450" s="13"/>
      <c r="H450" s="13"/>
      <c r="I450" s="13"/>
      <c r="J450" s="13"/>
      <c r="L450" s="14"/>
      <c r="M450" s="14"/>
      <c r="N450" s="14"/>
      <c r="O450" s="14"/>
      <c r="P450" s="14"/>
    </row>
    <row r="451" spans="5:16" x14ac:dyDescent="0.25">
      <c r="E451" s="272"/>
      <c r="F451" s="13"/>
      <c r="G451" s="13"/>
      <c r="H451" s="13"/>
      <c r="I451" s="13"/>
      <c r="J451" s="13"/>
      <c r="L451" s="14"/>
      <c r="M451" s="14"/>
      <c r="N451" s="14"/>
      <c r="O451" s="14"/>
      <c r="P451" s="14"/>
    </row>
    <row r="452" spans="5:16" x14ac:dyDescent="0.25">
      <c r="E452" s="272"/>
      <c r="F452" s="13"/>
      <c r="G452" s="13"/>
      <c r="H452" s="13"/>
      <c r="I452" s="13"/>
      <c r="J452" s="13"/>
      <c r="L452" s="14"/>
      <c r="M452" s="14"/>
      <c r="N452" s="14"/>
      <c r="O452" s="14"/>
      <c r="P452" s="14"/>
    </row>
    <row r="453" spans="5:16" x14ac:dyDescent="0.25">
      <c r="E453" s="272"/>
      <c r="F453" s="13"/>
      <c r="G453" s="13"/>
      <c r="H453" s="13"/>
      <c r="I453" s="13"/>
      <c r="J453" s="13"/>
      <c r="L453" s="14"/>
      <c r="M453" s="14"/>
      <c r="N453" s="14"/>
      <c r="O453" s="14"/>
      <c r="P453" s="14"/>
    </row>
    <row r="454" spans="5:16" x14ac:dyDescent="0.25">
      <c r="E454" s="272"/>
      <c r="F454" s="13"/>
      <c r="G454" s="13"/>
      <c r="H454" s="13"/>
      <c r="I454" s="13"/>
      <c r="J454" s="13"/>
      <c r="L454" s="14"/>
      <c r="M454" s="14"/>
      <c r="N454" s="14"/>
      <c r="O454" s="14"/>
      <c r="P454" s="14"/>
    </row>
    <row r="455" spans="5:16" x14ac:dyDescent="0.25">
      <c r="E455" s="272"/>
      <c r="F455" s="13"/>
      <c r="G455" s="13"/>
      <c r="H455" s="13"/>
      <c r="I455" s="13"/>
      <c r="J455" s="13"/>
      <c r="L455" s="14"/>
      <c r="M455" s="14"/>
      <c r="N455" s="14"/>
      <c r="O455" s="14"/>
      <c r="P455" s="14"/>
    </row>
    <row r="456" spans="5:16" x14ac:dyDescent="0.25">
      <c r="E456" s="272"/>
      <c r="F456" s="13"/>
      <c r="G456" s="13"/>
      <c r="H456" s="13"/>
      <c r="I456" s="13"/>
      <c r="J456" s="13"/>
      <c r="L456" s="14"/>
      <c r="M456" s="14"/>
      <c r="N456" s="14"/>
      <c r="O456" s="14"/>
      <c r="P456" s="14"/>
    </row>
    <row r="457" spans="5:16" x14ac:dyDescent="0.25">
      <c r="E457" s="272"/>
      <c r="F457" s="13"/>
      <c r="G457" s="13"/>
      <c r="H457" s="13"/>
      <c r="I457" s="13"/>
      <c r="J457" s="13"/>
      <c r="L457" s="14"/>
      <c r="M457" s="14"/>
      <c r="N457" s="14"/>
      <c r="O457" s="14"/>
      <c r="P457" s="14"/>
    </row>
    <row r="458" spans="5:16" x14ac:dyDescent="0.25">
      <c r="E458" s="272"/>
      <c r="F458" s="13"/>
      <c r="G458" s="13"/>
      <c r="H458" s="13"/>
      <c r="I458" s="13"/>
      <c r="J458" s="13"/>
      <c r="L458" s="14"/>
      <c r="M458" s="14"/>
      <c r="N458" s="14"/>
      <c r="O458" s="14"/>
      <c r="P458" s="14"/>
    </row>
    <row r="459" spans="5:16" x14ac:dyDescent="0.25">
      <c r="E459" s="272"/>
      <c r="F459" s="13"/>
      <c r="G459" s="13"/>
      <c r="H459" s="13"/>
      <c r="I459" s="13"/>
      <c r="J459" s="13"/>
      <c r="L459" s="14"/>
      <c r="M459" s="14"/>
      <c r="N459" s="14"/>
      <c r="O459" s="14"/>
      <c r="P459" s="14"/>
    </row>
    <row r="460" spans="5:16" x14ac:dyDescent="0.25">
      <c r="E460" s="272"/>
      <c r="F460" s="13"/>
      <c r="G460" s="13"/>
      <c r="H460" s="13"/>
      <c r="I460" s="13"/>
      <c r="J460" s="13"/>
      <c r="L460" s="14"/>
      <c r="M460" s="14"/>
      <c r="N460" s="14"/>
      <c r="O460" s="14"/>
      <c r="P460" s="14"/>
    </row>
    <row r="461" spans="5:16" x14ac:dyDescent="0.25">
      <c r="E461" s="272"/>
      <c r="F461" s="13"/>
      <c r="G461" s="13"/>
      <c r="H461" s="13"/>
      <c r="I461" s="13"/>
      <c r="J461" s="13"/>
      <c r="L461" s="14"/>
      <c r="M461" s="14"/>
      <c r="N461" s="14"/>
      <c r="O461" s="14"/>
      <c r="P461" s="14"/>
    </row>
    <row r="462" spans="5:16" x14ac:dyDescent="0.25">
      <c r="F462" s="13"/>
      <c r="G462" s="13"/>
      <c r="H462" s="13"/>
      <c r="I462" s="13"/>
      <c r="J462" s="13"/>
      <c r="L462" s="14"/>
      <c r="M462" s="14"/>
      <c r="N462" s="14"/>
      <c r="O462" s="14"/>
      <c r="P462" s="14"/>
    </row>
    <row r="463" spans="5:16" x14ac:dyDescent="0.25">
      <c r="E463" s="272"/>
      <c r="F463" s="13"/>
      <c r="G463" s="13"/>
      <c r="H463" s="13"/>
      <c r="I463" s="13"/>
      <c r="J463" s="13"/>
      <c r="L463" s="14"/>
      <c r="M463" s="14"/>
      <c r="N463" s="14"/>
      <c r="O463" s="14"/>
      <c r="P463" s="14"/>
    </row>
    <row r="464" spans="5:16" x14ac:dyDescent="0.25">
      <c r="E464" s="272"/>
      <c r="F464" s="13"/>
      <c r="G464" s="13"/>
      <c r="H464" s="13"/>
      <c r="I464" s="13"/>
      <c r="J464" s="13"/>
      <c r="L464" s="14"/>
      <c r="M464" s="14"/>
      <c r="N464" s="14"/>
      <c r="O464" s="14"/>
      <c r="P464" s="14"/>
    </row>
    <row r="465" spans="5:16" x14ac:dyDescent="0.25">
      <c r="E465" s="272"/>
      <c r="F465" s="13"/>
      <c r="G465" s="13"/>
      <c r="H465" s="13"/>
      <c r="I465" s="13"/>
      <c r="J465" s="13"/>
      <c r="L465" s="14"/>
      <c r="M465" s="14"/>
      <c r="N465" s="14"/>
      <c r="O465" s="14"/>
      <c r="P465" s="14"/>
    </row>
    <row r="466" spans="5:16" x14ac:dyDescent="0.25">
      <c r="E466" s="272"/>
      <c r="F466" s="13"/>
      <c r="G466" s="13"/>
      <c r="H466" s="13"/>
      <c r="I466" s="13"/>
      <c r="J466" s="13"/>
      <c r="L466" s="14"/>
      <c r="M466" s="14"/>
      <c r="N466" s="14"/>
      <c r="O466" s="14"/>
      <c r="P466" s="14"/>
    </row>
    <row r="467" spans="5:16" x14ac:dyDescent="0.25">
      <c r="E467" s="272"/>
      <c r="F467" s="13"/>
      <c r="G467" s="13"/>
      <c r="H467" s="13"/>
      <c r="I467" s="13"/>
      <c r="J467" s="13"/>
      <c r="L467" s="14"/>
      <c r="M467" s="14"/>
      <c r="N467" s="14"/>
      <c r="O467" s="14"/>
      <c r="P467" s="14"/>
    </row>
    <row r="468" spans="5:16" x14ac:dyDescent="0.25">
      <c r="E468" s="272"/>
      <c r="F468" s="13"/>
      <c r="G468" s="13"/>
      <c r="H468" s="13"/>
      <c r="I468" s="13"/>
      <c r="J468" s="13"/>
      <c r="L468" s="14"/>
      <c r="M468" s="14"/>
      <c r="N468" s="14"/>
      <c r="O468" s="14"/>
      <c r="P468" s="14"/>
    </row>
    <row r="469" spans="5:16" x14ac:dyDescent="0.25">
      <c r="E469" s="272"/>
      <c r="F469" s="13"/>
      <c r="G469" s="13"/>
      <c r="H469" s="13"/>
      <c r="I469" s="13"/>
      <c r="J469" s="13"/>
      <c r="L469" s="14"/>
      <c r="M469" s="14"/>
      <c r="N469" s="14"/>
      <c r="O469" s="14"/>
      <c r="P469" s="14"/>
    </row>
    <row r="470" spans="5:16" x14ac:dyDescent="0.25">
      <c r="E470" s="272"/>
      <c r="F470" s="13"/>
      <c r="G470" s="13"/>
      <c r="H470" s="13"/>
      <c r="I470" s="13"/>
      <c r="J470" s="13"/>
      <c r="L470" s="14"/>
      <c r="M470" s="14"/>
      <c r="N470" s="14"/>
      <c r="O470" s="14"/>
      <c r="P470" s="14"/>
    </row>
    <row r="471" spans="5:16" x14ac:dyDescent="0.25">
      <c r="E471" s="272"/>
      <c r="F471" s="13"/>
      <c r="G471" s="13"/>
      <c r="H471" s="13"/>
      <c r="I471" s="13"/>
      <c r="J471" s="13"/>
      <c r="L471" s="14"/>
      <c r="M471" s="14"/>
      <c r="N471" s="14"/>
      <c r="O471" s="14"/>
      <c r="P471" s="14"/>
    </row>
    <row r="472" spans="5:16" x14ac:dyDescent="0.25">
      <c r="E472" s="272"/>
      <c r="F472" s="13"/>
      <c r="G472" s="13"/>
      <c r="H472" s="13"/>
      <c r="I472" s="13"/>
      <c r="J472" s="13"/>
      <c r="L472" s="14"/>
      <c r="M472" s="14"/>
      <c r="N472" s="14"/>
      <c r="O472" s="14"/>
      <c r="P472" s="14"/>
    </row>
    <row r="473" spans="5:16" x14ac:dyDescent="0.25">
      <c r="E473" s="272"/>
      <c r="F473" s="13"/>
      <c r="G473" s="13"/>
      <c r="H473" s="13"/>
      <c r="I473" s="13"/>
      <c r="J473" s="13"/>
      <c r="L473" s="14"/>
      <c r="M473" s="14"/>
      <c r="N473" s="14"/>
      <c r="O473" s="14"/>
      <c r="P473" s="14"/>
    </row>
    <row r="474" spans="5:16" x14ac:dyDescent="0.25">
      <c r="E474" s="272"/>
      <c r="F474" s="13"/>
      <c r="G474" s="13"/>
      <c r="H474" s="13"/>
      <c r="I474" s="13"/>
      <c r="J474" s="13"/>
      <c r="L474" s="14"/>
      <c r="M474" s="14"/>
      <c r="N474" s="14"/>
      <c r="O474" s="14"/>
      <c r="P474" s="14"/>
    </row>
    <row r="475" spans="5:16" x14ac:dyDescent="0.25">
      <c r="E475" s="272"/>
      <c r="F475" s="13"/>
      <c r="G475" s="13"/>
      <c r="H475" s="13"/>
      <c r="I475" s="13"/>
      <c r="J475" s="13"/>
      <c r="L475" s="14"/>
      <c r="M475" s="14"/>
      <c r="N475" s="14"/>
      <c r="O475" s="14"/>
      <c r="P475" s="14"/>
    </row>
    <row r="476" spans="5:16" x14ac:dyDescent="0.25">
      <c r="E476" s="272"/>
      <c r="F476" s="13"/>
      <c r="G476" s="13"/>
      <c r="H476" s="13"/>
      <c r="I476" s="13"/>
      <c r="J476" s="13"/>
      <c r="L476" s="14"/>
      <c r="M476" s="14"/>
      <c r="N476" s="14"/>
      <c r="O476" s="14"/>
      <c r="P476" s="14"/>
    </row>
    <row r="477" spans="5:16" x14ac:dyDescent="0.25">
      <c r="E477" s="272"/>
      <c r="F477" s="13"/>
      <c r="G477" s="13"/>
      <c r="H477" s="13"/>
      <c r="I477" s="13"/>
      <c r="J477" s="13"/>
      <c r="L477" s="14"/>
      <c r="M477" s="14"/>
      <c r="N477" s="14"/>
      <c r="O477" s="14"/>
      <c r="P477" s="14"/>
    </row>
    <row r="478" spans="5:16" x14ac:dyDescent="0.25">
      <c r="E478" s="272"/>
      <c r="F478" s="13"/>
      <c r="G478" s="13"/>
      <c r="H478" s="13"/>
      <c r="I478" s="13"/>
      <c r="J478" s="13"/>
      <c r="L478" s="14"/>
      <c r="M478" s="14"/>
      <c r="N478" s="14"/>
      <c r="O478" s="14"/>
      <c r="P478" s="14"/>
    </row>
    <row r="479" spans="5:16" x14ac:dyDescent="0.25">
      <c r="E479" s="272"/>
      <c r="F479" s="13"/>
      <c r="G479" s="13"/>
      <c r="H479" s="13"/>
      <c r="I479" s="13"/>
      <c r="J479" s="13"/>
      <c r="L479" s="14"/>
      <c r="M479" s="14"/>
      <c r="N479" s="14"/>
      <c r="O479" s="14"/>
      <c r="P479" s="14"/>
    </row>
    <row r="480" spans="5:16" x14ac:dyDescent="0.25">
      <c r="E480" s="272"/>
      <c r="F480" s="13"/>
      <c r="G480" s="13"/>
      <c r="H480" s="13"/>
      <c r="I480" s="13"/>
      <c r="J480" s="13"/>
      <c r="L480" s="14"/>
      <c r="M480" s="14"/>
      <c r="N480" s="14"/>
      <c r="O480" s="14"/>
      <c r="P480" s="14"/>
    </row>
    <row r="481" spans="5:16" x14ac:dyDescent="0.25">
      <c r="E481" s="272"/>
      <c r="F481" s="13"/>
      <c r="G481" s="13"/>
      <c r="H481" s="13"/>
      <c r="I481" s="13"/>
      <c r="J481" s="13"/>
      <c r="L481" s="14"/>
      <c r="M481" s="14"/>
      <c r="N481" s="14"/>
      <c r="O481" s="14"/>
      <c r="P481" s="14"/>
    </row>
    <row r="482" spans="5:16" x14ac:dyDescent="0.25">
      <c r="E482" s="272"/>
      <c r="F482" s="13"/>
      <c r="G482" s="13"/>
      <c r="H482" s="13"/>
      <c r="I482" s="13"/>
      <c r="J482" s="13"/>
      <c r="L482" s="14"/>
      <c r="M482" s="14"/>
      <c r="N482" s="14"/>
      <c r="O482" s="14"/>
      <c r="P482" s="14"/>
    </row>
    <row r="483" spans="5:16" x14ac:dyDescent="0.25">
      <c r="E483" s="272"/>
      <c r="F483" s="13"/>
      <c r="G483" s="13"/>
      <c r="H483" s="13"/>
      <c r="I483" s="13"/>
      <c r="J483" s="13"/>
      <c r="L483" s="14"/>
      <c r="M483" s="14"/>
      <c r="N483" s="14"/>
      <c r="O483" s="14"/>
      <c r="P483" s="14"/>
    </row>
    <row r="484" spans="5:16" x14ac:dyDescent="0.25">
      <c r="E484" s="272"/>
      <c r="F484" s="13"/>
      <c r="G484" s="13"/>
      <c r="H484" s="13"/>
      <c r="I484" s="13"/>
      <c r="J484" s="13"/>
      <c r="L484" s="14"/>
      <c r="M484" s="14"/>
      <c r="N484" s="14"/>
      <c r="O484" s="14"/>
      <c r="P484" s="14"/>
    </row>
    <row r="485" spans="5:16" x14ac:dyDescent="0.25">
      <c r="E485" s="272"/>
      <c r="F485" s="13"/>
      <c r="G485" s="13"/>
      <c r="H485" s="13"/>
      <c r="I485" s="13"/>
      <c r="J485" s="13"/>
      <c r="L485" s="14"/>
      <c r="M485" s="14"/>
      <c r="N485" s="14"/>
      <c r="O485" s="14"/>
      <c r="P485" s="14"/>
    </row>
    <row r="486" spans="5:16" x14ac:dyDescent="0.25">
      <c r="E486" s="272"/>
      <c r="F486" s="13"/>
      <c r="G486" s="13"/>
      <c r="H486" s="13"/>
      <c r="I486" s="13"/>
      <c r="J486" s="13"/>
      <c r="L486" s="14"/>
      <c r="M486" s="14"/>
      <c r="N486" s="14"/>
      <c r="O486" s="14"/>
      <c r="P486" s="14"/>
    </row>
    <row r="487" spans="5:16" x14ac:dyDescent="0.25">
      <c r="E487" s="272"/>
      <c r="F487" s="13"/>
      <c r="G487" s="13"/>
      <c r="H487" s="13"/>
      <c r="I487" s="13"/>
      <c r="J487" s="13"/>
      <c r="L487" s="14"/>
      <c r="M487" s="14"/>
      <c r="N487" s="14"/>
      <c r="O487" s="14"/>
      <c r="P487" s="14"/>
    </row>
    <row r="488" spans="5:16" x14ac:dyDescent="0.25">
      <c r="E488" s="272"/>
      <c r="F488" s="13"/>
      <c r="G488" s="13"/>
      <c r="H488" s="13"/>
      <c r="I488" s="13"/>
      <c r="J488" s="13"/>
      <c r="L488" s="14"/>
      <c r="M488" s="14"/>
      <c r="N488" s="14"/>
      <c r="O488" s="14"/>
      <c r="P488" s="14"/>
    </row>
    <row r="489" spans="5:16" x14ac:dyDescent="0.25">
      <c r="E489" s="272"/>
      <c r="F489" s="13"/>
      <c r="G489" s="13"/>
      <c r="H489" s="13"/>
      <c r="I489" s="13"/>
      <c r="J489" s="13"/>
      <c r="L489" s="14"/>
      <c r="M489" s="14"/>
      <c r="N489" s="14"/>
      <c r="O489" s="14"/>
      <c r="P489" s="14"/>
    </row>
    <row r="490" spans="5:16" x14ac:dyDescent="0.25">
      <c r="E490" s="272"/>
      <c r="F490" s="13"/>
      <c r="G490" s="13"/>
      <c r="H490" s="13"/>
      <c r="I490" s="13"/>
      <c r="J490" s="13"/>
      <c r="L490" s="14"/>
      <c r="M490" s="14"/>
      <c r="N490" s="14"/>
      <c r="O490" s="14"/>
      <c r="P490" s="14"/>
    </row>
    <row r="491" spans="5:16" x14ac:dyDescent="0.25">
      <c r="F491" s="13"/>
      <c r="G491" s="13"/>
      <c r="H491" s="13"/>
      <c r="I491" s="13"/>
      <c r="J491" s="13"/>
      <c r="L491" s="14"/>
      <c r="M491" s="14"/>
      <c r="N491" s="14"/>
      <c r="O491" s="14"/>
      <c r="P491" s="14"/>
    </row>
    <row r="492" spans="5:16" x14ac:dyDescent="0.25">
      <c r="E492" s="272"/>
      <c r="F492" s="13"/>
      <c r="G492" s="13"/>
      <c r="H492" s="13"/>
      <c r="I492" s="13"/>
      <c r="J492" s="13"/>
      <c r="L492" s="14"/>
      <c r="M492" s="14"/>
      <c r="N492" s="14"/>
      <c r="O492" s="14"/>
      <c r="P492" s="14"/>
    </row>
    <row r="493" spans="5:16" x14ac:dyDescent="0.25">
      <c r="E493" s="272"/>
      <c r="F493" s="13"/>
      <c r="G493" s="13"/>
      <c r="H493" s="13"/>
      <c r="I493" s="13"/>
      <c r="J493" s="13"/>
      <c r="L493" s="14"/>
      <c r="M493" s="14"/>
      <c r="N493" s="14"/>
      <c r="O493" s="14"/>
      <c r="P493" s="14"/>
    </row>
    <row r="494" spans="5:16" x14ac:dyDescent="0.25">
      <c r="E494" s="272"/>
      <c r="F494" s="13"/>
      <c r="G494" s="13"/>
      <c r="H494" s="13"/>
      <c r="I494" s="13"/>
      <c r="J494" s="13"/>
      <c r="L494" s="14"/>
      <c r="M494" s="14"/>
      <c r="N494" s="14"/>
      <c r="O494" s="14"/>
      <c r="P494" s="14"/>
    </row>
    <row r="495" spans="5:16" x14ac:dyDescent="0.25">
      <c r="E495" s="272"/>
      <c r="F495" s="13"/>
      <c r="G495" s="13"/>
      <c r="H495" s="13"/>
      <c r="I495" s="13"/>
      <c r="J495" s="13"/>
      <c r="L495" s="14"/>
      <c r="M495" s="14"/>
      <c r="N495" s="14"/>
      <c r="O495" s="14"/>
      <c r="P495" s="14"/>
    </row>
    <row r="496" spans="5:16" x14ac:dyDescent="0.25">
      <c r="E496" s="272"/>
      <c r="F496" s="13"/>
      <c r="G496" s="13"/>
      <c r="H496" s="13"/>
      <c r="I496" s="13"/>
      <c r="J496" s="13"/>
      <c r="L496" s="14"/>
      <c r="M496" s="14"/>
      <c r="N496" s="14"/>
      <c r="O496" s="14"/>
      <c r="P496" s="14"/>
    </row>
    <row r="497" spans="5:16" x14ac:dyDescent="0.25">
      <c r="E497" s="272"/>
      <c r="F497" s="13"/>
      <c r="G497" s="13"/>
      <c r="H497" s="13"/>
      <c r="I497" s="13"/>
      <c r="J497" s="13"/>
      <c r="L497" s="14"/>
      <c r="M497" s="14"/>
      <c r="N497" s="14"/>
      <c r="O497" s="14"/>
      <c r="P497" s="14"/>
    </row>
    <row r="498" spans="5:16" x14ac:dyDescent="0.25">
      <c r="E498" s="272"/>
      <c r="F498" s="13"/>
      <c r="G498" s="13"/>
      <c r="H498" s="13"/>
      <c r="I498" s="13"/>
      <c r="J498" s="13"/>
      <c r="L498" s="14"/>
      <c r="M498" s="14"/>
      <c r="N498" s="14"/>
      <c r="O498" s="14"/>
      <c r="P498" s="14"/>
    </row>
    <row r="499" spans="5:16" x14ac:dyDescent="0.25">
      <c r="E499" s="272"/>
      <c r="F499" s="13"/>
      <c r="G499" s="13"/>
      <c r="H499" s="13"/>
      <c r="I499" s="13"/>
      <c r="J499" s="13"/>
      <c r="L499" s="14"/>
      <c r="M499" s="14"/>
      <c r="N499" s="14"/>
      <c r="O499" s="14"/>
      <c r="P499" s="14"/>
    </row>
    <row r="500" spans="5:16" x14ac:dyDescent="0.25">
      <c r="E500" s="272"/>
      <c r="F500" s="13"/>
      <c r="G500" s="13"/>
      <c r="H500" s="13"/>
      <c r="I500" s="13"/>
      <c r="J500" s="13"/>
      <c r="L500" s="14"/>
      <c r="M500" s="14"/>
      <c r="N500" s="14"/>
      <c r="O500" s="14"/>
      <c r="P500" s="14"/>
    </row>
    <row r="501" spans="5:16" x14ac:dyDescent="0.25">
      <c r="E501" s="272"/>
      <c r="F501" s="13"/>
      <c r="G501" s="13"/>
      <c r="H501" s="13"/>
      <c r="I501" s="13"/>
      <c r="J501" s="13"/>
      <c r="L501" s="14"/>
      <c r="M501" s="14"/>
      <c r="N501" s="14"/>
      <c r="O501" s="14"/>
      <c r="P501" s="14"/>
    </row>
    <row r="502" spans="5:16" x14ac:dyDescent="0.25">
      <c r="E502" s="272"/>
      <c r="F502" s="13"/>
      <c r="G502" s="13"/>
      <c r="H502" s="13"/>
      <c r="I502" s="13"/>
      <c r="J502" s="13"/>
      <c r="L502" s="14"/>
      <c r="M502" s="14"/>
      <c r="N502" s="14"/>
      <c r="O502" s="14"/>
      <c r="P502" s="14"/>
    </row>
    <row r="503" spans="5:16" x14ac:dyDescent="0.25">
      <c r="E503" s="272"/>
      <c r="F503" s="13"/>
      <c r="G503" s="13"/>
      <c r="H503" s="13"/>
      <c r="I503" s="13"/>
      <c r="J503" s="13"/>
      <c r="L503" s="14"/>
      <c r="M503" s="14"/>
      <c r="N503" s="14"/>
      <c r="O503" s="14"/>
      <c r="P503" s="14"/>
    </row>
    <row r="504" spans="5:16" x14ac:dyDescent="0.25">
      <c r="E504" s="272"/>
      <c r="F504" s="13"/>
      <c r="G504" s="13"/>
      <c r="H504" s="13"/>
      <c r="I504" s="13"/>
      <c r="J504" s="13"/>
      <c r="L504" s="14"/>
      <c r="M504" s="14"/>
      <c r="N504" s="14"/>
      <c r="O504" s="14"/>
      <c r="P504" s="14"/>
    </row>
    <row r="505" spans="5:16" x14ac:dyDescent="0.25">
      <c r="E505" s="272"/>
      <c r="F505" s="13"/>
      <c r="G505" s="13"/>
      <c r="H505" s="13"/>
      <c r="I505" s="13"/>
      <c r="J505" s="13"/>
      <c r="L505" s="14"/>
      <c r="M505" s="14"/>
      <c r="N505" s="14"/>
      <c r="O505" s="14"/>
      <c r="P505" s="14"/>
    </row>
    <row r="506" spans="5:16" x14ac:dyDescent="0.25">
      <c r="E506" s="272"/>
      <c r="F506" s="13"/>
      <c r="G506" s="13"/>
      <c r="H506" s="13"/>
      <c r="I506" s="13"/>
      <c r="J506" s="13"/>
      <c r="L506" s="14"/>
      <c r="M506" s="14"/>
      <c r="N506" s="14"/>
      <c r="O506" s="14"/>
      <c r="P506" s="14"/>
    </row>
    <row r="507" spans="5:16" x14ac:dyDescent="0.25">
      <c r="E507" s="272"/>
      <c r="F507" s="13"/>
      <c r="G507" s="13"/>
      <c r="H507" s="13"/>
      <c r="I507" s="13"/>
      <c r="J507" s="13"/>
      <c r="L507" s="14"/>
      <c r="M507" s="14"/>
      <c r="N507" s="14"/>
      <c r="O507" s="14"/>
      <c r="P507" s="14"/>
    </row>
    <row r="508" spans="5:16" x14ac:dyDescent="0.25">
      <c r="E508" s="272"/>
      <c r="F508" s="13"/>
      <c r="G508" s="13"/>
      <c r="H508" s="13"/>
      <c r="I508" s="13"/>
      <c r="J508" s="13"/>
      <c r="L508" s="14"/>
      <c r="M508" s="14"/>
      <c r="N508" s="14"/>
      <c r="O508" s="14"/>
      <c r="P508" s="14"/>
    </row>
    <row r="509" spans="5:16" x14ac:dyDescent="0.25">
      <c r="E509" s="272"/>
      <c r="F509" s="13"/>
      <c r="G509" s="13"/>
      <c r="H509" s="13"/>
      <c r="I509" s="13"/>
      <c r="J509" s="13"/>
      <c r="L509" s="14"/>
      <c r="M509" s="14"/>
      <c r="N509" s="14"/>
      <c r="O509" s="14"/>
      <c r="P509" s="14"/>
    </row>
    <row r="510" spans="5:16" x14ac:dyDescent="0.25">
      <c r="E510" s="272"/>
      <c r="F510" s="13"/>
      <c r="G510" s="13"/>
      <c r="H510" s="13"/>
      <c r="I510" s="13"/>
      <c r="J510" s="13"/>
      <c r="L510" s="14"/>
      <c r="M510" s="14"/>
      <c r="N510" s="14"/>
      <c r="O510" s="14"/>
      <c r="P510" s="14"/>
    </row>
    <row r="511" spans="5:16" x14ac:dyDescent="0.25">
      <c r="E511" s="272"/>
      <c r="F511" s="13"/>
      <c r="G511" s="13"/>
      <c r="H511" s="13"/>
      <c r="I511" s="13"/>
      <c r="J511" s="13"/>
      <c r="L511" s="14"/>
      <c r="M511" s="14"/>
      <c r="N511" s="14"/>
      <c r="O511" s="14"/>
      <c r="P511" s="14"/>
    </row>
    <row r="512" spans="5:16" x14ac:dyDescent="0.25">
      <c r="E512" s="272"/>
      <c r="F512" s="13"/>
      <c r="G512" s="13"/>
      <c r="H512" s="13"/>
      <c r="I512" s="13"/>
      <c r="J512" s="13"/>
      <c r="L512" s="14"/>
      <c r="M512" s="14"/>
      <c r="N512" s="14"/>
      <c r="O512" s="14"/>
      <c r="P512" s="14"/>
    </row>
    <row r="513" spans="5:16" x14ac:dyDescent="0.25">
      <c r="E513" s="272"/>
      <c r="F513" s="13"/>
      <c r="G513" s="13"/>
      <c r="H513" s="13"/>
      <c r="I513" s="13"/>
      <c r="J513" s="13"/>
      <c r="L513" s="14"/>
      <c r="M513" s="14"/>
      <c r="N513" s="14"/>
      <c r="O513" s="14"/>
      <c r="P513" s="14"/>
    </row>
    <row r="514" spans="5:16" x14ac:dyDescent="0.25">
      <c r="E514" s="272"/>
      <c r="F514" s="13"/>
      <c r="G514" s="13"/>
      <c r="H514" s="13"/>
      <c r="I514" s="13"/>
      <c r="J514" s="13"/>
      <c r="L514" s="14"/>
      <c r="M514" s="14"/>
      <c r="N514" s="14"/>
      <c r="O514" s="14"/>
      <c r="P514" s="14"/>
    </row>
    <row r="515" spans="5:16" x14ac:dyDescent="0.25">
      <c r="E515" s="272"/>
      <c r="F515" s="13"/>
      <c r="G515" s="13"/>
      <c r="H515" s="13"/>
      <c r="I515" s="13"/>
      <c r="J515" s="13"/>
      <c r="L515" s="14"/>
      <c r="M515" s="14"/>
      <c r="N515" s="14"/>
      <c r="O515" s="14"/>
      <c r="P515" s="14"/>
    </row>
    <row r="516" spans="5:16" x14ac:dyDescent="0.25">
      <c r="E516" s="272"/>
      <c r="F516" s="13"/>
      <c r="G516" s="13"/>
      <c r="H516" s="13"/>
      <c r="I516" s="13"/>
      <c r="J516" s="13"/>
      <c r="L516" s="14"/>
      <c r="M516" s="14"/>
      <c r="N516" s="14"/>
      <c r="O516" s="14"/>
      <c r="P516" s="14"/>
    </row>
    <row r="517" spans="5:16" x14ac:dyDescent="0.25">
      <c r="E517" s="272"/>
      <c r="F517" s="13"/>
      <c r="G517" s="13"/>
      <c r="H517" s="13"/>
      <c r="I517" s="13"/>
      <c r="J517" s="13"/>
      <c r="L517" s="14"/>
      <c r="M517" s="14"/>
      <c r="N517" s="14"/>
      <c r="O517" s="14"/>
      <c r="P517" s="14"/>
    </row>
    <row r="518" spans="5:16" x14ac:dyDescent="0.25">
      <c r="F518" s="13"/>
      <c r="G518" s="13"/>
      <c r="H518" s="13"/>
      <c r="I518" s="13"/>
      <c r="J518" s="13"/>
      <c r="L518" s="14"/>
      <c r="M518" s="14"/>
      <c r="N518" s="14"/>
      <c r="O518" s="14"/>
      <c r="P518" s="14"/>
    </row>
    <row r="519" spans="5:16" x14ac:dyDescent="0.25">
      <c r="E519" s="272"/>
      <c r="F519" s="13"/>
      <c r="G519" s="13"/>
      <c r="H519" s="13"/>
      <c r="I519" s="13"/>
      <c r="J519" s="13"/>
      <c r="L519" s="14"/>
      <c r="M519" s="14"/>
      <c r="N519" s="14"/>
      <c r="O519" s="14"/>
      <c r="P519" s="14"/>
    </row>
    <row r="520" spans="5:16" x14ac:dyDescent="0.25">
      <c r="E520" s="272"/>
      <c r="F520" s="13"/>
      <c r="G520" s="13"/>
      <c r="H520" s="13"/>
      <c r="I520" s="13"/>
      <c r="J520" s="13"/>
      <c r="L520" s="14"/>
      <c r="M520" s="14"/>
      <c r="N520" s="14"/>
      <c r="O520" s="14"/>
      <c r="P520" s="14"/>
    </row>
    <row r="521" spans="5:16" x14ac:dyDescent="0.25">
      <c r="E521" s="272"/>
      <c r="F521" s="13"/>
      <c r="G521" s="13"/>
      <c r="H521" s="13"/>
      <c r="I521" s="13"/>
      <c r="J521" s="13"/>
      <c r="L521" s="14"/>
      <c r="M521" s="14"/>
      <c r="N521" s="14"/>
      <c r="O521" s="14"/>
      <c r="P521" s="14"/>
    </row>
    <row r="522" spans="5:16" x14ac:dyDescent="0.25">
      <c r="F522" s="13"/>
      <c r="G522" s="13"/>
      <c r="H522" s="13"/>
      <c r="I522" s="13"/>
      <c r="J522" s="13"/>
      <c r="L522" s="14"/>
      <c r="M522" s="14"/>
      <c r="N522" s="14"/>
      <c r="O522" s="14"/>
      <c r="P522" s="14"/>
    </row>
    <row r="523" spans="5:16" x14ac:dyDescent="0.25">
      <c r="E523" s="272"/>
      <c r="F523" s="13"/>
      <c r="G523" s="13"/>
      <c r="H523" s="13"/>
      <c r="I523" s="13"/>
      <c r="J523" s="13"/>
      <c r="L523" s="14"/>
      <c r="M523" s="14"/>
      <c r="N523" s="14"/>
      <c r="O523" s="14"/>
      <c r="P523" s="14"/>
    </row>
    <row r="524" spans="5:16" x14ac:dyDescent="0.25">
      <c r="E524" s="272"/>
      <c r="F524" s="13"/>
      <c r="G524" s="13"/>
      <c r="H524" s="13"/>
      <c r="I524" s="13"/>
      <c r="J524" s="13"/>
      <c r="L524" s="14"/>
      <c r="M524" s="14"/>
      <c r="N524" s="14"/>
      <c r="O524" s="14"/>
      <c r="P524" s="14"/>
    </row>
    <row r="525" spans="5:16" x14ac:dyDescent="0.25">
      <c r="E525" s="272"/>
      <c r="F525" s="13"/>
      <c r="G525" s="13"/>
      <c r="H525" s="13"/>
      <c r="I525" s="13"/>
      <c r="J525" s="13"/>
      <c r="L525" s="14"/>
      <c r="M525" s="14"/>
      <c r="N525" s="14"/>
      <c r="O525" s="14"/>
      <c r="P525" s="14"/>
    </row>
    <row r="526" spans="5:16" x14ac:dyDescent="0.25">
      <c r="E526" s="272"/>
      <c r="F526" s="13"/>
      <c r="G526" s="13"/>
      <c r="H526" s="13"/>
      <c r="I526" s="13"/>
      <c r="J526" s="13"/>
      <c r="L526" s="14"/>
      <c r="M526" s="14"/>
      <c r="N526" s="14"/>
      <c r="O526" s="14"/>
      <c r="P526" s="14"/>
    </row>
    <row r="527" spans="5:16" x14ac:dyDescent="0.25">
      <c r="E527" s="272"/>
      <c r="F527" s="13"/>
      <c r="G527" s="13"/>
      <c r="H527" s="13"/>
      <c r="I527" s="13"/>
      <c r="J527" s="13"/>
      <c r="L527" s="14"/>
      <c r="M527" s="14"/>
      <c r="N527" s="14"/>
      <c r="O527" s="14"/>
      <c r="P527" s="14"/>
    </row>
    <row r="528" spans="5:16" x14ac:dyDescent="0.25">
      <c r="E528" s="272"/>
      <c r="F528" s="13"/>
      <c r="G528" s="13"/>
      <c r="H528" s="13"/>
      <c r="I528" s="13"/>
      <c r="J528" s="13"/>
      <c r="L528" s="14"/>
      <c r="M528" s="14"/>
      <c r="N528" s="14"/>
      <c r="O528" s="14"/>
      <c r="P528" s="14"/>
    </row>
    <row r="529" spans="5:16" x14ac:dyDescent="0.25">
      <c r="E529" s="272"/>
      <c r="F529" s="13"/>
      <c r="G529" s="13"/>
      <c r="H529" s="13"/>
      <c r="I529" s="13"/>
      <c r="J529" s="13"/>
      <c r="L529" s="14"/>
      <c r="M529" s="14"/>
      <c r="N529" s="14"/>
      <c r="O529" s="14"/>
      <c r="P529" s="14"/>
    </row>
    <row r="530" spans="5:16" x14ac:dyDescent="0.25">
      <c r="E530" s="272"/>
      <c r="F530" s="13"/>
      <c r="G530" s="13"/>
      <c r="H530" s="13"/>
      <c r="I530" s="13"/>
      <c r="J530" s="13"/>
      <c r="L530" s="14"/>
      <c r="M530" s="14"/>
      <c r="N530" s="14"/>
      <c r="O530" s="14"/>
      <c r="P530" s="14"/>
    </row>
    <row r="531" spans="5:16" x14ac:dyDescent="0.25">
      <c r="E531" s="272"/>
      <c r="F531" s="13"/>
      <c r="G531" s="13"/>
      <c r="H531" s="13"/>
      <c r="I531" s="13"/>
      <c r="J531" s="13"/>
      <c r="L531" s="14"/>
      <c r="M531" s="14"/>
      <c r="N531" s="14"/>
      <c r="O531" s="14"/>
      <c r="P531" s="14"/>
    </row>
    <row r="532" spans="5:16" x14ac:dyDescent="0.25">
      <c r="E532" s="272"/>
      <c r="F532" s="13"/>
      <c r="G532" s="13"/>
      <c r="H532" s="13"/>
      <c r="I532" s="13"/>
      <c r="J532" s="13"/>
      <c r="L532" s="14"/>
      <c r="M532" s="14"/>
      <c r="N532" s="14"/>
      <c r="O532" s="14"/>
      <c r="P532" s="14"/>
    </row>
    <row r="533" spans="5:16" x14ac:dyDescent="0.25">
      <c r="E533" s="272"/>
      <c r="F533" s="13"/>
      <c r="G533" s="13"/>
      <c r="H533" s="13"/>
      <c r="I533" s="13"/>
      <c r="J533" s="13"/>
      <c r="L533" s="14"/>
      <c r="M533" s="14"/>
      <c r="N533" s="14"/>
      <c r="O533" s="14"/>
      <c r="P533" s="14"/>
    </row>
    <row r="534" spans="5:16" x14ac:dyDescent="0.25">
      <c r="E534" s="272"/>
      <c r="F534" s="13"/>
      <c r="G534" s="13"/>
      <c r="H534" s="13"/>
      <c r="I534" s="13"/>
      <c r="J534" s="13"/>
      <c r="L534" s="14"/>
      <c r="M534" s="14"/>
      <c r="N534" s="14"/>
      <c r="O534" s="14"/>
      <c r="P534" s="14"/>
    </row>
    <row r="535" spans="5:16" x14ac:dyDescent="0.25">
      <c r="E535" s="272"/>
      <c r="F535" s="13"/>
      <c r="G535" s="13"/>
      <c r="H535" s="13"/>
      <c r="I535" s="13"/>
      <c r="J535" s="13"/>
      <c r="L535" s="14"/>
      <c r="M535" s="14"/>
      <c r="N535" s="14"/>
      <c r="O535" s="14"/>
      <c r="P535" s="14"/>
    </row>
    <row r="536" spans="5:16" x14ac:dyDescent="0.25">
      <c r="E536" s="272"/>
      <c r="F536" s="13"/>
      <c r="G536" s="13"/>
      <c r="H536" s="13"/>
      <c r="I536" s="13"/>
      <c r="J536" s="13"/>
      <c r="L536" s="14"/>
      <c r="M536" s="14"/>
      <c r="N536" s="14"/>
      <c r="O536" s="14"/>
      <c r="P536" s="14"/>
    </row>
    <row r="537" spans="5:16" x14ac:dyDescent="0.25">
      <c r="E537" s="272"/>
      <c r="F537" s="13"/>
      <c r="G537" s="13"/>
      <c r="H537" s="13"/>
      <c r="I537" s="13"/>
      <c r="J537" s="13"/>
      <c r="L537" s="14"/>
      <c r="M537" s="14"/>
      <c r="N537" s="14"/>
      <c r="O537" s="14"/>
      <c r="P537" s="14"/>
    </row>
    <row r="538" spans="5:16" x14ac:dyDescent="0.25">
      <c r="E538" s="272"/>
      <c r="F538" s="13"/>
      <c r="G538" s="13"/>
      <c r="H538" s="13"/>
      <c r="I538" s="13"/>
      <c r="J538" s="13"/>
      <c r="L538" s="14"/>
      <c r="M538" s="14"/>
      <c r="N538" s="14"/>
      <c r="O538" s="14"/>
      <c r="P538" s="14"/>
    </row>
    <row r="539" spans="5:16" x14ac:dyDescent="0.25">
      <c r="E539" s="272"/>
      <c r="F539" s="13"/>
      <c r="G539" s="13"/>
      <c r="H539" s="13"/>
      <c r="I539" s="13"/>
      <c r="J539" s="13"/>
      <c r="L539" s="14"/>
      <c r="M539" s="14"/>
      <c r="N539" s="14"/>
      <c r="O539" s="14"/>
      <c r="P539" s="14"/>
    </row>
    <row r="540" spans="5:16" x14ac:dyDescent="0.25">
      <c r="E540" s="272"/>
      <c r="F540" s="13"/>
      <c r="G540" s="13"/>
      <c r="H540" s="13"/>
      <c r="I540" s="13"/>
      <c r="J540" s="13"/>
      <c r="L540" s="14"/>
      <c r="M540" s="14"/>
      <c r="N540" s="14"/>
      <c r="O540" s="14"/>
      <c r="P540" s="14"/>
    </row>
    <row r="541" spans="5:16" x14ac:dyDescent="0.25">
      <c r="E541" s="272"/>
      <c r="F541" s="13"/>
      <c r="G541" s="13"/>
      <c r="H541" s="13"/>
      <c r="I541" s="13"/>
      <c r="J541" s="13"/>
      <c r="L541" s="14"/>
      <c r="M541" s="14"/>
      <c r="N541" s="14"/>
      <c r="O541" s="14"/>
      <c r="P541" s="14"/>
    </row>
    <row r="542" spans="5:16" x14ac:dyDescent="0.25">
      <c r="E542" s="272"/>
      <c r="F542" s="13"/>
      <c r="G542" s="13"/>
      <c r="H542" s="13"/>
      <c r="I542" s="13"/>
      <c r="J542" s="13"/>
      <c r="L542" s="14"/>
      <c r="M542" s="14"/>
      <c r="N542" s="14"/>
      <c r="O542" s="14"/>
      <c r="P542" s="14"/>
    </row>
    <row r="543" spans="5:16" x14ac:dyDescent="0.25">
      <c r="E543" s="272"/>
      <c r="F543" s="13"/>
      <c r="G543" s="13"/>
      <c r="H543" s="13"/>
      <c r="I543" s="13"/>
      <c r="J543" s="13"/>
      <c r="L543" s="14"/>
      <c r="M543" s="14"/>
      <c r="N543" s="14"/>
      <c r="O543" s="14"/>
      <c r="P543" s="14"/>
    </row>
    <row r="544" spans="5:16" x14ac:dyDescent="0.25">
      <c r="E544" s="272"/>
      <c r="F544" s="13"/>
      <c r="G544" s="13"/>
      <c r="H544" s="13"/>
      <c r="I544" s="13"/>
      <c r="J544" s="13"/>
      <c r="L544" s="14"/>
      <c r="M544" s="14"/>
      <c r="N544" s="14"/>
      <c r="O544" s="14"/>
      <c r="P544" s="14"/>
    </row>
    <row r="545" spans="5:16" x14ac:dyDescent="0.25">
      <c r="E545" s="272"/>
      <c r="F545" s="13"/>
      <c r="G545" s="13"/>
      <c r="H545" s="13"/>
      <c r="I545" s="13"/>
      <c r="J545" s="13"/>
      <c r="L545" s="14"/>
      <c r="M545" s="14"/>
      <c r="N545" s="14"/>
      <c r="O545" s="14"/>
      <c r="P545" s="14"/>
    </row>
    <row r="546" spans="5:16" x14ac:dyDescent="0.25">
      <c r="F546" s="13"/>
      <c r="G546" s="13"/>
      <c r="H546" s="13"/>
      <c r="I546" s="13"/>
      <c r="J546" s="13"/>
      <c r="L546" s="14"/>
      <c r="M546" s="14"/>
      <c r="N546" s="14"/>
      <c r="O546" s="14"/>
      <c r="P546" s="14"/>
    </row>
    <row r="547" spans="5:16" x14ac:dyDescent="0.25">
      <c r="E547" s="272"/>
      <c r="F547" s="13"/>
      <c r="G547" s="13"/>
      <c r="H547" s="13"/>
      <c r="I547" s="13"/>
      <c r="J547" s="13"/>
      <c r="L547" s="14"/>
      <c r="M547" s="14"/>
      <c r="N547" s="14"/>
      <c r="O547" s="14"/>
      <c r="P547" s="14"/>
    </row>
    <row r="548" spans="5:16" x14ac:dyDescent="0.25">
      <c r="E548" s="272"/>
      <c r="F548" s="13"/>
      <c r="G548" s="13"/>
      <c r="H548" s="13"/>
      <c r="I548" s="13"/>
      <c r="J548" s="13"/>
      <c r="L548" s="14"/>
      <c r="M548" s="14"/>
      <c r="N548" s="14"/>
      <c r="O548" s="14"/>
      <c r="P548" s="14"/>
    </row>
    <row r="549" spans="5:16" x14ac:dyDescent="0.25">
      <c r="E549" s="272"/>
      <c r="F549" s="13"/>
      <c r="G549" s="13"/>
      <c r="H549" s="13"/>
      <c r="I549" s="13"/>
      <c r="J549" s="13"/>
      <c r="L549" s="14"/>
      <c r="M549" s="14"/>
      <c r="N549" s="14"/>
      <c r="O549" s="14"/>
      <c r="P549" s="14"/>
    </row>
    <row r="550" spans="5:16" x14ac:dyDescent="0.25">
      <c r="E550" s="272"/>
      <c r="F550" s="13"/>
      <c r="G550" s="13"/>
      <c r="H550" s="13"/>
      <c r="I550" s="13"/>
      <c r="J550" s="13"/>
      <c r="L550" s="14"/>
      <c r="M550" s="14"/>
      <c r="N550" s="14"/>
      <c r="O550" s="14"/>
      <c r="P550" s="14"/>
    </row>
    <row r="551" spans="5:16" x14ac:dyDescent="0.25">
      <c r="E551" s="272"/>
      <c r="F551" s="13"/>
      <c r="G551" s="13"/>
      <c r="H551" s="13"/>
      <c r="I551" s="13"/>
      <c r="J551" s="13"/>
      <c r="L551" s="14"/>
      <c r="M551" s="14"/>
      <c r="N551" s="14"/>
      <c r="O551" s="14"/>
      <c r="P551" s="14"/>
    </row>
    <row r="552" spans="5:16" x14ac:dyDescent="0.25">
      <c r="E552" s="272"/>
      <c r="F552" s="13"/>
      <c r="G552" s="13"/>
      <c r="H552" s="13"/>
      <c r="I552" s="13"/>
      <c r="J552" s="13"/>
      <c r="L552" s="14"/>
      <c r="M552" s="14"/>
      <c r="N552" s="14"/>
      <c r="O552" s="14"/>
      <c r="P552" s="14"/>
    </row>
    <row r="553" spans="5:16" x14ac:dyDescent="0.25">
      <c r="E553" s="272"/>
      <c r="F553" s="13"/>
      <c r="G553" s="13"/>
      <c r="H553" s="13"/>
      <c r="I553" s="13"/>
      <c r="J553" s="13"/>
      <c r="L553" s="14"/>
      <c r="M553" s="14"/>
      <c r="N553" s="14"/>
      <c r="O553" s="14"/>
      <c r="P553" s="14"/>
    </row>
    <row r="554" spans="5:16" x14ac:dyDescent="0.25">
      <c r="E554" s="272"/>
      <c r="F554" s="13"/>
      <c r="G554" s="13"/>
      <c r="H554" s="13"/>
      <c r="I554" s="13"/>
      <c r="J554" s="13"/>
      <c r="L554" s="14"/>
      <c r="M554" s="14"/>
      <c r="N554" s="14"/>
      <c r="O554" s="14"/>
      <c r="P554" s="14"/>
    </row>
    <row r="555" spans="5:16" x14ac:dyDescent="0.25">
      <c r="E555" s="272"/>
      <c r="F555" s="13"/>
      <c r="G555" s="13"/>
      <c r="H555" s="13"/>
      <c r="I555" s="13"/>
      <c r="J555" s="13"/>
      <c r="L555" s="14"/>
      <c r="M555" s="14"/>
      <c r="N555" s="14"/>
      <c r="O555" s="14"/>
      <c r="P555" s="14"/>
    </row>
    <row r="556" spans="5:16" x14ac:dyDescent="0.25">
      <c r="E556" s="272"/>
      <c r="F556" s="13"/>
      <c r="G556" s="13"/>
      <c r="H556" s="13"/>
      <c r="I556" s="13"/>
      <c r="J556" s="13"/>
      <c r="L556" s="14"/>
      <c r="M556" s="14"/>
      <c r="N556" s="14"/>
      <c r="O556" s="14"/>
      <c r="P556" s="14"/>
    </row>
    <row r="557" spans="5:16" x14ac:dyDescent="0.25">
      <c r="E557" s="272"/>
      <c r="F557" s="13"/>
      <c r="G557" s="13"/>
      <c r="H557" s="13"/>
      <c r="I557" s="13"/>
      <c r="J557" s="13"/>
      <c r="L557" s="14"/>
      <c r="M557" s="14"/>
      <c r="N557" s="14"/>
      <c r="O557" s="14"/>
      <c r="P557" s="14"/>
    </row>
    <row r="558" spans="5:16" x14ac:dyDescent="0.25">
      <c r="E558" s="272"/>
      <c r="F558" s="13"/>
      <c r="G558" s="13"/>
      <c r="H558" s="13"/>
      <c r="I558" s="13"/>
      <c r="J558" s="13"/>
      <c r="L558" s="14"/>
      <c r="M558" s="14"/>
      <c r="N558" s="14"/>
      <c r="O558" s="14"/>
      <c r="P558" s="14"/>
    </row>
    <row r="559" spans="5:16" x14ac:dyDescent="0.25">
      <c r="E559" s="272"/>
      <c r="F559" s="13"/>
      <c r="G559" s="13"/>
      <c r="H559" s="13"/>
      <c r="I559" s="13"/>
      <c r="J559" s="13"/>
      <c r="L559" s="14"/>
      <c r="M559" s="14"/>
      <c r="N559" s="14"/>
      <c r="O559" s="14"/>
      <c r="P559" s="14"/>
    </row>
    <row r="560" spans="5:16" x14ac:dyDescent="0.25">
      <c r="E560" s="272"/>
      <c r="F560" s="13"/>
      <c r="G560" s="13"/>
      <c r="H560" s="13"/>
      <c r="I560" s="13"/>
      <c r="J560" s="13"/>
      <c r="L560" s="14"/>
      <c r="M560" s="14"/>
      <c r="N560" s="14"/>
      <c r="O560" s="14"/>
      <c r="P560" s="14"/>
    </row>
    <row r="561" spans="5:16" x14ac:dyDescent="0.25">
      <c r="E561" s="272"/>
      <c r="F561" s="13"/>
      <c r="G561" s="13"/>
      <c r="H561" s="13"/>
      <c r="I561" s="13"/>
      <c r="J561" s="13"/>
      <c r="L561" s="14"/>
      <c r="M561" s="14"/>
      <c r="N561" s="14"/>
      <c r="O561" s="14"/>
      <c r="P561" s="14"/>
    </row>
    <row r="562" spans="5:16" x14ac:dyDescent="0.25">
      <c r="E562" s="272"/>
      <c r="F562" s="13"/>
      <c r="G562" s="13"/>
      <c r="H562" s="13"/>
      <c r="I562" s="13"/>
      <c r="J562" s="13"/>
      <c r="L562" s="14"/>
      <c r="M562" s="14"/>
      <c r="N562" s="14"/>
      <c r="O562" s="14"/>
      <c r="P562" s="14"/>
    </row>
    <row r="563" spans="5:16" x14ac:dyDescent="0.25">
      <c r="E563" s="272"/>
      <c r="F563" s="13"/>
      <c r="G563" s="13"/>
      <c r="H563" s="13"/>
      <c r="I563" s="13"/>
      <c r="J563" s="13"/>
      <c r="L563" s="14"/>
      <c r="M563" s="14"/>
      <c r="N563" s="14"/>
      <c r="O563" s="14"/>
      <c r="P563" s="14"/>
    </row>
    <row r="564" spans="5:16" x14ac:dyDescent="0.25">
      <c r="E564" s="272"/>
      <c r="F564" s="13"/>
      <c r="G564" s="13"/>
      <c r="H564" s="13"/>
      <c r="I564" s="13"/>
      <c r="J564" s="13"/>
      <c r="L564" s="14"/>
      <c r="M564" s="14"/>
      <c r="N564" s="14"/>
      <c r="O564" s="14"/>
      <c r="P564" s="14"/>
    </row>
    <row r="565" spans="5:16" x14ac:dyDescent="0.25">
      <c r="E565" s="272"/>
      <c r="F565" s="13"/>
      <c r="G565" s="13"/>
      <c r="H565" s="13"/>
      <c r="I565" s="13"/>
      <c r="J565" s="13"/>
      <c r="L565" s="14"/>
      <c r="M565" s="14"/>
      <c r="N565" s="14"/>
      <c r="O565" s="14"/>
      <c r="P565" s="14"/>
    </row>
    <row r="566" spans="5:16" x14ac:dyDescent="0.25">
      <c r="E566" s="272"/>
      <c r="F566" s="13"/>
      <c r="G566" s="13"/>
      <c r="H566" s="13"/>
      <c r="I566" s="13"/>
      <c r="J566" s="13"/>
      <c r="L566" s="14"/>
      <c r="M566" s="14"/>
      <c r="N566" s="14"/>
      <c r="O566" s="14"/>
      <c r="P566" s="14"/>
    </row>
    <row r="567" spans="5:16" x14ac:dyDescent="0.25">
      <c r="E567" s="272"/>
      <c r="F567" s="13"/>
      <c r="G567" s="13"/>
      <c r="H567" s="13"/>
      <c r="I567" s="13"/>
      <c r="J567" s="13"/>
      <c r="L567" s="14"/>
      <c r="M567" s="14"/>
      <c r="N567" s="14"/>
      <c r="O567" s="14"/>
      <c r="P567" s="14"/>
    </row>
    <row r="568" spans="5:16" x14ac:dyDescent="0.25">
      <c r="E568" s="272"/>
      <c r="F568" s="13"/>
      <c r="G568" s="13"/>
      <c r="H568" s="13"/>
      <c r="I568" s="13"/>
      <c r="J568" s="13"/>
      <c r="L568" s="14"/>
      <c r="M568" s="14"/>
      <c r="N568" s="14"/>
      <c r="O568" s="14"/>
      <c r="P568" s="14"/>
    </row>
    <row r="569" spans="5:16" x14ac:dyDescent="0.25">
      <c r="E569" s="272"/>
      <c r="F569" s="13"/>
      <c r="G569" s="13"/>
      <c r="H569" s="13"/>
      <c r="I569" s="13"/>
      <c r="J569" s="13"/>
      <c r="L569" s="14"/>
      <c r="M569" s="14"/>
      <c r="N569" s="14"/>
      <c r="O569" s="14"/>
      <c r="P569" s="14"/>
    </row>
    <row r="570" spans="5:16" x14ac:dyDescent="0.25">
      <c r="E570" s="272"/>
      <c r="F570" s="13"/>
      <c r="G570" s="13"/>
      <c r="H570" s="13"/>
      <c r="I570" s="13"/>
      <c r="J570" s="13"/>
      <c r="L570" s="14"/>
      <c r="M570" s="14"/>
      <c r="N570" s="14"/>
      <c r="O570" s="14"/>
      <c r="P570" s="14"/>
    </row>
    <row r="571" spans="5:16" x14ac:dyDescent="0.25">
      <c r="E571" s="272"/>
      <c r="F571" s="13"/>
      <c r="G571" s="13"/>
      <c r="H571" s="13"/>
      <c r="I571" s="13"/>
      <c r="J571" s="13"/>
      <c r="L571" s="14"/>
      <c r="M571" s="14"/>
      <c r="N571" s="14"/>
      <c r="O571" s="14"/>
      <c r="P571" s="14"/>
    </row>
    <row r="572" spans="5:16" x14ac:dyDescent="0.25">
      <c r="E572" s="272"/>
      <c r="F572" s="13"/>
      <c r="G572" s="13"/>
      <c r="H572" s="13"/>
      <c r="I572" s="13"/>
      <c r="J572" s="13"/>
      <c r="L572" s="14"/>
      <c r="M572" s="14"/>
      <c r="N572" s="14"/>
      <c r="O572" s="14"/>
      <c r="P572" s="14"/>
    </row>
    <row r="573" spans="5:16" x14ac:dyDescent="0.25">
      <c r="E573" s="272"/>
      <c r="F573" s="13"/>
      <c r="G573" s="13"/>
      <c r="H573" s="13"/>
      <c r="I573" s="13"/>
      <c r="J573" s="13"/>
      <c r="L573" s="14"/>
      <c r="M573" s="14"/>
      <c r="N573" s="14"/>
      <c r="O573" s="14"/>
      <c r="P573" s="14"/>
    </row>
    <row r="574" spans="5:16" x14ac:dyDescent="0.25">
      <c r="E574" s="272"/>
      <c r="F574" s="13"/>
      <c r="G574" s="13"/>
      <c r="H574" s="13"/>
      <c r="I574" s="13"/>
      <c r="J574" s="13"/>
      <c r="L574" s="14"/>
      <c r="M574" s="14"/>
      <c r="N574" s="14"/>
      <c r="O574" s="14"/>
      <c r="P574" s="14"/>
    </row>
    <row r="575" spans="5:16" x14ac:dyDescent="0.25">
      <c r="F575" s="13"/>
      <c r="G575" s="13"/>
      <c r="H575" s="13"/>
      <c r="I575" s="13"/>
      <c r="J575" s="13"/>
      <c r="L575" s="14"/>
      <c r="M575" s="14"/>
      <c r="N575" s="14"/>
      <c r="O575" s="14"/>
      <c r="P575" s="14"/>
    </row>
    <row r="576" spans="5:16" x14ac:dyDescent="0.25">
      <c r="E576" s="272"/>
      <c r="F576" s="13"/>
      <c r="G576" s="13"/>
      <c r="H576" s="13"/>
      <c r="I576" s="13"/>
      <c r="J576" s="13"/>
      <c r="L576" s="14"/>
      <c r="M576" s="14"/>
      <c r="N576" s="14"/>
      <c r="O576" s="14"/>
      <c r="P576" s="14"/>
    </row>
    <row r="577" spans="5:16" x14ac:dyDescent="0.25">
      <c r="E577" s="272"/>
      <c r="F577" s="13"/>
      <c r="G577" s="13"/>
      <c r="H577" s="13"/>
      <c r="I577" s="13"/>
      <c r="J577" s="13"/>
      <c r="L577" s="14"/>
      <c r="M577" s="14"/>
      <c r="N577" s="14"/>
      <c r="O577" s="14"/>
      <c r="P577" s="14"/>
    </row>
    <row r="578" spans="5:16" x14ac:dyDescent="0.25">
      <c r="E578" s="272"/>
      <c r="F578" s="13"/>
      <c r="G578" s="13"/>
      <c r="H578" s="13"/>
      <c r="I578" s="13"/>
      <c r="J578" s="13"/>
      <c r="L578" s="14"/>
      <c r="M578" s="14"/>
      <c r="N578" s="14"/>
      <c r="O578" s="14"/>
      <c r="P578" s="14"/>
    </row>
    <row r="579" spans="5:16" x14ac:dyDescent="0.25">
      <c r="E579" s="272"/>
      <c r="F579" s="13"/>
      <c r="G579" s="13"/>
      <c r="H579" s="13"/>
      <c r="I579" s="13"/>
      <c r="J579" s="13"/>
      <c r="L579" s="14"/>
      <c r="M579" s="14"/>
      <c r="N579" s="14"/>
      <c r="O579" s="14"/>
      <c r="P579" s="14"/>
    </row>
    <row r="580" spans="5:16" x14ac:dyDescent="0.25">
      <c r="E580" s="272"/>
      <c r="F580" s="13"/>
      <c r="G580" s="13"/>
      <c r="H580" s="13"/>
      <c r="I580" s="13"/>
      <c r="J580" s="13"/>
      <c r="L580" s="14"/>
      <c r="M580" s="14"/>
      <c r="N580" s="14"/>
      <c r="O580" s="14"/>
      <c r="P580" s="14"/>
    </row>
    <row r="581" spans="5:16" x14ac:dyDescent="0.25">
      <c r="E581" s="272"/>
      <c r="F581" s="13"/>
      <c r="G581" s="13"/>
      <c r="H581" s="13"/>
      <c r="I581" s="13"/>
      <c r="J581" s="13"/>
      <c r="L581" s="14"/>
      <c r="M581" s="14"/>
      <c r="N581" s="14"/>
      <c r="O581" s="14"/>
      <c r="P581" s="14"/>
    </row>
    <row r="582" spans="5:16" x14ac:dyDescent="0.25">
      <c r="E582" s="272"/>
      <c r="F582" s="13"/>
      <c r="G582" s="13"/>
      <c r="H582" s="13"/>
      <c r="I582" s="13"/>
      <c r="J582" s="13"/>
      <c r="L582" s="14"/>
      <c r="M582" s="14"/>
      <c r="N582" s="14"/>
      <c r="O582" s="14"/>
      <c r="P582" s="14"/>
    </row>
    <row r="583" spans="5:16" x14ac:dyDescent="0.25">
      <c r="E583" s="272"/>
      <c r="F583" s="13"/>
      <c r="G583" s="13"/>
      <c r="H583" s="13"/>
      <c r="I583" s="13"/>
      <c r="J583" s="13"/>
      <c r="L583" s="14"/>
      <c r="M583" s="14"/>
      <c r="N583" s="14"/>
      <c r="O583" s="14"/>
      <c r="P583" s="14"/>
    </row>
    <row r="584" spans="5:16" x14ac:dyDescent="0.25">
      <c r="E584" s="272"/>
      <c r="F584" s="13"/>
      <c r="G584" s="13"/>
      <c r="H584" s="13"/>
      <c r="I584" s="13"/>
      <c r="J584" s="13"/>
      <c r="L584" s="14"/>
      <c r="M584" s="14"/>
      <c r="N584" s="14"/>
      <c r="O584" s="14"/>
      <c r="P584" s="14"/>
    </row>
    <row r="585" spans="5:16" x14ac:dyDescent="0.25">
      <c r="E585" s="272"/>
      <c r="F585" s="13"/>
      <c r="G585" s="13"/>
      <c r="H585" s="13"/>
      <c r="I585" s="13"/>
      <c r="J585" s="13"/>
      <c r="L585" s="14"/>
      <c r="M585" s="14"/>
      <c r="N585" s="14"/>
      <c r="O585" s="14"/>
      <c r="P585" s="14"/>
    </row>
    <row r="586" spans="5:16" x14ac:dyDescent="0.25">
      <c r="E586" s="272"/>
      <c r="F586" s="13"/>
      <c r="G586" s="13"/>
      <c r="H586" s="13"/>
      <c r="I586" s="13"/>
      <c r="J586" s="13"/>
      <c r="L586" s="14"/>
      <c r="M586" s="14"/>
      <c r="N586" s="14"/>
      <c r="O586" s="14"/>
      <c r="P586" s="14"/>
    </row>
    <row r="587" spans="5:16" x14ac:dyDescent="0.25">
      <c r="E587" s="272"/>
      <c r="F587" s="13"/>
      <c r="G587" s="13"/>
      <c r="H587" s="13"/>
      <c r="I587" s="13"/>
      <c r="J587" s="13"/>
      <c r="L587" s="14"/>
      <c r="M587" s="14"/>
      <c r="N587" s="14"/>
      <c r="O587" s="14"/>
      <c r="P587" s="14"/>
    </row>
    <row r="588" spans="5:16" x14ac:dyDescent="0.25">
      <c r="E588" s="272"/>
      <c r="F588" s="13"/>
      <c r="G588" s="13"/>
      <c r="H588" s="13"/>
      <c r="I588" s="13"/>
      <c r="J588" s="13"/>
      <c r="L588" s="14"/>
      <c r="M588" s="14"/>
      <c r="N588" s="14"/>
      <c r="O588" s="14"/>
      <c r="P588" s="14"/>
    </row>
    <row r="589" spans="5:16" x14ac:dyDescent="0.25">
      <c r="E589" s="272"/>
      <c r="F589" s="13"/>
      <c r="G589" s="13"/>
      <c r="H589" s="13"/>
      <c r="I589" s="13"/>
      <c r="J589" s="13"/>
      <c r="L589" s="14"/>
      <c r="M589" s="14"/>
      <c r="N589" s="14"/>
      <c r="O589" s="14"/>
      <c r="P589" s="14"/>
    </row>
    <row r="590" spans="5:16" x14ac:dyDescent="0.25">
      <c r="E590" s="272"/>
      <c r="F590" s="13"/>
      <c r="G590" s="13"/>
      <c r="H590" s="13"/>
      <c r="I590" s="13"/>
      <c r="J590" s="13"/>
      <c r="L590" s="14"/>
      <c r="M590" s="14"/>
      <c r="N590" s="14"/>
      <c r="O590" s="14"/>
      <c r="P590" s="14"/>
    </row>
    <row r="591" spans="5:16" x14ac:dyDescent="0.25">
      <c r="E591" s="272"/>
      <c r="F591" s="13"/>
      <c r="G591" s="13"/>
      <c r="H591" s="13"/>
      <c r="I591" s="13"/>
      <c r="J591" s="13"/>
      <c r="L591" s="14"/>
      <c r="M591" s="14"/>
      <c r="N591" s="14"/>
      <c r="O591" s="14"/>
      <c r="P591" s="14"/>
    </row>
    <row r="592" spans="5:16" x14ac:dyDescent="0.25">
      <c r="E592" s="272"/>
      <c r="F592" s="13"/>
      <c r="G592" s="13"/>
      <c r="H592" s="13"/>
      <c r="I592" s="13"/>
      <c r="J592" s="13"/>
      <c r="L592" s="14"/>
      <c r="M592" s="14"/>
      <c r="N592" s="14"/>
      <c r="O592" s="14"/>
      <c r="P592" s="14"/>
    </row>
    <row r="593" spans="5:16" x14ac:dyDescent="0.25">
      <c r="E593" s="272"/>
      <c r="F593" s="13"/>
      <c r="G593" s="13"/>
      <c r="H593" s="13"/>
      <c r="I593" s="13"/>
      <c r="J593" s="13"/>
      <c r="L593" s="14"/>
      <c r="M593" s="14"/>
      <c r="N593" s="14"/>
      <c r="O593" s="14"/>
      <c r="P593" s="14"/>
    </row>
    <row r="594" spans="5:16" x14ac:dyDescent="0.25">
      <c r="E594" s="272"/>
      <c r="F594" s="13"/>
      <c r="G594" s="13"/>
      <c r="H594" s="13"/>
      <c r="I594" s="13"/>
      <c r="J594" s="13"/>
      <c r="L594" s="14"/>
      <c r="M594" s="14"/>
      <c r="N594" s="14"/>
      <c r="O594" s="14"/>
      <c r="P594" s="14"/>
    </row>
    <row r="595" spans="5:16" x14ac:dyDescent="0.25">
      <c r="E595" s="272"/>
      <c r="F595" s="13"/>
      <c r="G595" s="13"/>
      <c r="H595" s="13"/>
      <c r="I595" s="13"/>
      <c r="J595" s="13"/>
      <c r="L595" s="14"/>
      <c r="M595" s="14"/>
      <c r="N595" s="14"/>
      <c r="O595" s="14"/>
      <c r="P595" s="14"/>
    </row>
    <row r="596" spans="5:16" x14ac:dyDescent="0.25">
      <c r="E596" s="272"/>
      <c r="F596" s="13"/>
      <c r="G596" s="13"/>
      <c r="H596" s="13"/>
      <c r="I596" s="13"/>
      <c r="J596" s="13"/>
      <c r="L596" s="14"/>
      <c r="M596" s="14"/>
      <c r="N596" s="14"/>
      <c r="O596" s="14"/>
      <c r="P596" s="14"/>
    </row>
    <row r="597" spans="5:16" x14ac:dyDescent="0.25">
      <c r="E597" s="272"/>
      <c r="F597" s="13"/>
      <c r="G597" s="13"/>
      <c r="H597" s="13"/>
      <c r="I597" s="13"/>
      <c r="J597" s="13"/>
      <c r="L597" s="14"/>
      <c r="M597" s="14"/>
      <c r="N597" s="14"/>
      <c r="O597" s="14"/>
      <c r="P597" s="14"/>
    </row>
    <row r="598" spans="5:16" x14ac:dyDescent="0.25">
      <c r="E598" s="272"/>
      <c r="F598" s="13"/>
      <c r="G598" s="13"/>
      <c r="H598" s="13"/>
      <c r="I598" s="13"/>
      <c r="J598" s="13"/>
      <c r="L598" s="14"/>
      <c r="M598" s="14"/>
      <c r="N598" s="14"/>
      <c r="O598" s="14"/>
      <c r="P598" s="14"/>
    </row>
    <row r="599" spans="5:16" x14ac:dyDescent="0.25">
      <c r="E599" s="272"/>
      <c r="F599" s="13"/>
      <c r="G599" s="13"/>
      <c r="H599" s="13"/>
      <c r="I599" s="13"/>
      <c r="J599" s="13"/>
      <c r="L599" s="14"/>
      <c r="M599" s="14"/>
      <c r="N599" s="14"/>
      <c r="O599" s="14"/>
      <c r="P599" s="14"/>
    </row>
    <row r="600" spans="5:16" x14ac:dyDescent="0.25">
      <c r="E600" s="272"/>
      <c r="F600" s="13"/>
      <c r="G600" s="13"/>
      <c r="H600" s="13"/>
      <c r="I600" s="13"/>
      <c r="J600" s="13"/>
      <c r="L600" s="14"/>
      <c r="M600" s="14"/>
      <c r="N600" s="14"/>
      <c r="O600" s="14"/>
      <c r="P600" s="14"/>
    </row>
    <row r="601" spans="5:16" x14ac:dyDescent="0.25">
      <c r="E601" s="272"/>
      <c r="F601" s="13"/>
      <c r="G601" s="13"/>
      <c r="H601" s="13"/>
      <c r="I601" s="13"/>
      <c r="J601" s="13"/>
      <c r="L601" s="14"/>
      <c r="M601" s="14"/>
      <c r="N601" s="14"/>
      <c r="O601" s="14"/>
      <c r="P601" s="14"/>
    </row>
    <row r="602" spans="5:16" x14ac:dyDescent="0.25">
      <c r="F602" s="13"/>
      <c r="G602" s="13"/>
      <c r="H602" s="13"/>
      <c r="I602" s="13"/>
      <c r="J602" s="13"/>
      <c r="L602" s="14"/>
      <c r="M602" s="14"/>
      <c r="N602" s="14"/>
      <c r="O602" s="14"/>
      <c r="P602" s="14"/>
    </row>
    <row r="603" spans="5:16" x14ac:dyDescent="0.25">
      <c r="E603" s="272"/>
      <c r="F603" s="13"/>
      <c r="G603" s="13"/>
      <c r="H603" s="13"/>
      <c r="I603" s="13"/>
      <c r="J603" s="13"/>
      <c r="L603" s="14"/>
      <c r="M603" s="14"/>
      <c r="N603" s="14"/>
      <c r="O603" s="14"/>
      <c r="P603" s="14"/>
    </row>
    <row r="604" spans="5:16" x14ac:dyDescent="0.25">
      <c r="E604" s="272"/>
      <c r="F604" s="13"/>
      <c r="G604" s="13"/>
      <c r="H604" s="13"/>
      <c r="I604" s="13"/>
      <c r="J604" s="13"/>
      <c r="L604" s="14"/>
      <c r="M604" s="14"/>
      <c r="N604" s="14"/>
      <c r="O604" s="14"/>
      <c r="P604" s="14"/>
    </row>
    <row r="605" spans="5:16" x14ac:dyDescent="0.25">
      <c r="E605" s="272"/>
      <c r="F605" s="13"/>
      <c r="G605" s="13"/>
      <c r="H605" s="13"/>
      <c r="I605" s="13"/>
      <c r="J605" s="13"/>
      <c r="L605" s="14"/>
      <c r="M605" s="14"/>
      <c r="N605" s="14"/>
      <c r="O605" s="14"/>
      <c r="P605" s="14"/>
    </row>
    <row r="606" spans="5:16" x14ac:dyDescent="0.25">
      <c r="F606" s="13"/>
      <c r="G606" s="13"/>
      <c r="H606" s="13"/>
      <c r="I606" s="13"/>
      <c r="J606" s="13"/>
      <c r="L606" s="14"/>
      <c r="M606" s="14"/>
      <c r="N606" s="14"/>
      <c r="O606" s="14"/>
      <c r="P606" s="14"/>
    </row>
    <row r="607" spans="5:16" x14ac:dyDescent="0.25">
      <c r="E607" s="272"/>
      <c r="F607" s="13"/>
      <c r="G607" s="13"/>
      <c r="H607" s="13"/>
      <c r="I607" s="13"/>
      <c r="J607" s="13"/>
      <c r="L607" s="14"/>
      <c r="M607" s="14"/>
      <c r="N607" s="14"/>
      <c r="O607" s="14"/>
      <c r="P607" s="14"/>
    </row>
    <row r="608" spans="5:16" x14ac:dyDescent="0.25">
      <c r="E608" s="272"/>
      <c r="F608" s="13"/>
      <c r="G608" s="13"/>
      <c r="H608" s="13"/>
      <c r="I608" s="13"/>
      <c r="J608" s="13"/>
      <c r="L608" s="14"/>
      <c r="M608" s="14"/>
      <c r="N608" s="14"/>
      <c r="O608" s="14"/>
      <c r="P608" s="14"/>
    </row>
    <row r="609" spans="5:16" x14ac:dyDescent="0.25">
      <c r="E609" s="272"/>
      <c r="F609" s="13"/>
      <c r="G609" s="13"/>
      <c r="H609" s="13"/>
      <c r="I609" s="13"/>
      <c r="J609" s="13"/>
      <c r="L609" s="14"/>
      <c r="M609" s="14"/>
      <c r="N609" s="14"/>
      <c r="O609" s="14"/>
      <c r="P609" s="14"/>
    </row>
    <row r="610" spans="5:16" x14ac:dyDescent="0.25">
      <c r="E610" s="272"/>
      <c r="F610" s="13"/>
      <c r="G610" s="13"/>
      <c r="H610" s="13"/>
      <c r="I610" s="13"/>
      <c r="J610" s="13"/>
      <c r="L610" s="14"/>
      <c r="M610" s="14"/>
      <c r="N610" s="14"/>
      <c r="O610" s="14"/>
      <c r="P610" s="14"/>
    </row>
    <row r="611" spans="5:16" x14ac:dyDescent="0.25">
      <c r="E611" s="272"/>
      <c r="F611" s="13"/>
      <c r="G611" s="13"/>
      <c r="H611" s="13"/>
      <c r="I611" s="13"/>
      <c r="J611" s="13"/>
      <c r="L611" s="14"/>
      <c r="M611" s="14"/>
      <c r="N611" s="14"/>
      <c r="O611" s="14"/>
      <c r="P611" s="14"/>
    </row>
    <row r="612" spans="5:16" x14ac:dyDescent="0.25">
      <c r="E612" s="272"/>
      <c r="F612" s="13"/>
      <c r="G612" s="13"/>
      <c r="H612" s="13"/>
      <c r="I612" s="13"/>
      <c r="J612" s="13"/>
      <c r="L612" s="14"/>
      <c r="M612" s="14"/>
      <c r="N612" s="14"/>
      <c r="O612" s="14"/>
      <c r="P612" s="14"/>
    </row>
    <row r="613" spans="5:16" x14ac:dyDescent="0.25">
      <c r="E613" s="272"/>
      <c r="F613" s="13"/>
      <c r="G613" s="13"/>
      <c r="H613" s="13"/>
      <c r="I613" s="13"/>
      <c r="J613" s="13"/>
      <c r="L613" s="14"/>
      <c r="M613" s="14"/>
      <c r="N613" s="14"/>
      <c r="O613" s="14"/>
      <c r="P613" s="14"/>
    </row>
    <row r="614" spans="5:16" x14ac:dyDescent="0.25">
      <c r="E614" s="272"/>
      <c r="F614" s="13"/>
      <c r="G614" s="13"/>
      <c r="H614" s="13"/>
      <c r="I614" s="13"/>
      <c r="J614" s="13"/>
      <c r="L614" s="14"/>
      <c r="M614" s="14"/>
      <c r="N614" s="14"/>
      <c r="O614" s="14"/>
      <c r="P614" s="14"/>
    </row>
    <row r="615" spans="5:16" x14ac:dyDescent="0.25">
      <c r="E615" s="272"/>
      <c r="F615" s="13"/>
      <c r="G615" s="13"/>
      <c r="H615" s="13"/>
      <c r="I615" s="13"/>
      <c r="J615" s="13"/>
      <c r="L615" s="14"/>
      <c r="M615" s="14"/>
      <c r="N615" s="14"/>
      <c r="O615" s="14"/>
      <c r="P615" s="14"/>
    </row>
    <row r="616" spans="5:16" x14ac:dyDescent="0.25">
      <c r="E616" s="272"/>
      <c r="F616" s="13"/>
      <c r="G616" s="13"/>
      <c r="H616" s="13"/>
      <c r="I616" s="13"/>
      <c r="J616" s="13"/>
      <c r="L616" s="14"/>
      <c r="M616" s="14"/>
      <c r="N616" s="14"/>
      <c r="O616" s="14"/>
      <c r="P616" s="14"/>
    </row>
    <row r="617" spans="5:16" x14ac:dyDescent="0.25">
      <c r="E617" s="272"/>
      <c r="F617" s="13"/>
      <c r="G617" s="13"/>
      <c r="H617" s="13"/>
      <c r="I617" s="13"/>
      <c r="J617" s="13"/>
      <c r="L617" s="14"/>
      <c r="M617" s="14"/>
      <c r="N617" s="14"/>
      <c r="O617" s="14"/>
      <c r="P617" s="14"/>
    </row>
    <row r="618" spans="5:16" x14ac:dyDescent="0.25">
      <c r="E618" s="272"/>
      <c r="F618" s="13"/>
      <c r="G618" s="13"/>
      <c r="H618" s="13"/>
      <c r="I618" s="13"/>
      <c r="J618" s="13"/>
      <c r="L618" s="14"/>
      <c r="M618" s="14"/>
      <c r="N618" s="14"/>
      <c r="O618" s="14"/>
      <c r="P618" s="14"/>
    </row>
    <row r="619" spans="5:16" x14ac:dyDescent="0.25">
      <c r="E619" s="272"/>
      <c r="F619" s="13"/>
      <c r="G619" s="13"/>
      <c r="H619" s="13"/>
      <c r="I619" s="13"/>
      <c r="J619" s="13"/>
      <c r="L619" s="14"/>
      <c r="M619" s="14"/>
      <c r="N619" s="14"/>
      <c r="O619" s="14"/>
      <c r="P619" s="14"/>
    </row>
    <row r="620" spans="5:16" x14ac:dyDescent="0.25">
      <c r="E620" s="272"/>
      <c r="F620" s="13"/>
      <c r="G620" s="13"/>
      <c r="H620" s="13"/>
      <c r="I620" s="13"/>
      <c r="J620" s="13"/>
      <c r="L620" s="14"/>
      <c r="M620" s="14"/>
      <c r="N620" s="14"/>
      <c r="O620" s="14"/>
      <c r="P620" s="14"/>
    </row>
    <row r="621" spans="5:16" x14ac:dyDescent="0.25">
      <c r="E621" s="272"/>
      <c r="F621" s="13"/>
      <c r="G621" s="13"/>
      <c r="H621" s="13"/>
      <c r="I621" s="13"/>
      <c r="J621" s="13"/>
      <c r="L621" s="14"/>
      <c r="M621" s="14"/>
      <c r="N621" s="14"/>
      <c r="O621" s="14"/>
      <c r="P621" s="14"/>
    </row>
    <row r="622" spans="5:16" x14ac:dyDescent="0.25">
      <c r="E622" s="272"/>
      <c r="F622" s="13"/>
      <c r="G622" s="13"/>
      <c r="H622" s="13"/>
      <c r="I622" s="13"/>
      <c r="J622" s="13"/>
      <c r="L622" s="14"/>
      <c r="M622" s="14"/>
      <c r="N622" s="14"/>
      <c r="O622" s="14"/>
      <c r="P622" s="14"/>
    </row>
    <row r="623" spans="5:16" x14ac:dyDescent="0.25">
      <c r="E623" s="272"/>
      <c r="F623" s="13"/>
      <c r="G623" s="13"/>
      <c r="H623" s="13"/>
      <c r="I623" s="13"/>
      <c r="J623" s="13"/>
      <c r="L623" s="14"/>
      <c r="M623" s="14"/>
      <c r="N623" s="14"/>
      <c r="O623" s="14"/>
      <c r="P623" s="14"/>
    </row>
    <row r="624" spans="5:16" x14ac:dyDescent="0.25">
      <c r="E624" s="272"/>
      <c r="F624" s="13"/>
      <c r="G624" s="13"/>
      <c r="H624" s="13"/>
      <c r="I624" s="13"/>
      <c r="J624" s="13"/>
      <c r="L624" s="14"/>
      <c r="M624" s="14"/>
      <c r="N624" s="14"/>
      <c r="O624" s="14"/>
      <c r="P624" s="14"/>
    </row>
    <row r="625" spans="5:16" x14ac:dyDescent="0.25">
      <c r="E625" s="272"/>
      <c r="F625" s="13"/>
      <c r="G625" s="13"/>
      <c r="H625" s="13"/>
      <c r="I625" s="13"/>
      <c r="J625" s="13"/>
      <c r="L625" s="14"/>
      <c r="M625" s="14"/>
      <c r="N625" s="14"/>
      <c r="O625" s="14"/>
      <c r="P625" s="14"/>
    </row>
    <row r="626" spans="5:16" x14ac:dyDescent="0.25">
      <c r="E626" s="272"/>
      <c r="F626" s="13"/>
      <c r="G626" s="13"/>
      <c r="H626" s="13"/>
      <c r="I626" s="13"/>
      <c r="J626" s="13"/>
      <c r="L626" s="14"/>
      <c r="M626" s="14"/>
      <c r="N626" s="14"/>
      <c r="O626" s="14"/>
      <c r="P626" s="14"/>
    </row>
    <row r="627" spans="5:16" x14ac:dyDescent="0.25">
      <c r="E627" s="272"/>
      <c r="F627" s="13"/>
      <c r="G627" s="13"/>
      <c r="H627" s="13"/>
      <c r="I627" s="13"/>
      <c r="J627" s="13"/>
      <c r="L627" s="14"/>
      <c r="M627" s="14"/>
      <c r="N627" s="14"/>
      <c r="O627" s="14"/>
      <c r="P627" s="14"/>
    </row>
    <row r="628" spans="5:16" x14ac:dyDescent="0.25">
      <c r="E628" s="272"/>
      <c r="F628" s="13"/>
      <c r="G628" s="13"/>
      <c r="H628" s="13"/>
      <c r="I628" s="13"/>
      <c r="J628" s="13"/>
      <c r="L628" s="14"/>
      <c r="M628" s="14"/>
      <c r="N628" s="14"/>
      <c r="O628" s="14"/>
      <c r="P628" s="14"/>
    </row>
    <row r="629" spans="5:16" x14ac:dyDescent="0.25">
      <c r="E629" s="272"/>
      <c r="F629" s="13"/>
      <c r="G629" s="13"/>
      <c r="H629" s="13"/>
      <c r="I629" s="13"/>
      <c r="J629" s="13"/>
      <c r="L629" s="14"/>
      <c r="M629" s="14"/>
      <c r="N629" s="14"/>
      <c r="O629" s="14"/>
      <c r="P629" s="14"/>
    </row>
    <row r="630" spans="5:16" x14ac:dyDescent="0.25">
      <c r="F630" s="13"/>
      <c r="G630" s="13"/>
      <c r="H630" s="13"/>
      <c r="I630" s="13"/>
      <c r="J630" s="13"/>
      <c r="L630" s="14"/>
      <c r="M630" s="14"/>
      <c r="N630" s="14"/>
      <c r="O630" s="14"/>
      <c r="P630" s="14"/>
    </row>
    <row r="631" spans="5:16" x14ac:dyDescent="0.25">
      <c r="E631" s="272"/>
      <c r="F631" s="13"/>
      <c r="G631" s="13"/>
      <c r="H631" s="13"/>
      <c r="I631" s="13"/>
      <c r="J631" s="13"/>
      <c r="L631" s="14"/>
      <c r="M631" s="14"/>
      <c r="N631" s="14"/>
      <c r="O631" s="14"/>
      <c r="P631" s="14"/>
    </row>
    <row r="632" spans="5:16" x14ac:dyDescent="0.25">
      <c r="E632" s="272"/>
      <c r="F632" s="13"/>
      <c r="G632" s="13"/>
      <c r="H632" s="13"/>
      <c r="I632" s="13"/>
      <c r="J632" s="13"/>
      <c r="L632" s="14"/>
      <c r="M632" s="14"/>
      <c r="N632" s="14"/>
      <c r="O632" s="14"/>
      <c r="P632" s="14"/>
    </row>
    <row r="633" spans="5:16" x14ac:dyDescent="0.25">
      <c r="E633" s="272"/>
      <c r="F633" s="13"/>
      <c r="G633" s="13"/>
      <c r="H633" s="13"/>
      <c r="I633" s="13"/>
      <c r="J633" s="13"/>
      <c r="L633" s="14"/>
      <c r="M633" s="14"/>
      <c r="N633" s="14"/>
      <c r="O633" s="14"/>
      <c r="P633" s="14"/>
    </row>
    <row r="634" spans="5:16" x14ac:dyDescent="0.25">
      <c r="E634" s="272"/>
      <c r="F634" s="13"/>
      <c r="G634" s="13"/>
      <c r="H634" s="13"/>
      <c r="I634" s="13"/>
      <c r="J634" s="13"/>
      <c r="L634" s="14"/>
      <c r="M634" s="14"/>
      <c r="N634" s="14"/>
      <c r="O634" s="14"/>
      <c r="P634" s="14"/>
    </row>
    <row r="635" spans="5:16" x14ac:dyDescent="0.25">
      <c r="E635" s="272"/>
      <c r="F635" s="13"/>
      <c r="G635" s="13"/>
      <c r="H635" s="13"/>
      <c r="I635" s="13"/>
      <c r="J635" s="13"/>
      <c r="L635" s="14"/>
      <c r="M635" s="14"/>
      <c r="N635" s="14"/>
      <c r="O635" s="14"/>
      <c r="P635" s="14"/>
    </row>
    <row r="636" spans="5:16" x14ac:dyDescent="0.25">
      <c r="E636" s="272"/>
      <c r="F636" s="13"/>
      <c r="G636" s="13"/>
      <c r="H636" s="13"/>
      <c r="I636" s="13"/>
      <c r="J636" s="13"/>
      <c r="L636" s="14"/>
      <c r="M636" s="14"/>
      <c r="N636" s="14"/>
      <c r="O636" s="14"/>
      <c r="P636" s="14"/>
    </row>
    <row r="637" spans="5:16" x14ac:dyDescent="0.25">
      <c r="E637" s="272"/>
      <c r="F637" s="13"/>
      <c r="G637" s="13"/>
      <c r="H637" s="13"/>
      <c r="I637" s="13"/>
      <c r="J637" s="13"/>
      <c r="L637" s="14"/>
      <c r="M637" s="14"/>
      <c r="N637" s="14"/>
      <c r="O637" s="14"/>
      <c r="P637" s="14"/>
    </row>
    <row r="638" spans="5:16" x14ac:dyDescent="0.25">
      <c r="E638" s="272"/>
      <c r="F638" s="13"/>
      <c r="G638" s="13"/>
      <c r="H638" s="13"/>
      <c r="I638" s="13"/>
      <c r="J638" s="13"/>
      <c r="L638" s="14"/>
      <c r="M638" s="14"/>
      <c r="N638" s="14"/>
      <c r="O638" s="14"/>
      <c r="P638" s="14"/>
    </row>
    <row r="639" spans="5:16" x14ac:dyDescent="0.25">
      <c r="E639" s="272"/>
      <c r="F639" s="13"/>
      <c r="G639" s="13"/>
      <c r="H639" s="13"/>
      <c r="I639" s="13"/>
      <c r="J639" s="13"/>
      <c r="L639" s="14"/>
      <c r="M639" s="14"/>
      <c r="N639" s="14"/>
      <c r="O639" s="14"/>
      <c r="P639" s="14"/>
    </row>
    <row r="640" spans="5:16" x14ac:dyDescent="0.25">
      <c r="E640" s="272"/>
      <c r="F640" s="13"/>
      <c r="G640" s="13"/>
      <c r="H640" s="13"/>
      <c r="I640" s="13"/>
      <c r="J640" s="13"/>
      <c r="L640" s="14"/>
      <c r="M640" s="14"/>
      <c r="N640" s="14"/>
      <c r="O640" s="14"/>
      <c r="P640" s="14"/>
    </row>
    <row r="641" spans="5:16" x14ac:dyDescent="0.25">
      <c r="E641" s="272"/>
      <c r="F641" s="13"/>
      <c r="G641" s="13"/>
      <c r="H641" s="13"/>
      <c r="I641" s="13"/>
      <c r="J641" s="13"/>
      <c r="L641" s="14"/>
      <c r="M641" s="14"/>
      <c r="N641" s="14"/>
      <c r="O641" s="14"/>
      <c r="P641" s="14"/>
    </row>
    <row r="642" spans="5:16" x14ac:dyDescent="0.25">
      <c r="E642" s="272"/>
      <c r="F642" s="13"/>
      <c r="G642" s="13"/>
      <c r="H642" s="13"/>
      <c r="I642" s="13"/>
      <c r="J642" s="13"/>
      <c r="L642" s="14"/>
      <c r="M642" s="14"/>
      <c r="N642" s="14"/>
      <c r="O642" s="14"/>
      <c r="P642" s="14"/>
    </row>
    <row r="643" spans="5:16" x14ac:dyDescent="0.25">
      <c r="E643" s="272"/>
      <c r="F643" s="13"/>
      <c r="G643" s="13"/>
      <c r="H643" s="13"/>
      <c r="I643" s="13"/>
      <c r="J643" s="13"/>
      <c r="L643" s="14"/>
      <c r="M643" s="14"/>
      <c r="N643" s="14"/>
      <c r="O643" s="14"/>
      <c r="P643" s="14"/>
    </row>
    <row r="644" spans="5:16" x14ac:dyDescent="0.25">
      <c r="E644" s="272"/>
      <c r="F644" s="13"/>
      <c r="G644" s="13"/>
      <c r="H644" s="13"/>
      <c r="I644" s="13"/>
      <c r="J644" s="13"/>
      <c r="L644" s="14"/>
      <c r="M644" s="14"/>
      <c r="N644" s="14"/>
      <c r="O644" s="14"/>
      <c r="P644" s="14"/>
    </row>
    <row r="645" spans="5:16" x14ac:dyDescent="0.25">
      <c r="E645" s="272"/>
      <c r="F645" s="13"/>
      <c r="G645" s="13"/>
      <c r="H645" s="13"/>
      <c r="I645" s="13"/>
      <c r="J645" s="13"/>
      <c r="L645" s="14"/>
      <c r="M645" s="14"/>
      <c r="N645" s="14"/>
      <c r="O645" s="14"/>
      <c r="P645" s="14"/>
    </row>
    <row r="646" spans="5:16" x14ac:dyDescent="0.25">
      <c r="E646" s="272"/>
      <c r="F646" s="13"/>
      <c r="G646" s="13"/>
      <c r="H646" s="13"/>
      <c r="I646" s="13"/>
      <c r="J646" s="13"/>
      <c r="L646" s="14"/>
      <c r="M646" s="14"/>
      <c r="N646" s="14"/>
      <c r="O646" s="14"/>
      <c r="P646" s="14"/>
    </row>
    <row r="647" spans="5:16" x14ac:dyDescent="0.25">
      <c r="E647" s="272"/>
      <c r="F647" s="13"/>
      <c r="G647" s="13"/>
      <c r="H647" s="13"/>
      <c r="I647" s="13"/>
      <c r="J647" s="13"/>
      <c r="L647" s="14"/>
      <c r="M647" s="14"/>
      <c r="N647" s="14"/>
      <c r="O647" s="14"/>
      <c r="P647" s="14"/>
    </row>
    <row r="648" spans="5:16" x14ac:dyDescent="0.25">
      <c r="E648" s="272"/>
      <c r="F648" s="13"/>
      <c r="G648" s="13"/>
      <c r="H648" s="13"/>
      <c r="I648" s="13"/>
      <c r="J648" s="13"/>
      <c r="L648" s="14"/>
      <c r="M648" s="14"/>
      <c r="N648" s="14"/>
      <c r="O648" s="14"/>
      <c r="P648" s="14"/>
    </row>
    <row r="649" spans="5:16" x14ac:dyDescent="0.25">
      <c r="E649" s="272"/>
      <c r="F649" s="13"/>
      <c r="G649" s="13"/>
      <c r="H649" s="13"/>
      <c r="I649" s="13"/>
      <c r="J649" s="13"/>
      <c r="L649" s="14"/>
      <c r="M649" s="14"/>
      <c r="N649" s="14"/>
      <c r="O649" s="14"/>
      <c r="P649" s="14"/>
    </row>
    <row r="650" spans="5:16" x14ac:dyDescent="0.25">
      <c r="E650" s="272"/>
      <c r="F650" s="13"/>
      <c r="G650" s="13"/>
      <c r="H650" s="13"/>
      <c r="I650" s="13"/>
      <c r="J650" s="13"/>
      <c r="L650" s="14"/>
      <c r="M650" s="14"/>
      <c r="N650" s="14"/>
      <c r="O650" s="14"/>
      <c r="P650" s="14"/>
    </row>
    <row r="651" spans="5:16" x14ac:dyDescent="0.25">
      <c r="E651" s="272"/>
      <c r="F651" s="13"/>
      <c r="G651" s="13"/>
      <c r="H651" s="13"/>
      <c r="I651" s="13"/>
      <c r="J651" s="13"/>
      <c r="L651" s="14"/>
      <c r="M651" s="14"/>
      <c r="N651" s="14"/>
      <c r="O651" s="14"/>
      <c r="P651" s="14"/>
    </row>
    <row r="652" spans="5:16" x14ac:dyDescent="0.25">
      <c r="E652" s="272"/>
      <c r="F652" s="13"/>
      <c r="G652" s="13"/>
      <c r="H652" s="13"/>
      <c r="I652" s="13"/>
      <c r="J652" s="13"/>
      <c r="L652" s="14"/>
      <c r="M652" s="14"/>
      <c r="N652" s="14"/>
      <c r="O652" s="14"/>
      <c r="P652" s="14"/>
    </row>
    <row r="653" spans="5:16" x14ac:dyDescent="0.25">
      <c r="E653" s="272"/>
      <c r="F653" s="13"/>
      <c r="G653" s="13"/>
      <c r="H653" s="13"/>
      <c r="I653" s="13"/>
      <c r="J653" s="13"/>
      <c r="L653" s="14"/>
      <c r="M653" s="14"/>
      <c r="N653" s="14"/>
      <c r="O653" s="14"/>
      <c r="P653" s="14"/>
    </row>
    <row r="654" spans="5:16" x14ac:dyDescent="0.25">
      <c r="E654" s="272"/>
      <c r="F654" s="13"/>
      <c r="G654" s="13"/>
      <c r="H654" s="13"/>
      <c r="I654" s="13"/>
      <c r="J654" s="13"/>
      <c r="L654" s="14"/>
      <c r="M654" s="14"/>
      <c r="N654" s="14"/>
      <c r="O654" s="14"/>
      <c r="P654" s="14"/>
    </row>
    <row r="655" spans="5:16" x14ac:dyDescent="0.25">
      <c r="E655" s="272"/>
      <c r="F655" s="13"/>
      <c r="G655" s="13"/>
      <c r="H655" s="13"/>
      <c r="I655" s="13"/>
      <c r="J655" s="13"/>
      <c r="L655" s="14"/>
      <c r="M655" s="14"/>
      <c r="N655" s="14"/>
      <c r="O655" s="14"/>
      <c r="P655" s="14"/>
    </row>
    <row r="656" spans="5:16" x14ac:dyDescent="0.25">
      <c r="E656" s="272"/>
      <c r="F656" s="13"/>
      <c r="G656" s="13"/>
      <c r="H656" s="13"/>
      <c r="I656" s="13"/>
      <c r="J656" s="13"/>
      <c r="L656" s="14"/>
      <c r="M656" s="14"/>
      <c r="N656" s="14"/>
      <c r="O656" s="14"/>
      <c r="P656" s="14"/>
    </row>
    <row r="657" spans="5:16" x14ac:dyDescent="0.25">
      <c r="E657" s="272"/>
      <c r="F657" s="13"/>
      <c r="G657" s="13"/>
      <c r="H657" s="13"/>
      <c r="I657" s="13"/>
      <c r="J657" s="13"/>
      <c r="L657" s="14"/>
      <c r="M657" s="14"/>
      <c r="N657" s="14"/>
      <c r="O657" s="14"/>
      <c r="P657" s="14"/>
    </row>
    <row r="658" spans="5:16" x14ac:dyDescent="0.25">
      <c r="E658" s="272"/>
      <c r="F658" s="13"/>
      <c r="G658" s="13"/>
      <c r="H658" s="13"/>
      <c r="I658" s="13"/>
      <c r="J658" s="13"/>
      <c r="L658" s="14"/>
      <c r="M658" s="14"/>
      <c r="N658" s="14"/>
      <c r="O658" s="14"/>
      <c r="P658" s="14"/>
    </row>
    <row r="659" spans="5:16" x14ac:dyDescent="0.25">
      <c r="F659" s="13"/>
      <c r="G659" s="13"/>
      <c r="H659" s="13"/>
      <c r="I659" s="13"/>
      <c r="J659" s="13"/>
      <c r="L659" s="14"/>
      <c r="M659" s="14"/>
      <c r="N659" s="14"/>
      <c r="O659" s="14"/>
      <c r="P659" s="14"/>
    </row>
    <row r="660" spans="5:16" x14ac:dyDescent="0.25">
      <c r="E660" s="272"/>
      <c r="F660" s="13"/>
      <c r="G660" s="13"/>
      <c r="H660" s="13"/>
      <c r="I660" s="13"/>
      <c r="J660" s="13"/>
      <c r="L660" s="14"/>
      <c r="M660" s="14"/>
      <c r="N660" s="14"/>
      <c r="O660" s="14"/>
      <c r="P660" s="14"/>
    </row>
    <row r="661" spans="5:16" x14ac:dyDescent="0.25">
      <c r="E661" s="272"/>
      <c r="F661" s="13"/>
      <c r="G661" s="13"/>
      <c r="H661" s="13"/>
      <c r="I661" s="13"/>
      <c r="J661" s="13"/>
      <c r="L661" s="14"/>
      <c r="M661" s="14"/>
      <c r="N661" s="14"/>
      <c r="O661" s="14"/>
      <c r="P661" s="14"/>
    </row>
    <row r="662" spans="5:16" x14ac:dyDescent="0.25">
      <c r="E662" s="272"/>
      <c r="F662" s="13"/>
      <c r="G662" s="13"/>
      <c r="H662" s="13"/>
      <c r="I662" s="13"/>
      <c r="J662" s="13"/>
      <c r="L662" s="14"/>
      <c r="M662" s="14"/>
      <c r="N662" s="14"/>
      <c r="O662" s="14"/>
      <c r="P662" s="14"/>
    </row>
    <row r="663" spans="5:16" x14ac:dyDescent="0.25">
      <c r="E663" s="272"/>
      <c r="F663" s="13"/>
      <c r="G663" s="13"/>
      <c r="H663" s="13"/>
      <c r="I663" s="13"/>
      <c r="J663" s="13"/>
      <c r="L663" s="14"/>
      <c r="M663" s="14"/>
      <c r="N663" s="14"/>
      <c r="O663" s="14"/>
      <c r="P663" s="14"/>
    </row>
    <row r="664" spans="5:16" x14ac:dyDescent="0.25">
      <c r="E664" s="272"/>
      <c r="F664" s="13"/>
      <c r="G664" s="13"/>
      <c r="H664" s="13"/>
      <c r="I664" s="13"/>
      <c r="J664" s="13"/>
      <c r="L664" s="14"/>
      <c r="M664" s="14"/>
      <c r="N664" s="14"/>
      <c r="O664" s="14"/>
      <c r="P664" s="14"/>
    </row>
    <row r="665" spans="5:16" x14ac:dyDescent="0.25">
      <c r="E665" s="272"/>
      <c r="F665" s="13"/>
      <c r="G665" s="13"/>
      <c r="H665" s="13"/>
      <c r="I665" s="13"/>
      <c r="J665" s="13"/>
      <c r="L665" s="14"/>
      <c r="M665" s="14"/>
      <c r="N665" s="14"/>
      <c r="O665" s="14"/>
      <c r="P665" s="14"/>
    </row>
    <row r="666" spans="5:16" x14ac:dyDescent="0.25">
      <c r="E666" s="272"/>
      <c r="F666" s="13"/>
      <c r="G666" s="13"/>
      <c r="H666" s="13"/>
      <c r="I666" s="13"/>
      <c r="J666" s="13"/>
      <c r="L666" s="14"/>
      <c r="M666" s="14"/>
      <c r="N666" s="14"/>
      <c r="O666" s="14"/>
      <c r="P666" s="14"/>
    </row>
    <row r="667" spans="5:16" x14ac:dyDescent="0.25">
      <c r="E667" s="272"/>
      <c r="F667" s="13"/>
      <c r="G667" s="13"/>
      <c r="H667" s="13"/>
      <c r="I667" s="13"/>
      <c r="J667" s="13"/>
      <c r="L667" s="14"/>
      <c r="M667" s="14"/>
      <c r="N667" s="14"/>
      <c r="O667" s="14"/>
      <c r="P667" s="14"/>
    </row>
    <row r="668" spans="5:16" x14ac:dyDescent="0.25">
      <c r="E668" s="272"/>
      <c r="F668" s="13"/>
      <c r="G668" s="13"/>
      <c r="H668" s="13"/>
      <c r="I668" s="13"/>
      <c r="J668" s="13"/>
      <c r="L668" s="14"/>
      <c r="M668" s="14"/>
      <c r="N668" s="14"/>
      <c r="O668" s="14"/>
      <c r="P668" s="14"/>
    </row>
    <row r="669" spans="5:16" x14ac:dyDescent="0.25">
      <c r="E669" s="272"/>
      <c r="F669" s="13"/>
      <c r="G669" s="13"/>
      <c r="H669" s="13"/>
      <c r="I669" s="13"/>
      <c r="J669" s="13"/>
      <c r="L669" s="14"/>
      <c r="M669" s="14"/>
      <c r="N669" s="14"/>
      <c r="O669" s="14"/>
      <c r="P669" s="14"/>
    </row>
    <row r="670" spans="5:16" x14ac:dyDescent="0.25">
      <c r="E670" s="272"/>
      <c r="F670" s="13"/>
      <c r="G670" s="13"/>
      <c r="H670" s="13"/>
      <c r="I670" s="13"/>
      <c r="J670" s="13"/>
      <c r="L670" s="14"/>
      <c r="M670" s="14"/>
      <c r="N670" s="14"/>
      <c r="O670" s="14"/>
      <c r="P670" s="14"/>
    </row>
    <row r="671" spans="5:16" x14ac:dyDescent="0.25">
      <c r="E671" s="272"/>
      <c r="F671" s="13"/>
      <c r="G671" s="13"/>
      <c r="H671" s="13"/>
      <c r="I671" s="13"/>
      <c r="J671" s="13"/>
      <c r="L671" s="14"/>
      <c r="M671" s="14"/>
      <c r="N671" s="14"/>
      <c r="O671" s="14"/>
      <c r="P671" s="14"/>
    </row>
    <row r="672" spans="5:16" x14ac:dyDescent="0.25">
      <c r="E672" s="272"/>
      <c r="F672" s="13"/>
      <c r="G672" s="13"/>
      <c r="H672" s="13"/>
      <c r="I672" s="13"/>
      <c r="J672" s="13"/>
      <c r="L672" s="14"/>
      <c r="M672" s="14"/>
      <c r="N672" s="14"/>
      <c r="O672" s="14"/>
      <c r="P672" s="14"/>
    </row>
    <row r="673" spans="5:16" x14ac:dyDescent="0.25">
      <c r="E673" s="272"/>
      <c r="F673" s="13"/>
      <c r="G673" s="13"/>
      <c r="H673" s="13"/>
      <c r="I673" s="13"/>
      <c r="J673" s="13"/>
      <c r="L673" s="14"/>
      <c r="M673" s="14"/>
      <c r="N673" s="14"/>
      <c r="O673" s="14"/>
      <c r="P673" s="14"/>
    </row>
    <row r="674" spans="5:16" x14ac:dyDescent="0.25">
      <c r="E674" s="272"/>
      <c r="F674" s="13"/>
      <c r="G674" s="13"/>
      <c r="H674" s="13"/>
      <c r="I674" s="13"/>
      <c r="J674" s="13"/>
      <c r="L674" s="14"/>
      <c r="M674" s="14"/>
      <c r="N674" s="14"/>
      <c r="O674" s="14"/>
      <c r="P674" s="14"/>
    </row>
    <row r="675" spans="5:16" x14ac:dyDescent="0.25">
      <c r="E675" s="272"/>
      <c r="F675" s="13"/>
      <c r="G675" s="13"/>
      <c r="H675" s="13"/>
      <c r="I675" s="13"/>
      <c r="J675" s="13"/>
      <c r="L675" s="14"/>
      <c r="M675" s="14"/>
      <c r="N675" s="14"/>
      <c r="O675" s="14"/>
      <c r="P675" s="14"/>
    </row>
    <row r="676" spans="5:16" x14ac:dyDescent="0.25">
      <c r="E676" s="272"/>
      <c r="F676" s="13"/>
      <c r="G676" s="13"/>
      <c r="H676" s="13"/>
      <c r="I676" s="13"/>
      <c r="J676" s="13"/>
      <c r="L676" s="14"/>
      <c r="M676" s="14"/>
      <c r="N676" s="14"/>
      <c r="O676" s="14"/>
      <c r="P676" s="14"/>
    </row>
  </sheetData>
  <mergeCells count="4">
    <mergeCell ref="F2:J2"/>
    <mergeCell ref="L2:P2"/>
    <mergeCell ref="G3:H3"/>
    <mergeCell ref="M3:N3"/>
  </mergeCells>
  <pageMargins left="0.7" right="0.7" top="0.75" bottom="0.75" header="0.3" footer="0.3"/>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18BAD-32B1-459F-8C38-10AA2F466CE6}">
  <dimension ref="A1:P592"/>
  <sheetViews>
    <sheetView workbookViewId="0">
      <selection activeCell="O5" sqref="O5:O88"/>
    </sheetView>
  </sheetViews>
  <sheetFormatPr defaultColWidth="8.88671875" defaultRowHeight="13.8" x14ac:dyDescent="0.25"/>
  <cols>
    <col min="1" max="1" width="28.33203125" style="7" customWidth="1"/>
    <col min="2" max="2" width="5" style="7" bestFit="1" customWidth="1"/>
    <col min="3" max="3" width="7" style="7" bestFit="1" customWidth="1"/>
    <col min="4" max="4" width="6.33203125" style="7" bestFit="1" customWidth="1"/>
    <col min="5" max="5" width="12.33203125" style="7" bestFit="1" customWidth="1"/>
    <col min="6" max="6" width="7" style="7" bestFit="1" customWidth="1"/>
    <col min="7" max="7" width="4.5546875" style="7" bestFit="1" customWidth="1"/>
    <col min="8" max="8" width="4.6640625" style="7" bestFit="1" customWidth="1"/>
    <col min="9" max="9" width="5.5546875" style="7" bestFit="1" customWidth="1"/>
    <col min="10" max="10" width="3.5546875" style="7" bestFit="1" customWidth="1"/>
    <col min="11" max="11" width="1.5546875" style="7" bestFit="1" customWidth="1"/>
    <col min="12" max="15" width="8.88671875" style="7" bestFit="1" customWidth="1"/>
    <col min="16" max="16" width="6.88671875" style="7" bestFit="1" customWidth="1"/>
    <col min="17" max="16384" width="8.88671875" style="7"/>
  </cols>
  <sheetData>
    <row r="1" spans="1:16" x14ac:dyDescent="0.25">
      <c r="A1" s="7" t="s">
        <v>1378</v>
      </c>
    </row>
    <row r="2" spans="1:16" x14ac:dyDescent="0.25">
      <c r="F2" s="289" t="s">
        <v>47</v>
      </c>
      <c r="G2" s="289"/>
      <c r="H2" s="289"/>
      <c r="I2" s="289"/>
      <c r="J2" s="289"/>
      <c r="L2" s="289" t="s">
        <v>4</v>
      </c>
      <c r="M2" s="289"/>
      <c r="N2" s="289"/>
      <c r="O2" s="289"/>
      <c r="P2" s="289"/>
    </row>
    <row r="3" spans="1:16" x14ac:dyDescent="0.25">
      <c r="G3" s="289" t="s">
        <v>33</v>
      </c>
      <c r="H3" s="289"/>
      <c r="M3" s="289" t="s">
        <v>33</v>
      </c>
      <c r="N3" s="289"/>
    </row>
    <row r="4" spans="1:16" x14ac:dyDescent="0.25">
      <c r="A4" s="18" t="s">
        <v>34</v>
      </c>
      <c r="B4" s="18" t="s">
        <v>49</v>
      </c>
      <c r="C4" s="18" t="s">
        <v>134</v>
      </c>
      <c r="D4" s="18" t="s">
        <v>18</v>
      </c>
      <c r="E4" s="18" t="s">
        <v>1369</v>
      </c>
      <c r="F4" s="19" t="s">
        <v>35</v>
      </c>
      <c r="G4" s="20">
        <v>0.05</v>
      </c>
      <c r="H4" s="20">
        <v>0.95</v>
      </c>
      <c r="I4" s="19" t="s">
        <v>38</v>
      </c>
      <c r="J4" s="19" t="s">
        <v>39</v>
      </c>
      <c r="L4" s="19" t="s">
        <v>35</v>
      </c>
      <c r="M4" s="20">
        <v>0.05</v>
      </c>
      <c r="N4" s="20">
        <v>0.95</v>
      </c>
      <c r="O4" s="19" t="s">
        <v>38</v>
      </c>
      <c r="P4" s="19" t="s">
        <v>39</v>
      </c>
    </row>
    <row r="5" spans="1:16" x14ac:dyDescent="0.25">
      <c r="A5" s="7" t="s">
        <v>175</v>
      </c>
      <c r="B5" s="7">
        <v>2022</v>
      </c>
      <c r="C5" s="7" t="s">
        <v>1370</v>
      </c>
      <c r="D5" s="7" t="s">
        <v>0</v>
      </c>
      <c r="E5" s="272" t="s">
        <v>7</v>
      </c>
      <c r="F5" s="13">
        <v>3.91468961656345E-5</v>
      </c>
      <c r="G5" s="13">
        <v>8.1775331438734602E-18</v>
      </c>
      <c r="H5" s="13">
        <v>0.32278606892057199</v>
      </c>
      <c r="I5" s="13">
        <v>5.3963462969755502E-2</v>
      </c>
      <c r="J5" s="13">
        <v>0.173400235778288</v>
      </c>
      <c r="K5" s="7" t="s">
        <v>41</v>
      </c>
      <c r="L5" s="14">
        <v>6.4275288814355297E-3</v>
      </c>
      <c r="M5" s="14">
        <v>1.34266916689258E-15</v>
      </c>
      <c r="N5" s="14">
        <v>52.998244656068699</v>
      </c>
      <c r="O5" s="14">
        <v>8.8602609850041603</v>
      </c>
      <c r="P5" s="14">
        <v>28.470584712437098</v>
      </c>
    </row>
    <row r="6" spans="1:16" x14ac:dyDescent="0.25">
      <c r="A6" s="7" t="s">
        <v>175</v>
      </c>
      <c r="B6" s="7">
        <v>2022</v>
      </c>
      <c r="C6" s="7" t="s">
        <v>1370</v>
      </c>
      <c r="D6" s="7" t="s">
        <v>0</v>
      </c>
      <c r="E6" s="272" t="s">
        <v>8</v>
      </c>
      <c r="F6" s="13">
        <v>1.39208422702779E-3</v>
      </c>
      <c r="G6" s="13">
        <v>2.10172917119915E-16</v>
      </c>
      <c r="H6" s="13">
        <v>0.87831586973640896</v>
      </c>
      <c r="I6" s="13">
        <v>0.15992830320930401</v>
      </c>
      <c r="J6" s="13">
        <v>0.35447258985784103</v>
      </c>
      <c r="K6" s="7" t="s">
        <v>41</v>
      </c>
      <c r="L6" s="14">
        <v>0.57417906027988597</v>
      </c>
      <c r="M6" s="14">
        <v>8.66879213952805E-14</v>
      </c>
      <c r="N6" s="14">
        <v>362.27016363147902</v>
      </c>
      <c r="O6" s="14">
        <v>65.964027941709503</v>
      </c>
      <c r="P6" s="14">
        <v>146.20576441276501</v>
      </c>
    </row>
    <row r="7" spans="1:16" x14ac:dyDescent="0.25">
      <c r="A7" s="7" t="s">
        <v>175</v>
      </c>
      <c r="B7" s="7">
        <v>2022</v>
      </c>
      <c r="C7" s="7" t="s">
        <v>1370</v>
      </c>
      <c r="D7" s="7" t="s">
        <v>0</v>
      </c>
      <c r="E7" s="272" t="s">
        <v>9</v>
      </c>
      <c r="F7" s="13">
        <v>0.76628166746466098</v>
      </c>
      <c r="G7" s="13">
        <v>2.9275091537557199E-4</v>
      </c>
      <c r="H7" s="13">
        <v>1.9330012663474001</v>
      </c>
      <c r="I7" s="13">
        <v>0.84122831176170398</v>
      </c>
      <c r="J7" s="13">
        <v>0.61303583403110895</v>
      </c>
      <c r="K7" s="7" t="s">
        <v>41</v>
      </c>
      <c r="L7" s="14">
        <v>262.68901842356001</v>
      </c>
      <c r="M7" s="14">
        <v>0.1003579412999</v>
      </c>
      <c r="N7" s="14">
        <v>662.65216411655399</v>
      </c>
      <c r="O7" s="14">
        <v>288.38147755502899</v>
      </c>
      <c r="P7" s="14">
        <v>210.15481426420399</v>
      </c>
    </row>
    <row r="8" spans="1:16" x14ac:dyDescent="0.25">
      <c r="A8" s="7" t="s">
        <v>175</v>
      </c>
      <c r="B8" s="7">
        <v>2022</v>
      </c>
      <c r="C8" s="7" t="s">
        <v>1370</v>
      </c>
      <c r="D8" s="7" t="s">
        <v>0</v>
      </c>
      <c r="E8" s="272" t="s">
        <v>10</v>
      </c>
      <c r="F8" s="13">
        <v>0.39178464061104301</v>
      </c>
      <c r="G8" s="13">
        <v>3.8826500035956397E-2</v>
      </c>
      <c r="H8" s="13">
        <v>1.4434028979223399</v>
      </c>
      <c r="I8" s="13">
        <v>0.53000118878890701</v>
      </c>
      <c r="J8" s="13">
        <v>0.47424450754873199</v>
      </c>
      <c r="K8" s="7" t="s">
        <v>41</v>
      </c>
      <c r="L8" s="14">
        <v>295.15487685073498</v>
      </c>
      <c r="M8" s="14">
        <v>29.250332067088099</v>
      </c>
      <c r="N8" s="14">
        <v>1087.40200717877</v>
      </c>
      <c r="O8" s="14">
        <v>399.28169558601098</v>
      </c>
      <c r="P8" s="14">
        <v>357.27684220691299</v>
      </c>
    </row>
    <row r="9" spans="1:16" x14ac:dyDescent="0.25">
      <c r="A9" s="7" t="s">
        <v>175</v>
      </c>
      <c r="B9" s="7">
        <v>2022</v>
      </c>
      <c r="C9" s="7" t="s">
        <v>1370</v>
      </c>
      <c r="D9" s="7" t="s">
        <v>0</v>
      </c>
      <c r="E9" s="272" t="s">
        <v>11</v>
      </c>
      <c r="F9" s="13">
        <v>1.0903900231071399</v>
      </c>
      <c r="G9" s="13">
        <v>4.2002293746689803E-2</v>
      </c>
      <c r="H9" s="13">
        <v>2.7014965294739399</v>
      </c>
      <c r="I9" s="13">
        <v>1.21772551887387</v>
      </c>
      <c r="J9" s="13">
        <v>0.78593642182255896</v>
      </c>
      <c r="K9" s="7" t="s">
        <v>41</v>
      </c>
      <c r="L9" s="14">
        <v>356.601153156961</v>
      </c>
      <c r="M9" s="14">
        <v>13.736430146917399</v>
      </c>
      <c r="N9" s="14">
        <v>883.49742499915999</v>
      </c>
      <c r="O9" s="14">
        <v>398.24495369251099</v>
      </c>
      <c r="P9" s="14">
        <v>257.03264739284901</v>
      </c>
    </row>
    <row r="10" spans="1:16" x14ac:dyDescent="0.25">
      <c r="A10" s="7" t="s">
        <v>175</v>
      </c>
      <c r="B10" s="7">
        <v>2022</v>
      </c>
      <c r="C10" s="7" t="s">
        <v>1370</v>
      </c>
      <c r="D10" s="7" t="s">
        <v>0</v>
      </c>
      <c r="E10" s="272" t="s">
        <v>12</v>
      </c>
      <c r="F10" s="13">
        <v>1.55076910014224E-4</v>
      </c>
      <c r="G10" s="13">
        <v>1.00969774341032E-16</v>
      </c>
      <c r="H10" s="13">
        <v>0.70993905028141802</v>
      </c>
      <c r="I10" s="13">
        <v>0.112169664637694</v>
      </c>
      <c r="J10" s="13">
        <v>0.34531510178242503</v>
      </c>
      <c r="K10" s="7" t="s">
        <v>41</v>
      </c>
      <c r="L10" s="14">
        <v>5.6885312131417801E-2</v>
      </c>
      <c r="M10" s="14">
        <v>3.70377326237773E-14</v>
      </c>
      <c r="N10" s="14">
        <v>260.41984242422899</v>
      </c>
      <c r="O10" s="14">
        <v>41.146076382399201</v>
      </c>
      <c r="P10" s="14">
        <v>126.668485635829</v>
      </c>
    </row>
    <row r="11" spans="1:16" x14ac:dyDescent="0.25">
      <c r="A11" s="7" t="s">
        <v>175</v>
      </c>
      <c r="B11" s="7">
        <v>2022</v>
      </c>
      <c r="C11" s="7" t="s">
        <v>1370</v>
      </c>
      <c r="D11" s="7" t="s">
        <v>0</v>
      </c>
      <c r="E11" s="272" t="s">
        <v>15</v>
      </c>
      <c r="F11" s="13">
        <v>1.33405616493254</v>
      </c>
      <c r="G11" s="13">
        <v>5.5969986424354405E-7</v>
      </c>
      <c r="H11" s="13">
        <v>4.6733698904740004</v>
      </c>
      <c r="I11" s="13">
        <v>1.7194127779063499</v>
      </c>
      <c r="J11" s="13">
        <v>1.55167545601265</v>
      </c>
      <c r="K11" s="7" t="s">
        <v>41</v>
      </c>
      <c r="L11" s="14">
        <v>756.62329450313905</v>
      </c>
      <c r="M11" s="14">
        <v>3.1743937500436798E-4</v>
      </c>
      <c r="N11" s="14">
        <v>2650.5484670812298</v>
      </c>
      <c r="O11" s="14">
        <v>975.18215111736697</v>
      </c>
      <c r="P11" s="14">
        <v>880.04825163213695</v>
      </c>
    </row>
    <row r="12" spans="1:16" x14ac:dyDescent="0.25">
      <c r="A12" s="7" t="s">
        <v>175</v>
      </c>
      <c r="B12" s="7">
        <v>2022</v>
      </c>
      <c r="C12" s="7" t="s">
        <v>1370</v>
      </c>
      <c r="D12" s="7" t="s">
        <v>0</v>
      </c>
      <c r="E12" s="272" t="s">
        <v>13</v>
      </c>
      <c r="F12" s="13">
        <v>5.8915952831842203E-5</v>
      </c>
      <c r="G12" s="13">
        <v>1.5781395103649999E-17</v>
      </c>
      <c r="H12" s="13">
        <v>0.43952167033078599</v>
      </c>
      <c r="I12" s="13">
        <v>8.1405721150583393E-2</v>
      </c>
      <c r="J12" s="13">
        <v>0.33641678154944299</v>
      </c>
      <c r="K12" s="7" t="s">
        <v>41</v>
      </c>
      <c r="L12" s="14">
        <v>2.1036530118137602E-2</v>
      </c>
      <c r="M12" s="14">
        <v>5.6349049357092798E-15</v>
      </c>
      <c r="N12" s="14">
        <v>156.93560760830999</v>
      </c>
      <c r="O12" s="14">
        <v>29.0667267940273</v>
      </c>
      <c r="P12" s="14">
        <v>120.120976020044</v>
      </c>
    </row>
    <row r="13" spans="1:16" x14ac:dyDescent="0.25">
      <c r="A13" s="7" t="s">
        <v>175</v>
      </c>
      <c r="B13" s="7">
        <v>2022</v>
      </c>
      <c r="C13" s="7" t="s">
        <v>1370</v>
      </c>
      <c r="D13" s="7" t="s">
        <v>0</v>
      </c>
      <c r="E13" s="272" t="s">
        <v>14</v>
      </c>
      <c r="F13" s="13">
        <v>2.8887159252921098E-4</v>
      </c>
      <c r="G13" s="13">
        <v>3.7892701284308798E-17</v>
      </c>
      <c r="H13" s="13">
        <v>1.16950086783064</v>
      </c>
      <c r="I13" s="13">
        <v>0.193222322317886</v>
      </c>
      <c r="J13" s="13">
        <v>0.54147028142187503</v>
      </c>
      <c r="K13" s="7" t="s">
        <v>41</v>
      </c>
      <c r="L13" s="14">
        <v>2.8289195056385601E-2</v>
      </c>
      <c r="M13" s="14">
        <v>3.7108322367723598E-15</v>
      </c>
      <c r="N13" s="14">
        <v>114.52921998665499</v>
      </c>
      <c r="O13" s="14">
        <v>18.922262024590601</v>
      </c>
      <c r="P13" s="14">
        <v>53.026184659644201</v>
      </c>
    </row>
    <row r="14" spans="1:16" x14ac:dyDescent="0.25">
      <c r="A14" s="7" t="s">
        <v>175</v>
      </c>
      <c r="B14" s="7">
        <v>2022</v>
      </c>
      <c r="C14" s="7" t="s">
        <v>1370</v>
      </c>
      <c r="D14" s="7" t="s">
        <v>1</v>
      </c>
      <c r="E14" s="7" t="s">
        <v>72</v>
      </c>
      <c r="F14" s="13">
        <v>2.2567871589004799E-5</v>
      </c>
      <c r="G14" s="13">
        <v>2.3233735770879801E-18</v>
      </c>
      <c r="H14" s="13">
        <v>0.216348957480343</v>
      </c>
      <c r="I14" s="13">
        <v>3.9143463928677402E-2</v>
      </c>
      <c r="J14" s="13">
        <v>0.15006496594617399</v>
      </c>
      <c r="K14" s="7" t="s">
        <v>41</v>
      </c>
      <c r="L14" s="14">
        <v>2.42130694278432E-3</v>
      </c>
      <c r="M14" s="14">
        <v>2.4927475108576999E-16</v>
      </c>
      <c r="N14" s="14">
        <v>23.212079648065998</v>
      </c>
      <c r="O14" s="14">
        <v>4.1997022449078001</v>
      </c>
      <c r="P14" s="14">
        <v>16.100470196364999</v>
      </c>
    </row>
    <row r="15" spans="1:16" x14ac:dyDescent="0.25">
      <c r="A15" s="7" t="s">
        <v>175</v>
      </c>
      <c r="B15" s="7">
        <v>2022</v>
      </c>
      <c r="C15" s="7" t="s">
        <v>1370</v>
      </c>
      <c r="D15" s="7" t="s">
        <v>1</v>
      </c>
      <c r="E15" s="272" t="s">
        <v>11</v>
      </c>
      <c r="F15" s="13">
        <v>0.48110842196321502</v>
      </c>
      <c r="G15" s="13">
        <v>6.7008683746153204E-12</v>
      </c>
      <c r="H15" s="13">
        <v>2.2053786146982501</v>
      </c>
      <c r="I15" s="13">
        <v>0.69010690860547896</v>
      </c>
      <c r="J15" s="13">
        <v>0.74708353643723602</v>
      </c>
      <c r="K15" s="7" t="s">
        <v>41</v>
      </c>
      <c r="L15" s="14">
        <v>19.686956626734698</v>
      </c>
      <c r="M15" s="14">
        <v>2.7419953388925799E-10</v>
      </c>
      <c r="N15" s="14">
        <v>90.244092913452604</v>
      </c>
      <c r="O15" s="14">
        <v>28.2391747001362</v>
      </c>
      <c r="P15" s="14">
        <v>30.570658311011702</v>
      </c>
    </row>
    <row r="16" spans="1:16" x14ac:dyDescent="0.25">
      <c r="A16" s="7" t="s">
        <v>175</v>
      </c>
      <c r="B16" s="7">
        <v>2022</v>
      </c>
      <c r="C16" s="7" t="s">
        <v>1370</v>
      </c>
      <c r="D16" s="7" t="s">
        <v>1</v>
      </c>
      <c r="E16" s="272" t="s">
        <v>12</v>
      </c>
      <c r="F16" s="13">
        <v>5.2810478576411995E-4</v>
      </c>
      <c r="G16" s="13">
        <v>2.4990358926136201E-17</v>
      </c>
      <c r="H16" s="13">
        <v>0.90171333062959802</v>
      </c>
      <c r="I16" s="13">
        <v>0.150627070834672</v>
      </c>
      <c r="J16" s="13">
        <v>0.37243267286557502</v>
      </c>
      <c r="K16" s="7" t="s">
        <v>41</v>
      </c>
      <c r="L16" s="14">
        <v>2.55233042959799E-2</v>
      </c>
      <c r="M16" s="14">
        <v>1.20778404690016E-15</v>
      </c>
      <c r="N16" s="14">
        <v>43.579805269328503</v>
      </c>
      <c r="O16" s="14">
        <v>7.2798063334397103</v>
      </c>
      <c r="P16" s="14">
        <v>17.999671079593199</v>
      </c>
    </row>
    <row r="17" spans="1:16" x14ac:dyDescent="0.25">
      <c r="A17" s="7" t="s">
        <v>175</v>
      </c>
      <c r="B17" s="7">
        <v>2022</v>
      </c>
      <c r="C17" s="7" t="s">
        <v>1370</v>
      </c>
      <c r="D17" s="7" t="s">
        <v>1</v>
      </c>
      <c r="E17" s="272" t="s">
        <v>15</v>
      </c>
      <c r="F17" s="13">
        <v>9.8190964812538097E-5</v>
      </c>
      <c r="G17" s="13">
        <v>4.8167956080664898E-19</v>
      </c>
      <c r="H17" s="13">
        <v>1.00032809984127</v>
      </c>
      <c r="I17" s="13">
        <v>0.157566842953313</v>
      </c>
      <c r="J17" s="13">
        <v>0.52059941304763702</v>
      </c>
      <c r="K17" s="7" t="s">
        <v>41</v>
      </c>
      <c r="L17" s="14">
        <v>5.0951291641226004E-3</v>
      </c>
      <c r="M17" s="14">
        <v>2.4994352410257001E-17</v>
      </c>
      <c r="N17" s="14">
        <v>51.907025100763803</v>
      </c>
      <c r="O17" s="14">
        <v>8.1761434808474203</v>
      </c>
      <c r="P17" s="14">
        <v>27.013903543041899</v>
      </c>
    </row>
    <row r="18" spans="1:16" x14ac:dyDescent="0.25">
      <c r="A18" s="7" t="s">
        <v>175</v>
      </c>
      <c r="B18" s="7">
        <v>2022</v>
      </c>
      <c r="C18" s="7" t="s">
        <v>1370</v>
      </c>
      <c r="D18" s="7" t="s">
        <v>1</v>
      </c>
      <c r="E18" s="7" t="s">
        <v>220</v>
      </c>
      <c r="F18" s="13">
        <v>9.9413893934827398E-5</v>
      </c>
      <c r="G18" s="13">
        <v>1.82923361359903E-18</v>
      </c>
      <c r="H18" s="13">
        <v>0.50208185723500098</v>
      </c>
      <c r="I18" s="13">
        <v>8.3387001328727797E-2</v>
      </c>
      <c r="J18" s="13">
        <v>0.27483579595826202</v>
      </c>
      <c r="K18" s="7" t="s">
        <v>41</v>
      </c>
      <c r="L18" s="14">
        <v>7.0066912445266296E-3</v>
      </c>
      <c r="M18" s="14">
        <v>1.2892438508646E-16</v>
      </c>
      <c r="N18" s="14">
        <v>35.386729297922898</v>
      </c>
      <c r="O18" s="14">
        <v>5.8771158536487302</v>
      </c>
      <c r="P18" s="14">
        <v>19.370426899138302</v>
      </c>
    </row>
    <row r="19" spans="1:16" x14ac:dyDescent="0.25">
      <c r="A19" s="7" t="s">
        <v>175</v>
      </c>
      <c r="B19" s="7">
        <v>2022</v>
      </c>
      <c r="C19" s="7" t="s">
        <v>1371</v>
      </c>
      <c r="D19" s="7" t="s">
        <v>0</v>
      </c>
      <c r="E19" s="272" t="s">
        <v>7</v>
      </c>
      <c r="F19" s="13">
        <v>7.0896898933574898E-2</v>
      </c>
      <c r="G19" s="13">
        <v>4.9261444185688202E-15</v>
      </c>
      <c r="H19" s="13">
        <v>1.17622835592992</v>
      </c>
      <c r="I19" s="13">
        <v>0.27188203551475898</v>
      </c>
      <c r="J19" s="13">
        <v>0.44288722002586001</v>
      </c>
      <c r="K19" s="7" t="s">
        <v>41</v>
      </c>
      <c r="L19" s="14">
        <v>17.195333867349198</v>
      </c>
      <c r="M19" s="14">
        <v>1.1947870672796799E-12</v>
      </c>
      <c r="N19" s="14">
        <v>285.28242544724299</v>
      </c>
      <c r="O19" s="14">
        <v>65.942268893749699</v>
      </c>
      <c r="P19" s="14">
        <v>107.417866345072</v>
      </c>
    </row>
    <row r="20" spans="1:16" x14ac:dyDescent="0.25">
      <c r="A20" s="7" t="s">
        <v>175</v>
      </c>
      <c r="B20" s="7">
        <v>2022</v>
      </c>
      <c r="C20" s="7" t="s">
        <v>1371</v>
      </c>
      <c r="D20" s="7" t="s">
        <v>0</v>
      </c>
      <c r="E20" s="272" t="s">
        <v>8</v>
      </c>
      <c r="F20" s="13">
        <v>1.7819013518956099</v>
      </c>
      <c r="G20" s="13">
        <v>0.308631604823774</v>
      </c>
      <c r="H20" s="13">
        <v>3.5747191858401002</v>
      </c>
      <c r="I20" s="13">
        <v>1.8726137754376</v>
      </c>
      <c r="J20" s="13">
        <v>0.98258098712786701</v>
      </c>
      <c r="K20" s="7" t="s">
        <v>41</v>
      </c>
      <c r="L20" s="14">
        <v>2194.2155057107302</v>
      </c>
      <c r="M20" s="14">
        <v>380.04587186394701</v>
      </c>
      <c r="N20" s="14">
        <v>4401.8734582516399</v>
      </c>
      <c r="O20" s="14">
        <v>2305.9178769361001</v>
      </c>
      <c r="P20" s="14">
        <v>1209.9404017393799</v>
      </c>
    </row>
    <row r="21" spans="1:16" x14ac:dyDescent="0.25">
      <c r="A21" s="7" t="s">
        <v>175</v>
      </c>
      <c r="B21" s="7">
        <v>2022</v>
      </c>
      <c r="C21" s="7" t="s">
        <v>1371</v>
      </c>
      <c r="D21" s="7" t="s">
        <v>0</v>
      </c>
      <c r="E21" s="272" t="s">
        <v>9</v>
      </c>
      <c r="F21" s="13">
        <v>2.7573130586576</v>
      </c>
      <c r="G21" s="13">
        <v>1.1604384469240501</v>
      </c>
      <c r="H21" s="13">
        <v>4.9932332448652401</v>
      </c>
      <c r="I21" s="13">
        <v>2.88587722121069</v>
      </c>
      <c r="J21" s="13">
        <v>1.19964424834177</v>
      </c>
      <c r="K21" s="7" t="s">
        <v>41</v>
      </c>
      <c r="L21" s="14">
        <v>3320.99056723898</v>
      </c>
      <c r="M21" s="14">
        <v>1397.66687862873</v>
      </c>
      <c r="N21" s="14">
        <v>6013.9999171130403</v>
      </c>
      <c r="O21" s="14">
        <v>3475.8371015427902</v>
      </c>
      <c r="P21" s="14">
        <v>1444.88752203027</v>
      </c>
    </row>
    <row r="22" spans="1:16" x14ac:dyDescent="0.25">
      <c r="A22" s="7" t="s">
        <v>175</v>
      </c>
      <c r="B22" s="7">
        <v>2022</v>
      </c>
      <c r="C22" s="7" t="s">
        <v>1371</v>
      </c>
      <c r="D22" s="7" t="s">
        <v>0</v>
      </c>
      <c r="E22" s="272" t="s">
        <v>10</v>
      </c>
      <c r="F22" s="13">
        <v>3.59810903706656</v>
      </c>
      <c r="G22" s="13">
        <v>1.84200420912108</v>
      </c>
      <c r="H22" s="13">
        <v>5.8203100103965904</v>
      </c>
      <c r="I22" s="13">
        <v>3.6958678556596398</v>
      </c>
      <c r="J22" s="13">
        <v>1.2217899343822001</v>
      </c>
      <c r="K22" s="7" t="s">
        <v>41</v>
      </c>
      <c r="L22" s="14">
        <v>1944.3821425404001</v>
      </c>
      <c r="M22" s="14">
        <v>995.40065456694094</v>
      </c>
      <c r="N22" s="14">
        <v>3145.23732651821</v>
      </c>
      <c r="O22" s="14">
        <v>1997.2100305199101</v>
      </c>
      <c r="P22" s="14">
        <v>660.24306264079996</v>
      </c>
    </row>
    <row r="23" spans="1:16" x14ac:dyDescent="0.25">
      <c r="A23" s="7" t="s">
        <v>175</v>
      </c>
      <c r="B23" s="7">
        <v>2022</v>
      </c>
      <c r="C23" s="7" t="s">
        <v>1371</v>
      </c>
      <c r="D23" s="7" t="s">
        <v>0</v>
      </c>
      <c r="E23" s="272" t="s">
        <v>11</v>
      </c>
      <c r="F23" s="13">
        <v>7.0011926629211896</v>
      </c>
      <c r="G23" s="13">
        <v>4.0864133828690301</v>
      </c>
      <c r="H23" s="13">
        <v>10.288712231301</v>
      </c>
      <c r="I23" s="13">
        <v>7.0425093804682302</v>
      </c>
      <c r="J23" s="13">
        <v>1.8880757363471401</v>
      </c>
      <c r="K23" s="7" t="s">
        <v>41</v>
      </c>
      <c r="L23" s="14">
        <v>2100.91789428939</v>
      </c>
      <c r="M23" s="14">
        <v>1226.2509279313299</v>
      </c>
      <c r="N23" s="14">
        <v>3087.4367663687999</v>
      </c>
      <c r="O23" s="14">
        <v>2113.3162148909</v>
      </c>
      <c r="P23" s="14">
        <v>566.57376696305198</v>
      </c>
    </row>
    <row r="24" spans="1:16" x14ac:dyDescent="0.25">
      <c r="A24" s="7" t="s">
        <v>175</v>
      </c>
      <c r="B24" s="7">
        <v>2022</v>
      </c>
      <c r="C24" s="7" t="s">
        <v>1371</v>
      </c>
      <c r="D24" s="7" t="s">
        <v>0</v>
      </c>
      <c r="E24" s="272" t="s">
        <v>12</v>
      </c>
      <c r="F24" s="13">
        <v>4.9859385704842998</v>
      </c>
      <c r="G24" s="13">
        <v>2.8749272499932701</v>
      </c>
      <c r="H24" s="13">
        <v>7.7282389372857097</v>
      </c>
      <c r="I24" s="13">
        <v>5.1092644508712501</v>
      </c>
      <c r="J24" s="13">
        <v>1.4703964785410899</v>
      </c>
      <c r="K24" s="7" t="s">
        <v>41</v>
      </c>
      <c r="L24" s="14">
        <v>633.61307353714403</v>
      </c>
      <c r="M24" s="14">
        <v>365.34575492914399</v>
      </c>
      <c r="N24" s="14">
        <v>982.10460415026796</v>
      </c>
      <c r="O24" s="14">
        <v>649.28532641671802</v>
      </c>
      <c r="P24" s="14">
        <v>186.85798449300199</v>
      </c>
    </row>
    <row r="25" spans="1:16" x14ac:dyDescent="0.25">
      <c r="A25" s="7" t="s">
        <v>175</v>
      </c>
      <c r="B25" s="7">
        <v>2022</v>
      </c>
      <c r="C25" s="7" t="s">
        <v>1371</v>
      </c>
      <c r="D25" s="7" t="s">
        <v>0</v>
      </c>
      <c r="E25" s="272" t="s">
        <v>13</v>
      </c>
      <c r="F25" s="13">
        <v>9.3073977482840202E-5</v>
      </c>
      <c r="G25" s="13">
        <v>2.47173078169663E-18</v>
      </c>
      <c r="H25" s="13">
        <v>0.54315831758952204</v>
      </c>
      <c r="I25" s="13">
        <v>9.1276325418895493E-2</v>
      </c>
      <c r="J25" s="13">
        <v>0.32974574069717599</v>
      </c>
      <c r="K25" s="7" t="s">
        <v>41</v>
      </c>
      <c r="L25" s="14">
        <v>1.75044229451977E-2</v>
      </c>
      <c r="M25" s="14">
        <v>4.6485840811368499E-16</v>
      </c>
      <c r="N25" s="14">
        <v>102.151784789061</v>
      </c>
      <c r="O25" s="14">
        <v>17.1663385215316</v>
      </c>
      <c r="P25" s="14">
        <v>62.015281452917897</v>
      </c>
    </row>
    <row r="26" spans="1:16" x14ac:dyDescent="0.25">
      <c r="A26" s="7" t="s">
        <v>175</v>
      </c>
      <c r="B26" s="7">
        <v>2022</v>
      </c>
      <c r="C26" s="7" t="s">
        <v>1371</v>
      </c>
      <c r="D26" s="7" t="s">
        <v>0</v>
      </c>
      <c r="E26" s="272" t="s">
        <v>14</v>
      </c>
      <c r="F26" s="13">
        <v>14.3241862546594</v>
      </c>
      <c r="G26" s="13">
        <v>10.7371201005364</v>
      </c>
      <c r="H26" s="13">
        <v>19.055852748608601</v>
      </c>
      <c r="I26" s="13">
        <v>14.524215492847301</v>
      </c>
      <c r="J26" s="13">
        <v>2.5493381751730699</v>
      </c>
      <c r="K26" s="7" t="s">
        <v>41</v>
      </c>
      <c r="L26" s="14">
        <v>1434.85373712923</v>
      </c>
      <c r="M26" s="14">
        <v>1075.53732047074</v>
      </c>
      <c r="N26" s="14">
        <v>1908.82476982812</v>
      </c>
      <c r="O26" s="14">
        <v>1454.89066591852</v>
      </c>
      <c r="P26" s="14">
        <v>255.367205007086</v>
      </c>
    </row>
    <row r="27" spans="1:16" x14ac:dyDescent="0.25">
      <c r="A27" s="7" t="s">
        <v>175</v>
      </c>
      <c r="B27" s="7">
        <v>2022</v>
      </c>
      <c r="C27" s="7" t="s">
        <v>1371</v>
      </c>
      <c r="D27" s="7" t="s">
        <v>1</v>
      </c>
      <c r="E27" s="272" t="s">
        <v>7</v>
      </c>
      <c r="F27" s="13">
        <v>0.39057303057048098</v>
      </c>
      <c r="G27" s="13">
        <v>2.5179745588805002E-6</v>
      </c>
      <c r="H27" s="13">
        <v>1.65430251516519</v>
      </c>
      <c r="I27" s="13">
        <v>0.54541494642506105</v>
      </c>
      <c r="J27" s="13">
        <v>0.54099928747081105</v>
      </c>
      <c r="K27" s="7" t="s">
        <v>41</v>
      </c>
      <c r="L27" s="14">
        <v>42.170170110694897</v>
      </c>
      <c r="M27" s="14">
        <v>2.7186571312232799E-4</v>
      </c>
      <c r="N27" s="14">
        <v>178.61504256238601</v>
      </c>
      <c r="O27" s="14">
        <v>58.888451765513899</v>
      </c>
      <c r="P27" s="14">
        <v>58.411693068223499</v>
      </c>
    </row>
    <row r="28" spans="1:16" x14ac:dyDescent="0.25">
      <c r="A28" s="7" t="s">
        <v>175</v>
      </c>
      <c r="B28" s="7">
        <v>2022</v>
      </c>
      <c r="C28" s="7" t="s">
        <v>1371</v>
      </c>
      <c r="D28" s="7" t="s">
        <v>1</v>
      </c>
      <c r="E28" s="272" t="s">
        <v>8</v>
      </c>
      <c r="F28" s="13">
        <v>9.2277992693888704E-5</v>
      </c>
      <c r="G28" s="13">
        <v>3.5396103796596097E-18</v>
      </c>
      <c r="H28" s="13">
        <v>0.33548245183250602</v>
      </c>
      <c r="I28" s="13">
        <v>5.4538270035826897E-2</v>
      </c>
      <c r="J28" s="13">
        <v>0.173699599916326</v>
      </c>
      <c r="K28" s="7" t="s">
        <v>41</v>
      </c>
      <c r="L28" s="14">
        <v>1.44553475554976E-2</v>
      </c>
      <c r="M28" s="14">
        <v>5.5447996597367799E-16</v>
      </c>
      <c r="N28" s="14">
        <v>52.553326079561998</v>
      </c>
      <c r="O28" s="14">
        <v>8.5434200011122794</v>
      </c>
      <c r="P28" s="14">
        <v>27.210042326892601</v>
      </c>
    </row>
    <row r="29" spans="1:16" x14ac:dyDescent="0.25">
      <c r="A29" s="7" t="s">
        <v>175</v>
      </c>
      <c r="B29" s="7">
        <v>2022</v>
      </c>
      <c r="C29" s="7" t="s">
        <v>1371</v>
      </c>
      <c r="D29" s="7" t="s">
        <v>1</v>
      </c>
      <c r="E29" s="272" t="s">
        <v>9</v>
      </c>
      <c r="F29" s="13">
        <v>1.42781473156671</v>
      </c>
      <c r="G29" s="13">
        <v>0.49548744773381098</v>
      </c>
      <c r="H29" s="13">
        <v>2.9364591057619598</v>
      </c>
      <c r="I29" s="13">
        <v>1.54502045073562</v>
      </c>
      <c r="J29" s="13">
        <v>0.78103136231432202</v>
      </c>
      <c r="K29" s="7" t="s">
        <v>41</v>
      </c>
      <c r="L29" s="14">
        <v>232.76235754000501</v>
      </c>
      <c r="M29" s="14">
        <v>80.774363729565806</v>
      </c>
      <c r="N29" s="14">
        <v>478.70156342131497</v>
      </c>
      <c r="O29" s="14">
        <v>251.86923387892099</v>
      </c>
      <c r="P29" s="14">
        <v>127.32373268448001</v>
      </c>
    </row>
    <row r="30" spans="1:16" x14ac:dyDescent="0.25">
      <c r="A30" s="7" t="s">
        <v>175</v>
      </c>
      <c r="B30" s="7">
        <v>2022</v>
      </c>
      <c r="C30" s="7" t="s">
        <v>1371</v>
      </c>
      <c r="D30" s="7" t="s">
        <v>1</v>
      </c>
      <c r="E30" s="272" t="s">
        <v>10</v>
      </c>
      <c r="F30" s="13">
        <v>5.4773135241200404</v>
      </c>
      <c r="G30" s="13">
        <v>2.5052500487309</v>
      </c>
      <c r="H30" s="13">
        <v>9.5386098005611508</v>
      </c>
      <c r="I30" s="13">
        <v>5.6544719381277702</v>
      </c>
      <c r="J30" s="13">
        <v>2.1245509935518299</v>
      </c>
      <c r="K30" s="7" t="s">
        <v>41</v>
      </c>
      <c r="L30" s="14">
        <v>81.447652103665007</v>
      </c>
      <c r="M30" s="14">
        <v>37.2530682246285</v>
      </c>
      <c r="N30" s="14">
        <v>141.839127734344</v>
      </c>
      <c r="O30" s="14">
        <v>84.081997719959901</v>
      </c>
      <c r="P30" s="14">
        <v>31.592073274115801</v>
      </c>
    </row>
    <row r="31" spans="1:16" x14ac:dyDescent="0.25">
      <c r="A31" s="7" t="s">
        <v>175</v>
      </c>
      <c r="B31" s="7">
        <v>2022</v>
      </c>
      <c r="C31" s="7" t="s">
        <v>1371</v>
      </c>
      <c r="D31" s="7" t="s">
        <v>1</v>
      </c>
      <c r="E31" s="272" t="s">
        <v>11</v>
      </c>
      <c r="F31" s="13">
        <v>7.3054593605739901</v>
      </c>
      <c r="G31" s="13">
        <v>2.4428607083770002</v>
      </c>
      <c r="H31" s="13">
        <v>13.4831387054532</v>
      </c>
      <c r="I31" s="13">
        <v>7.5259200703546396</v>
      </c>
      <c r="J31" s="13">
        <v>3.379796116848</v>
      </c>
      <c r="K31" s="7" t="s">
        <v>41</v>
      </c>
      <c r="L31" s="14">
        <v>148.08166123883399</v>
      </c>
      <c r="M31" s="14">
        <v>49.516786558801797</v>
      </c>
      <c r="N31" s="14">
        <v>273.30322155953701</v>
      </c>
      <c r="O31" s="14">
        <v>152.55039982608801</v>
      </c>
      <c r="P31" s="14">
        <v>68.508467288508996</v>
      </c>
    </row>
    <row r="32" spans="1:16" x14ac:dyDescent="0.25">
      <c r="A32" s="7" t="s">
        <v>175</v>
      </c>
      <c r="B32" s="7">
        <v>2022</v>
      </c>
      <c r="C32" s="7" t="s">
        <v>1371</v>
      </c>
      <c r="D32" s="7" t="s">
        <v>1</v>
      </c>
      <c r="E32" s="272" t="s">
        <v>12</v>
      </c>
      <c r="F32" s="13">
        <v>8.7363829086117502</v>
      </c>
      <c r="G32" s="13">
        <v>4.5943400670254197</v>
      </c>
      <c r="H32" s="13">
        <v>13.127369208380401</v>
      </c>
      <c r="I32" s="13">
        <v>8.8353021646493701</v>
      </c>
      <c r="J32" s="13">
        <v>2.5958965600655302</v>
      </c>
      <c r="K32" s="7" t="s">
        <v>41</v>
      </c>
      <c r="L32" s="14">
        <v>333.03091647628003</v>
      </c>
      <c r="M32" s="14">
        <v>175.13624335500899</v>
      </c>
      <c r="N32" s="14">
        <v>500.41531422346202</v>
      </c>
      <c r="O32" s="14">
        <v>336.80171851643399</v>
      </c>
      <c r="P32" s="14">
        <v>98.955576869698305</v>
      </c>
    </row>
    <row r="33" spans="1:16" x14ac:dyDescent="0.25">
      <c r="A33" s="7" t="s">
        <v>175</v>
      </c>
      <c r="B33" s="7">
        <v>2023</v>
      </c>
      <c r="C33" s="7" t="s">
        <v>1370</v>
      </c>
      <c r="D33" s="7" t="s">
        <v>0</v>
      </c>
      <c r="E33" s="272" t="s">
        <v>7</v>
      </c>
      <c r="F33" s="13">
        <v>3.5774443832031003E-5</v>
      </c>
      <c r="G33" s="13">
        <v>1.88782310538945E-17</v>
      </c>
      <c r="H33" s="13">
        <v>0.12425587983714501</v>
      </c>
      <c r="I33" s="13">
        <v>2.21797280356568E-2</v>
      </c>
      <c r="J33" s="13">
        <v>7.3669003902784594E-2</v>
      </c>
      <c r="K33" s="7" t="s">
        <v>41</v>
      </c>
      <c r="L33" s="14">
        <v>2.2673842500741202E-3</v>
      </c>
      <c r="M33" s="14">
        <v>1.1965022841958301E-15</v>
      </c>
      <c r="N33" s="14">
        <v>7.8753376640782902</v>
      </c>
      <c r="O33" s="14">
        <v>1.40575116289993</v>
      </c>
      <c r="P33" s="14">
        <v>4.6691414673584903</v>
      </c>
    </row>
    <row r="34" spans="1:16" x14ac:dyDescent="0.25">
      <c r="A34" s="7" t="s">
        <v>175</v>
      </c>
      <c r="B34" s="7">
        <v>2023</v>
      </c>
      <c r="C34" s="7" t="s">
        <v>1370</v>
      </c>
      <c r="D34" s="7" t="s">
        <v>0</v>
      </c>
      <c r="E34" s="272" t="s">
        <v>8</v>
      </c>
      <c r="F34" s="13">
        <v>2.86770054944196E-5</v>
      </c>
      <c r="G34" s="13">
        <v>2.0020486060625101E-18</v>
      </c>
      <c r="H34" s="13">
        <v>0.19728286728702099</v>
      </c>
      <c r="I34" s="13">
        <v>3.6164902444251801E-2</v>
      </c>
      <c r="J34" s="13">
        <v>0.13730402197975999</v>
      </c>
      <c r="K34" s="7" t="s">
        <v>41</v>
      </c>
      <c r="L34" s="14">
        <v>5.1349046038307797E-3</v>
      </c>
      <c r="M34" s="14">
        <v>3.58486823401553E-16</v>
      </c>
      <c r="N34" s="14">
        <v>35.325470216413997</v>
      </c>
      <c r="O34" s="14">
        <v>6.4756874316677298</v>
      </c>
      <c r="P34" s="14">
        <v>24.585658175695801</v>
      </c>
    </row>
    <row r="35" spans="1:16" x14ac:dyDescent="0.25">
      <c r="A35" s="7" t="s">
        <v>175</v>
      </c>
      <c r="B35" s="7">
        <v>2023</v>
      </c>
      <c r="C35" s="7" t="s">
        <v>1370</v>
      </c>
      <c r="D35" s="7" t="s">
        <v>0</v>
      </c>
      <c r="E35" s="272" t="s">
        <v>9</v>
      </c>
      <c r="F35" s="13">
        <v>2.68698345403552E-4</v>
      </c>
      <c r="G35" s="13">
        <v>6.9325391534926798E-17</v>
      </c>
      <c r="H35" s="13">
        <v>0.59270368939196105</v>
      </c>
      <c r="I35" s="13">
        <v>8.8549277578611696E-2</v>
      </c>
      <c r="J35" s="13">
        <v>0.227924357944744</v>
      </c>
      <c r="K35" s="7" t="s">
        <v>41</v>
      </c>
      <c r="L35" s="14">
        <v>8.6528928170305899E-2</v>
      </c>
      <c r="M35" s="14">
        <v>2.23248558359924E-14</v>
      </c>
      <c r="N35" s="14">
        <v>190.86836909489301</v>
      </c>
      <c r="O35" s="14">
        <v>28.5155238586403</v>
      </c>
      <c r="P35" s="14">
        <v>73.398480988945906</v>
      </c>
    </row>
    <row r="36" spans="1:16" x14ac:dyDescent="0.25">
      <c r="A36" s="7" t="s">
        <v>175</v>
      </c>
      <c r="B36" s="7">
        <v>2023</v>
      </c>
      <c r="C36" s="7" t="s">
        <v>1370</v>
      </c>
      <c r="D36" s="7" t="s">
        <v>0</v>
      </c>
      <c r="E36" s="272" t="s">
        <v>10</v>
      </c>
      <c r="F36" s="13">
        <v>1.7101757213911899</v>
      </c>
      <c r="G36" s="13">
        <v>0.61585608891586396</v>
      </c>
      <c r="H36" s="13">
        <v>3.6082931622887799</v>
      </c>
      <c r="I36" s="13">
        <v>1.86977996269997</v>
      </c>
      <c r="J36" s="13">
        <v>0.92345632154023605</v>
      </c>
      <c r="K36" s="7" t="s">
        <v>41</v>
      </c>
      <c r="L36" s="14">
        <v>625.34285428390501</v>
      </c>
      <c r="M36" s="14">
        <v>225.193937472974</v>
      </c>
      <c r="N36" s="14">
        <v>1319.40847772251</v>
      </c>
      <c r="O36" s="14">
        <v>683.703741160871</v>
      </c>
      <c r="P36" s="14">
        <v>337.67103853440199</v>
      </c>
    </row>
    <row r="37" spans="1:16" x14ac:dyDescent="0.25">
      <c r="A37" s="7" t="s">
        <v>175</v>
      </c>
      <c r="B37" s="7">
        <v>2023</v>
      </c>
      <c r="C37" s="7" t="s">
        <v>1370</v>
      </c>
      <c r="D37" s="7" t="s">
        <v>0</v>
      </c>
      <c r="E37" s="272" t="s">
        <v>11</v>
      </c>
      <c r="F37" s="13">
        <v>3.5414982282740901</v>
      </c>
      <c r="G37" s="13">
        <v>1.6655818869707599</v>
      </c>
      <c r="H37" s="13">
        <v>6.9365521034670303</v>
      </c>
      <c r="I37" s="13">
        <v>3.8280422758639299</v>
      </c>
      <c r="J37" s="13">
        <v>1.6470439688485301</v>
      </c>
      <c r="K37" s="7" t="s">
        <v>41</v>
      </c>
      <c r="L37" s="14">
        <v>1964.0086724539599</v>
      </c>
      <c r="M37" s="14">
        <v>923.68174705737795</v>
      </c>
      <c r="N37" s="14">
        <v>3846.80370001971</v>
      </c>
      <c r="O37" s="14">
        <v>2122.91740492586</v>
      </c>
      <c r="P37" s="14">
        <v>913.40117380433298</v>
      </c>
    </row>
    <row r="38" spans="1:16" x14ac:dyDescent="0.25">
      <c r="A38" s="7" t="s">
        <v>175</v>
      </c>
      <c r="B38" s="7">
        <v>2023</v>
      </c>
      <c r="C38" s="7" t="s">
        <v>1370</v>
      </c>
      <c r="D38" s="7" t="s">
        <v>0</v>
      </c>
      <c r="E38" s="272" t="s">
        <v>12</v>
      </c>
      <c r="F38" s="13">
        <v>4.4853316003982999E-2</v>
      </c>
      <c r="G38" s="13">
        <v>1.0897747973935E-14</v>
      </c>
      <c r="H38" s="13">
        <v>1.2911633618690399</v>
      </c>
      <c r="I38" s="13">
        <v>0.28201432316168301</v>
      </c>
      <c r="J38" s="13">
        <v>0.45520026766673599</v>
      </c>
      <c r="K38" s="7" t="s">
        <v>41</v>
      </c>
      <c r="L38" s="14">
        <v>59.969332030485297</v>
      </c>
      <c r="M38" s="14">
        <v>1.45703980186308E-11</v>
      </c>
      <c r="N38" s="14">
        <v>1726.2983264525301</v>
      </c>
      <c r="O38" s="14">
        <v>377.05597021040199</v>
      </c>
      <c r="P38" s="14">
        <v>608.60730987310296</v>
      </c>
    </row>
    <row r="39" spans="1:16" x14ac:dyDescent="0.25">
      <c r="A39" s="7" t="s">
        <v>175</v>
      </c>
      <c r="B39" s="7">
        <v>2023</v>
      </c>
      <c r="C39" s="7" t="s">
        <v>1370</v>
      </c>
      <c r="D39" s="7" t="s">
        <v>0</v>
      </c>
      <c r="E39" s="272" t="s">
        <v>15</v>
      </c>
      <c r="F39" s="13">
        <v>2.3883441580653E-2</v>
      </c>
      <c r="G39" s="13">
        <v>2.2039599374389501E-15</v>
      </c>
      <c r="H39" s="13">
        <v>1.24892821198481</v>
      </c>
      <c r="I39" s="13">
        <v>0.26542227033734</v>
      </c>
      <c r="J39" s="13">
        <v>0.48692559815059699</v>
      </c>
      <c r="K39" s="7" t="s">
        <v>41</v>
      </c>
      <c r="L39" s="14">
        <v>8.23262231285109</v>
      </c>
      <c r="M39" s="14">
        <v>7.5970499043520702E-13</v>
      </c>
      <c r="N39" s="14">
        <v>430.50555467116698</v>
      </c>
      <c r="O39" s="14">
        <v>91.491056585281299</v>
      </c>
      <c r="P39" s="14">
        <v>167.843253682511</v>
      </c>
    </row>
    <row r="40" spans="1:16" x14ac:dyDescent="0.25">
      <c r="A40" s="7" t="s">
        <v>175</v>
      </c>
      <c r="B40" s="7">
        <v>2023</v>
      </c>
      <c r="C40" s="7" t="s">
        <v>1370</v>
      </c>
      <c r="D40" s="7" t="s">
        <v>0</v>
      </c>
      <c r="E40" s="272" t="s">
        <v>13</v>
      </c>
      <c r="F40" s="13">
        <v>0.304251541710508</v>
      </c>
      <c r="G40" s="13">
        <v>2.87043571081066E-13</v>
      </c>
      <c r="H40" s="13">
        <v>2.58696796469986</v>
      </c>
      <c r="I40" s="13">
        <v>0.69326046918876005</v>
      </c>
      <c r="J40" s="13">
        <v>0.94097203922580996</v>
      </c>
      <c r="K40" s="7" t="s">
        <v>41</v>
      </c>
      <c r="L40" s="14">
        <v>383.06181855978099</v>
      </c>
      <c r="M40" s="14">
        <v>3.6139646729819501E-10</v>
      </c>
      <c r="N40" s="14">
        <v>3257.07027659607</v>
      </c>
      <c r="O40" s="14">
        <v>872.83572852272505</v>
      </c>
      <c r="P40" s="14">
        <v>1184.71202654647</v>
      </c>
    </row>
    <row r="41" spans="1:16" x14ac:dyDescent="0.25">
      <c r="A41" s="7" t="s">
        <v>175</v>
      </c>
      <c r="B41" s="7">
        <v>2023</v>
      </c>
      <c r="C41" s="7" t="s">
        <v>1370</v>
      </c>
      <c r="D41" s="7" t="s">
        <v>0</v>
      </c>
      <c r="E41" s="272" t="s">
        <v>14</v>
      </c>
      <c r="F41" s="13">
        <v>6.0612313113765799E-5</v>
      </c>
      <c r="G41" s="13">
        <v>2.1263151842122701E-17</v>
      </c>
      <c r="H41" s="13">
        <v>0.420083036886235</v>
      </c>
      <c r="I41" s="13">
        <v>6.7302561356990906E-2</v>
      </c>
      <c r="J41" s="13">
        <v>0.24681969648103999</v>
      </c>
      <c r="K41" s="7" t="s">
        <v>41</v>
      </c>
      <c r="L41" s="14">
        <v>7.8709937563274004E-2</v>
      </c>
      <c r="M41" s="14">
        <v>2.7611903719143701E-14</v>
      </c>
      <c r="N41" s="14">
        <v>545.51143003972697</v>
      </c>
      <c r="O41" s="14">
        <v>87.397760126961202</v>
      </c>
      <c r="P41" s="14">
        <v>320.51512145634899</v>
      </c>
    </row>
    <row r="42" spans="1:16" x14ac:dyDescent="0.25">
      <c r="A42" s="7" t="s">
        <v>175</v>
      </c>
      <c r="B42" s="7">
        <v>2023</v>
      </c>
      <c r="C42" s="7" t="s">
        <v>1370</v>
      </c>
      <c r="D42" s="7" t="s">
        <v>1</v>
      </c>
      <c r="E42" s="7" t="s">
        <v>72</v>
      </c>
      <c r="F42" s="13">
        <v>1.4507495293359899E-5</v>
      </c>
      <c r="G42" s="13">
        <v>4.71789405801684E-18</v>
      </c>
      <c r="H42" s="13">
        <v>0.18633667261564199</v>
      </c>
      <c r="I42" s="13">
        <v>2.8297641129433001E-2</v>
      </c>
      <c r="J42" s="13">
        <v>9.3121263440923904E-2</v>
      </c>
      <c r="K42" s="7" t="s">
        <v>41</v>
      </c>
      <c r="L42" s="14">
        <v>1.4719304724643001E-3</v>
      </c>
      <c r="M42" s="14">
        <v>4.7867753112638902E-16</v>
      </c>
      <c r="N42" s="14">
        <v>18.905718803582999</v>
      </c>
      <c r="O42" s="14">
        <v>2.8710786689922698</v>
      </c>
      <c r="P42" s="14">
        <v>9.4480833887161406</v>
      </c>
    </row>
    <row r="43" spans="1:16" x14ac:dyDescent="0.25">
      <c r="A43" s="7" t="s">
        <v>175</v>
      </c>
      <c r="B43" s="7">
        <v>2023</v>
      </c>
      <c r="C43" s="7" t="s">
        <v>1370</v>
      </c>
      <c r="D43" s="7" t="s">
        <v>1</v>
      </c>
      <c r="E43" s="272" t="s">
        <v>11</v>
      </c>
      <c r="F43" s="13">
        <v>8.1820532981088205E-5</v>
      </c>
      <c r="G43" s="13">
        <v>2.17093214718308E-17</v>
      </c>
      <c r="H43" s="13">
        <v>0.425882199987481</v>
      </c>
      <c r="I43" s="13">
        <v>7.1352331038749897E-2</v>
      </c>
      <c r="J43" s="13">
        <v>0.23676580972824399</v>
      </c>
      <c r="K43" s="7" t="s">
        <v>41</v>
      </c>
      <c r="L43" s="14">
        <v>5.6112521518430301E-3</v>
      </c>
      <c r="M43" s="14">
        <v>1.48882526653815E-15</v>
      </c>
      <c r="N43" s="14">
        <v>29.207001275141401</v>
      </c>
      <c r="O43" s="14">
        <v>4.8933428626374704</v>
      </c>
      <c r="P43" s="14">
        <v>16.237399231163</v>
      </c>
    </row>
    <row r="44" spans="1:16" x14ac:dyDescent="0.25">
      <c r="A44" s="7" t="s">
        <v>175</v>
      </c>
      <c r="B44" s="7">
        <v>2023</v>
      </c>
      <c r="C44" s="7" t="s">
        <v>1370</v>
      </c>
      <c r="D44" s="7" t="s">
        <v>1</v>
      </c>
      <c r="E44" s="272" t="s">
        <v>12</v>
      </c>
      <c r="F44" s="13">
        <v>1.31138261929186E-2</v>
      </c>
      <c r="G44" s="13">
        <v>3.8367110146182101E-15</v>
      </c>
      <c r="H44" s="13">
        <v>2.5302269520204899</v>
      </c>
      <c r="I44" s="13">
        <v>0.50529852091650496</v>
      </c>
      <c r="J44" s="13">
        <v>0.95394763858902398</v>
      </c>
      <c r="K44" s="7" t="s">
        <v>41</v>
      </c>
      <c r="L44" s="14">
        <v>1.1116590463737099</v>
      </c>
      <c r="M44" s="14">
        <v>3.25237992709186E-13</v>
      </c>
      <c r="N44" s="14">
        <v>214.487338722777</v>
      </c>
      <c r="O44" s="14">
        <v>42.834155618092097</v>
      </c>
      <c r="P44" s="14">
        <v>80.866141323191499</v>
      </c>
    </row>
    <row r="45" spans="1:16" x14ac:dyDescent="0.25">
      <c r="A45" s="7" t="s">
        <v>175</v>
      </c>
      <c r="B45" s="7">
        <v>2023</v>
      </c>
      <c r="C45" s="7" t="s">
        <v>1370</v>
      </c>
      <c r="D45" s="7" t="s">
        <v>1</v>
      </c>
      <c r="E45" s="272" t="s">
        <v>15</v>
      </c>
      <c r="F45" s="13">
        <v>5.5355716127430103E-5</v>
      </c>
      <c r="G45" s="13">
        <v>1.07467256146228E-16</v>
      </c>
      <c r="H45" s="13">
        <v>0.37745303909247202</v>
      </c>
      <c r="I45" s="13">
        <v>6.4915796970700004E-2</v>
      </c>
      <c r="J45" s="13">
        <v>0.24287691300362399</v>
      </c>
      <c r="K45" s="7" t="s">
        <v>41</v>
      </c>
      <c r="L45" s="14">
        <v>1.62524382550134E-3</v>
      </c>
      <c r="M45" s="14">
        <v>3.1552386404532698E-15</v>
      </c>
      <c r="N45" s="14">
        <v>11.0820212277549</v>
      </c>
      <c r="O45" s="14">
        <v>1.9059277990597501</v>
      </c>
      <c r="P45" s="14">
        <v>7.1308661657863999</v>
      </c>
    </row>
    <row r="46" spans="1:16" x14ac:dyDescent="0.25">
      <c r="A46" s="7" t="s">
        <v>175</v>
      </c>
      <c r="B46" s="7">
        <v>2023</v>
      </c>
      <c r="C46" s="7" t="s">
        <v>1370</v>
      </c>
      <c r="D46" s="7" t="s">
        <v>1</v>
      </c>
      <c r="E46" s="272" t="s">
        <v>13</v>
      </c>
      <c r="F46" s="13">
        <v>2.6851229809915602E-5</v>
      </c>
      <c r="G46" s="13">
        <v>3.45169081476229E-18</v>
      </c>
      <c r="H46" s="13">
        <v>0.207173469699169</v>
      </c>
      <c r="I46" s="13">
        <v>3.73767311372106E-2</v>
      </c>
      <c r="J46" s="13">
        <v>0.134935750856542</v>
      </c>
      <c r="K46" s="7" t="s">
        <v>41</v>
      </c>
      <c r="L46" s="14">
        <v>3.0980948954680699E-3</v>
      </c>
      <c r="M46" s="14">
        <v>3.9825608620727298E-16</v>
      </c>
      <c r="N46" s="14">
        <v>23.903674933890098</v>
      </c>
      <c r="O46" s="14">
        <v>4.3125272386113602</v>
      </c>
      <c r="P46" s="14">
        <v>15.568886933827899</v>
      </c>
    </row>
    <row r="47" spans="1:16" x14ac:dyDescent="0.25">
      <c r="A47" s="7" t="s">
        <v>175</v>
      </c>
      <c r="B47" s="7">
        <v>2023</v>
      </c>
      <c r="C47" s="7" t="s">
        <v>1371</v>
      </c>
      <c r="D47" s="7" t="s">
        <v>0</v>
      </c>
      <c r="E47" s="272" t="s">
        <v>7</v>
      </c>
      <c r="F47" s="13">
        <v>0.924953549114649</v>
      </c>
      <c r="G47" s="13">
        <v>0.21327166279673601</v>
      </c>
      <c r="H47" s="13">
        <v>2.1823083469610398</v>
      </c>
      <c r="I47" s="13">
        <v>1.0330205685770899</v>
      </c>
      <c r="J47" s="13">
        <v>0.62198381958835303</v>
      </c>
      <c r="K47" s="7" t="s">
        <v>41</v>
      </c>
      <c r="L47" s="14">
        <v>58.7715485107448</v>
      </c>
      <c r="M47" s="14">
        <v>13.5512814541046</v>
      </c>
      <c r="N47" s="14">
        <v>138.66387236590401</v>
      </c>
      <c r="O47" s="14">
        <v>65.638126927388896</v>
      </c>
      <c r="P47" s="14">
        <v>39.520851896643897</v>
      </c>
    </row>
    <row r="48" spans="1:16" x14ac:dyDescent="0.25">
      <c r="A48" s="7" t="s">
        <v>175</v>
      </c>
      <c r="B48" s="7">
        <v>2023</v>
      </c>
      <c r="C48" s="7" t="s">
        <v>1371</v>
      </c>
      <c r="D48" s="7" t="s">
        <v>0</v>
      </c>
      <c r="E48" s="272" t="s">
        <v>8</v>
      </c>
      <c r="F48" s="13">
        <v>0.64548219241059501</v>
      </c>
      <c r="G48" s="13">
        <v>2.6278359881939998E-7</v>
      </c>
      <c r="H48" s="13">
        <v>2.7079126482896299</v>
      </c>
      <c r="I48" s="13">
        <v>0.903618058038684</v>
      </c>
      <c r="J48" s="13">
        <v>0.90692432717233196</v>
      </c>
      <c r="K48" s="7" t="s">
        <v>41</v>
      </c>
      <c r="L48" s="14">
        <v>252.189892574819</v>
      </c>
      <c r="M48" s="14">
        <v>1.02669552058739E-4</v>
      </c>
      <c r="N48" s="14">
        <v>1057.98147168676</v>
      </c>
      <c r="O48" s="14">
        <v>353.04357527571301</v>
      </c>
      <c r="P48" s="14">
        <v>354.33533462623001</v>
      </c>
    </row>
    <row r="49" spans="1:16" x14ac:dyDescent="0.25">
      <c r="A49" s="7" t="s">
        <v>175</v>
      </c>
      <c r="B49" s="7">
        <v>2023</v>
      </c>
      <c r="C49" s="7" t="s">
        <v>1371</v>
      </c>
      <c r="D49" s="7" t="s">
        <v>0</v>
      </c>
      <c r="E49" s="272" t="s">
        <v>9</v>
      </c>
      <c r="F49" s="13">
        <v>4.2005968996435001</v>
      </c>
      <c r="G49" s="13">
        <v>2.2000910469658699</v>
      </c>
      <c r="H49" s="13">
        <v>6.8375610446902604</v>
      </c>
      <c r="I49" s="13">
        <v>4.3131883030686202</v>
      </c>
      <c r="J49" s="13">
        <v>1.4099851905212699</v>
      </c>
      <c r="K49" s="7" t="s">
        <v>41</v>
      </c>
      <c r="L49" s="14">
        <v>950.80510823430598</v>
      </c>
      <c r="M49" s="14">
        <v>497.99060848072497</v>
      </c>
      <c r="N49" s="14">
        <v>1547.6819424656401</v>
      </c>
      <c r="O49" s="14">
        <v>976.29017239958296</v>
      </c>
      <c r="P49" s="14">
        <v>319.15014787449098</v>
      </c>
    </row>
    <row r="50" spans="1:16" x14ac:dyDescent="0.25">
      <c r="A50" s="7" t="s">
        <v>175</v>
      </c>
      <c r="B50" s="7">
        <v>2023</v>
      </c>
      <c r="C50" s="7" t="s">
        <v>1371</v>
      </c>
      <c r="D50" s="7" t="s">
        <v>0</v>
      </c>
      <c r="E50" s="272" t="s">
        <v>10</v>
      </c>
      <c r="F50" s="13">
        <v>5.7662149449897999</v>
      </c>
      <c r="G50" s="13">
        <v>3.3389303131775998</v>
      </c>
      <c r="H50" s="13">
        <v>8.8377340382926697</v>
      </c>
      <c r="I50" s="13">
        <v>5.8738813904181102</v>
      </c>
      <c r="J50" s="13">
        <v>1.6743715057216899</v>
      </c>
      <c r="K50" s="7" t="s">
        <v>41</v>
      </c>
      <c r="L50" s="14">
        <v>247.601269737862</v>
      </c>
      <c r="M50" s="14">
        <v>143.37366764784599</v>
      </c>
      <c r="N50" s="14">
        <v>379.49229960428698</v>
      </c>
      <c r="O50" s="14">
        <v>252.224466904553</v>
      </c>
      <c r="P50" s="14">
        <v>71.897512455689494</v>
      </c>
    </row>
    <row r="51" spans="1:16" x14ac:dyDescent="0.25">
      <c r="A51" s="7" t="s">
        <v>175</v>
      </c>
      <c r="B51" s="7">
        <v>2023</v>
      </c>
      <c r="C51" s="7" t="s">
        <v>1371</v>
      </c>
      <c r="D51" s="7" t="s">
        <v>0</v>
      </c>
      <c r="E51" s="272" t="s">
        <v>11</v>
      </c>
      <c r="F51" s="13">
        <v>7.9640554456157098</v>
      </c>
      <c r="G51" s="13">
        <v>5.1622540620817903</v>
      </c>
      <c r="H51" s="13">
        <v>11.186104405792801</v>
      </c>
      <c r="I51" s="13">
        <v>8.0066371020429195</v>
      </c>
      <c r="J51" s="13">
        <v>1.85933910607833</v>
      </c>
      <c r="K51" s="7" t="s">
        <v>41</v>
      </c>
      <c r="L51" s="14">
        <v>5968.0242292810499</v>
      </c>
      <c r="M51" s="14">
        <v>3868.4383265022302</v>
      </c>
      <c r="N51" s="14">
        <v>8382.5310585689604</v>
      </c>
      <c r="O51" s="14">
        <v>5999.9336451579002</v>
      </c>
      <c r="P51" s="14">
        <v>1393.3329459219201</v>
      </c>
    </row>
    <row r="52" spans="1:16" x14ac:dyDescent="0.25">
      <c r="A52" s="7" t="s">
        <v>175</v>
      </c>
      <c r="B52" s="7">
        <v>2023</v>
      </c>
      <c r="C52" s="7" t="s">
        <v>1371</v>
      </c>
      <c r="D52" s="7" t="s">
        <v>0</v>
      </c>
      <c r="E52" s="272" t="s">
        <v>12</v>
      </c>
      <c r="F52" s="13">
        <v>12.802090558398101</v>
      </c>
      <c r="G52" s="13">
        <v>9.2569802425037793</v>
      </c>
      <c r="H52" s="13">
        <v>16.817178688575101</v>
      </c>
      <c r="I52" s="13">
        <v>12.901409899198001</v>
      </c>
      <c r="J52" s="13">
        <v>2.2775337821000798</v>
      </c>
      <c r="K52" s="7" t="s">
        <v>41</v>
      </c>
      <c r="L52" s="14">
        <v>5096.1281885815597</v>
      </c>
      <c r="M52" s="14">
        <v>3684.9261251334701</v>
      </c>
      <c r="N52" s="14">
        <v>6694.4143205610899</v>
      </c>
      <c r="O52" s="14">
        <v>5135.6642385737696</v>
      </c>
      <c r="P52" s="14">
        <v>906.61787264057898</v>
      </c>
    </row>
    <row r="53" spans="1:16" x14ac:dyDescent="0.25">
      <c r="A53" s="7" t="s">
        <v>175</v>
      </c>
      <c r="B53" s="7">
        <v>2023</v>
      </c>
      <c r="C53" s="7" t="s">
        <v>1371</v>
      </c>
      <c r="D53" s="7" t="s">
        <v>0</v>
      </c>
      <c r="E53" s="272" t="s">
        <v>15</v>
      </c>
      <c r="F53" s="13">
        <v>6.5371201216869803</v>
      </c>
      <c r="G53" s="13">
        <v>4.0581794491164302</v>
      </c>
      <c r="H53" s="13">
        <v>9.8626263906537694</v>
      </c>
      <c r="I53" s="13">
        <v>6.7136230455199302</v>
      </c>
      <c r="J53" s="13">
        <v>1.78660048800541</v>
      </c>
      <c r="K53" s="7" t="s">
        <v>41</v>
      </c>
      <c r="L53" s="14">
        <v>972.06976209485401</v>
      </c>
      <c r="M53" s="14">
        <v>603.45128408361302</v>
      </c>
      <c r="N53" s="14">
        <v>1466.5725442902101</v>
      </c>
      <c r="O53" s="14">
        <v>998.31574686881402</v>
      </c>
      <c r="P53" s="14">
        <v>265.66749256640497</v>
      </c>
    </row>
    <row r="54" spans="1:16" x14ac:dyDescent="0.25">
      <c r="A54" s="7" t="s">
        <v>175</v>
      </c>
      <c r="B54" s="7">
        <v>2023</v>
      </c>
      <c r="C54" s="7" t="s">
        <v>1371</v>
      </c>
      <c r="D54" s="7" t="s">
        <v>0</v>
      </c>
      <c r="E54" s="272" t="s">
        <v>13</v>
      </c>
      <c r="F54" s="13">
        <v>0.80548800841327595</v>
      </c>
      <c r="G54" s="13">
        <v>1.0870741946042499E-12</v>
      </c>
      <c r="H54" s="13">
        <v>4.1410822530834297</v>
      </c>
      <c r="I54" s="13">
        <v>1.2597576508762101</v>
      </c>
      <c r="J54" s="13">
        <v>1.4578212450283701</v>
      </c>
      <c r="K54" s="7" t="s">
        <v>41</v>
      </c>
      <c r="L54" s="14">
        <v>1006.4250469920501</v>
      </c>
      <c r="M54" s="14">
        <v>1.35825572319023E-9</v>
      </c>
      <c r="N54" s="14">
        <v>5174.1166319376298</v>
      </c>
      <c r="O54" s="14">
        <v>1574.0167944637899</v>
      </c>
      <c r="P54" s="14">
        <v>1821.48933281315</v>
      </c>
    </row>
    <row r="55" spans="1:16" x14ac:dyDescent="0.25">
      <c r="A55" s="7" t="s">
        <v>175</v>
      </c>
      <c r="B55" s="7">
        <v>2023</v>
      </c>
      <c r="C55" s="7" t="s">
        <v>1371</v>
      </c>
      <c r="D55" s="7" t="s">
        <v>0</v>
      </c>
      <c r="E55" s="272" t="s">
        <v>14</v>
      </c>
      <c r="F55" s="13">
        <v>3.4060612140682998E-4</v>
      </c>
      <c r="G55" s="13">
        <v>6.4705275153974902E-18</v>
      </c>
      <c r="H55" s="13">
        <v>1.1004728609286201</v>
      </c>
      <c r="I55" s="13">
        <v>0.17302212457163099</v>
      </c>
      <c r="J55" s="13">
        <v>0.49874800847284401</v>
      </c>
      <c r="K55" s="7" t="s">
        <v>41</v>
      </c>
      <c r="L55" s="14">
        <v>0.44878603162685399</v>
      </c>
      <c r="M55" s="14">
        <v>8.5256317595628907E-15</v>
      </c>
      <c r="N55" s="14">
        <v>1449.99404628817</v>
      </c>
      <c r="O55" s="14">
        <v>227.975681556827</v>
      </c>
      <c r="P55" s="14">
        <v>657.15536344390398</v>
      </c>
    </row>
    <row r="56" spans="1:16" x14ac:dyDescent="0.25">
      <c r="A56" s="7" t="s">
        <v>175</v>
      </c>
      <c r="B56" s="7">
        <v>2023</v>
      </c>
      <c r="C56" s="7" t="s">
        <v>1371</v>
      </c>
      <c r="D56" s="7" t="s">
        <v>1</v>
      </c>
      <c r="E56" s="272" t="s">
        <v>7</v>
      </c>
      <c r="F56" s="13">
        <v>1.26035872578879</v>
      </c>
      <c r="G56" s="13">
        <v>7.3795104699756905E-2</v>
      </c>
      <c r="H56" s="13">
        <v>3.19794640892587</v>
      </c>
      <c r="I56" s="13">
        <v>1.39828624580085</v>
      </c>
      <c r="J56" s="13">
        <v>0.97868347231646802</v>
      </c>
      <c r="K56" s="7" t="s">
        <v>41</v>
      </c>
      <c r="L56" s="14">
        <v>64.479952411354603</v>
      </c>
      <c r="M56" s="14">
        <v>3.7753575564395598</v>
      </c>
      <c r="N56" s="14">
        <v>163.606938280647</v>
      </c>
      <c r="O56" s="14">
        <v>71.536324335171699</v>
      </c>
      <c r="P56" s="14">
        <v>50.069446443710497</v>
      </c>
    </row>
    <row r="57" spans="1:16" x14ac:dyDescent="0.25">
      <c r="A57" s="7" t="s">
        <v>175</v>
      </c>
      <c r="B57" s="7">
        <v>2023</v>
      </c>
      <c r="C57" s="7" t="s">
        <v>1371</v>
      </c>
      <c r="D57" s="7" t="s">
        <v>1</v>
      </c>
      <c r="E57" s="272" t="s">
        <v>8</v>
      </c>
      <c r="F57" s="13">
        <v>0.81499204038459505</v>
      </c>
      <c r="G57" s="13">
        <v>2.1277325859643301E-4</v>
      </c>
      <c r="H57" s="13">
        <v>2.50445807724175</v>
      </c>
      <c r="I57" s="13">
        <v>0.97056543300380305</v>
      </c>
      <c r="J57" s="13">
        <v>0.79052445015318695</v>
      </c>
      <c r="K57" s="7" t="s">
        <v>41</v>
      </c>
      <c r="L57" s="14">
        <v>160.43118314970701</v>
      </c>
      <c r="M57" s="14">
        <v>4.1884415954707897E-2</v>
      </c>
      <c r="N57" s="14">
        <v>493.00257250504001</v>
      </c>
      <c r="O57" s="14">
        <v>191.05580548679799</v>
      </c>
      <c r="P57" s="14">
        <v>155.61473801265399</v>
      </c>
    </row>
    <row r="58" spans="1:16" x14ac:dyDescent="0.25">
      <c r="A58" s="7" t="s">
        <v>175</v>
      </c>
      <c r="B58" s="7">
        <v>2023</v>
      </c>
      <c r="C58" s="7" t="s">
        <v>1371</v>
      </c>
      <c r="D58" s="7" t="s">
        <v>1</v>
      </c>
      <c r="E58" s="272" t="s">
        <v>9</v>
      </c>
      <c r="F58" s="13">
        <v>6.3367562441885603</v>
      </c>
      <c r="G58" s="13">
        <v>3.7802741373684801</v>
      </c>
      <c r="H58" s="13">
        <v>9.3461195068347305</v>
      </c>
      <c r="I58" s="13">
        <v>6.3825894227012796</v>
      </c>
      <c r="J58" s="13">
        <v>1.6848113148180199</v>
      </c>
      <c r="K58" s="7" t="s">
        <v>41</v>
      </c>
      <c r="L58" s="14">
        <v>201.76231881496301</v>
      </c>
      <c r="M58" s="14">
        <v>120.363928533812</v>
      </c>
      <c r="N58" s="14">
        <v>297.58044509761697</v>
      </c>
      <c r="O58" s="14">
        <v>203.22164721880799</v>
      </c>
      <c r="P58" s="14">
        <v>53.644392263805898</v>
      </c>
    </row>
    <row r="59" spans="1:16" x14ac:dyDescent="0.25">
      <c r="A59" s="7" t="s">
        <v>175</v>
      </c>
      <c r="B59" s="7">
        <v>2023</v>
      </c>
      <c r="C59" s="7" t="s">
        <v>1371</v>
      </c>
      <c r="D59" s="7" t="s">
        <v>1</v>
      </c>
      <c r="E59" s="272" t="s">
        <v>10</v>
      </c>
      <c r="F59" s="13">
        <v>5.4366334230786597</v>
      </c>
      <c r="G59" s="13">
        <v>2.65443372342073</v>
      </c>
      <c r="H59" s="13">
        <v>8.7584976523295897</v>
      </c>
      <c r="I59" s="13">
        <v>5.51414676867617</v>
      </c>
      <c r="J59" s="13">
        <v>1.84239200711629</v>
      </c>
      <c r="K59" s="7" t="s">
        <v>41</v>
      </c>
      <c r="L59" s="14">
        <v>135.26343956619701</v>
      </c>
      <c r="M59" s="14">
        <v>66.042311038707894</v>
      </c>
      <c r="N59" s="14">
        <v>217.91142158996001</v>
      </c>
      <c r="O59" s="14">
        <v>137.191971604663</v>
      </c>
      <c r="P59" s="14">
        <v>45.838713137053396</v>
      </c>
    </row>
    <row r="60" spans="1:16" x14ac:dyDescent="0.25">
      <c r="A60" s="7" t="s">
        <v>175</v>
      </c>
      <c r="B60" s="7">
        <v>2023</v>
      </c>
      <c r="C60" s="7" t="s">
        <v>1371</v>
      </c>
      <c r="D60" s="7" t="s">
        <v>1</v>
      </c>
      <c r="E60" s="272" t="s">
        <v>11</v>
      </c>
      <c r="F60" s="13">
        <v>5.4331283692650896</v>
      </c>
      <c r="G60" s="13">
        <v>1.8209314118540501</v>
      </c>
      <c r="H60" s="13">
        <v>11.261484858029901</v>
      </c>
      <c r="I60" s="13">
        <v>5.8234948821070596</v>
      </c>
      <c r="J60" s="13">
        <v>2.85797534327047</v>
      </c>
      <c r="K60" s="7" t="s">
        <v>41</v>
      </c>
      <c r="L60" s="14">
        <v>184.07438915070099</v>
      </c>
      <c r="M60" s="14">
        <v>61.693156233615298</v>
      </c>
      <c r="N60" s="14">
        <v>381.53910699005502</v>
      </c>
      <c r="O60" s="14">
        <v>197.30000660578699</v>
      </c>
      <c r="P60" s="14">
        <v>96.828204630003697</v>
      </c>
    </row>
    <row r="61" spans="1:16" x14ac:dyDescent="0.25">
      <c r="A61" s="7" t="s">
        <v>175</v>
      </c>
      <c r="B61" s="7">
        <v>2023</v>
      </c>
      <c r="C61" s="7" t="s">
        <v>1371</v>
      </c>
      <c r="D61" s="7" t="s">
        <v>1</v>
      </c>
      <c r="E61" s="272" t="s">
        <v>12</v>
      </c>
      <c r="F61" s="13">
        <v>21.360089067533</v>
      </c>
      <c r="G61" s="13">
        <v>16.7403740932556</v>
      </c>
      <c r="H61" s="13">
        <v>27.4226143590414</v>
      </c>
      <c r="I61" s="13">
        <v>21.674427425948899</v>
      </c>
      <c r="J61" s="13">
        <v>3.2566268395578502</v>
      </c>
      <c r="K61" s="7" t="s">
        <v>41</v>
      </c>
      <c r="L61" s="14">
        <v>1344.6176068012001</v>
      </c>
      <c r="M61" s="14">
        <v>1053.8065491704399</v>
      </c>
      <c r="N61" s="14">
        <v>1726.25357390166</v>
      </c>
      <c r="O61" s="14">
        <v>1364.40520646348</v>
      </c>
      <c r="P61" s="14">
        <v>205.00465955016699</v>
      </c>
    </row>
    <row r="62" spans="1:16" x14ac:dyDescent="0.25">
      <c r="A62" s="7" t="s">
        <v>175</v>
      </c>
      <c r="B62" s="7">
        <v>2023</v>
      </c>
      <c r="C62" s="7" t="s">
        <v>1371</v>
      </c>
      <c r="D62" s="7" t="s">
        <v>1</v>
      </c>
      <c r="E62" s="272" t="s">
        <v>15</v>
      </c>
      <c r="F62" s="13">
        <v>13.842570649551901</v>
      </c>
      <c r="G62" s="13">
        <v>9.0649592566545003</v>
      </c>
      <c r="H62" s="13">
        <v>19.305582528758698</v>
      </c>
      <c r="I62" s="13">
        <v>14.020528553193699</v>
      </c>
      <c r="J62" s="13">
        <v>3.1712630311691199</v>
      </c>
      <c r="K62" s="7" t="s">
        <v>41</v>
      </c>
      <c r="L62" s="14">
        <v>573.63612771743306</v>
      </c>
      <c r="M62" s="14">
        <v>375.65191159576199</v>
      </c>
      <c r="N62" s="14">
        <v>800.02333999176096</v>
      </c>
      <c r="O62" s="14">
        <v>581.01070324435</v>
      </c>
      <c r="P62" s="14">
        <v>131.417140011648</v>
      </c>
    </row>
    <row r="63" spans="1:16" x14ac:dyDescent="0.25">
      <c r="A63" s="7" t="s">
        <v>175</v>
      </c>
      <c r="B63" s="7">
        <v>2023</v>
      </c>
      <c r="C63" s="7" t="s">
        <v>1371</v>
      </c>
      <c r="D63" s="7" t="s">
        <v>1</v>
      </c>
      <c r="E63" s="272" t="s">
        <v>13</v>
      </c>
      <c r="F63" s="13">
        <v>22.475479373533201</v>
      </c>
      <c r="G63" s="13">
        <v>17.380833742603102</v>
      </c>
      <c r="H63" s="13">
        <v>28.214540240194399</v>
      </c>
      <c r="I63" s="13">
        <v>22.535620223431501</v>
      </c>
      <c r="J63" s="13">
        <v>3.2960739018368899</v>
      </c>
      <c r="K63" s="7" t="s">
        <v>41</v>
      </c>
      <c r="L63" s="14">
        <v>1347.40498844331</v>
      </c>
      <c r="M63" s="14">
        <v>1041.98098286906</v>
      </c>
      <c r="N63" s="14">
        <v>1691.4616873996499</v>
      </c>
      <c r="O63" s="14">
        <v>1351.0104323947201</v>
      </c>
      <c r="P63" s="14">
        <v>197.59963041512199</v>
      </c>
    </row>
    <row r="64" spans="1:16" x14ac:dyDescent="0.25">
      <c r="A64" s="7" t="s">
        <v>175</v>
      </c>
      <c r="B64" s="7">
        <v>2024</v>
      </c>
      <c r="C64" s="7" t="s">
        <v>1370</v>
      </c>
      <c r="D64" s="7" t="s">
        <v>0</v>
      </c>
      <c r="E64" s="272" t="s">
        <v>7</v>
      </c>
      <c r="F64" s="13">
        <v>7.0409562541737296E-5</v>
      </c>
      <c r="G64" s="13">
        <v>4.3994852798295697E-18</v>
      </c>
      <c r="H64" s="13">
        <v>0.29349360470339297</v>
      </c>
      <c r="I64" s="13">
        <v>4.60257423996294E-2</v>
      </c>
      <c r="J64" s="13">
        <v>0.13637500583723799</v>
      </c>
      <c r="K64" s="7" t="s">
        <v>41</v>
      </c>
      <c r="L64" s="14">
        <v>6.93886238848821E-3</v>
      </c>
      <c r="M64" s="14">
        <v>4.33569274327204E-16</v>
      </c>
      <c r="N64" s="14">
        <v>28.923794743519402</v>
      </c>
      <c r="O64" s="14">
        <v>4.5358369134834797</v>
      </c>
      <c r="P64" s="14">
        <v>13.439756825259799</v>
      </c>
    </row>
    <row r="65" spans="1:16" x14ac:dyDescent="0.25">
      <c r="A65" s="7" t="s">
        <v>175</v>
      </c>
      <c r="B65" s="7">
        <v>2024</v>
      </c>
      <c r="C65" s="7" t="s">
        <v>1370</v>
      </c>
      <c r="D65" s="7" t="s">
        <v>0</v>
      </c>
      <c r="E65" s="272" t="s">
        <v>8</v>
      </c>
      <c r="F65" s="13">
        <v>0.30848268406254298</v>
      </c>
      <c r="G65" s="13">
        <v>2.2115892161087799E-11</v>
      </c>
      <c r="H65" s="13">
        <v>1.4788936676323701</v>
      </c>
      <c r="I65" s="13">
        <v>0.46024561355759902</v>
      </c>
      <c r="J65" s="13">
        <v>0.51623919295005405</v>
      </c>
      <c r="K65" s="7" t="s">
        <v>41</v>
      </c>
      <c r="L65" s="14">
        <v>87.232733399205998</v>
      </c>
      <c r="M65" s="14">
        <v>6.2539319853124197E-9</v>
      </c>
      <c r="N65" s="14">
        <v>418.201551333081</v>
      </c>
      <c r="O65" s="14">
        <v>130.148254601817</v>
      </c>
      <c r="P65" s="14">
        <v>145.98211898241601</v>
      </c>
    </row>
    <row r="66" spans="1:16" x14ac:dyDescent="0.25">
      <c r="A66" s="7" t="s">
        <v>175</v>
      </c>
      <c r="B66" s="7">
        <v>2024</v>
      </c>
      <c r="C66" s="7" t="s">
        <v>1370</v>
      </c>
      <c r="D66" s="7" t="s">
        <v>0</v>
      </c>
      <c r="E66" s="272" t="s">
        <v>9</v>
      </c>
      <c r="F66" s="13">
        <v>1.16260041170219</v>
      </c>
      <c r="G66" s="13">
        <v>0.32278857858749999</v>
      </c>
      <c r="H66" s="13">
        <v>2.6505413776643301</v>
      </c>
      <c r="I66" s="13">
        <v>1.28283328927616</v>
      </c>
      <c r="J66" s="13">
        <v>0.72947889624190498</v>
      </c>
      <c r="K66" s="7" t="s">
        <v>41</v>
      </c>
      <c r="L66" s="14">
        <v>437.74230701410897</v>
      </c>
      <c r="M66" s="14">
        <v>121.536355609765</v>
      </c>
      <c r="N66" s="14">
        <v>997.98183951817498</v>
      </c>
      <c r="O66" s="14">
        <v>483.01239007826001</v>
      </c>
      <c r="P66" s="14">
        <v>274.66339401300201</v>
      </c>
    </row>
    <row r="67" spans="1:16" x14ac:dyDescent="0.25">
      <c r="A67" s="7" t="s">
        <v>175</v>
      </c>
      <c r="B67" s="7">
        <v>2024</v>
      </c>
      <c r="C67" s="7" t="s">
        <v>1370</v>
      </c>
      <c r="D67" s="7" t="s">
        <v>0</v>
      </c>
      <c r="E67" s="272" t="s">
        <v>10</v>
      </c>
      <c r="F67" s="13">
        <v>5.3657681107170498</v>
      </c>
      <c r="G67" s="13">
        <v>2.8198151809869598</v>
      </c>
      <c r="H67" s="13">
        <v>8.1284195317227894</v>
      </c>
      <c r="I67" s="13">
        <v>5.4013962164662699</v>
      </c>
      <c r="J67" s="13">
        <v>1.5796728725711799</v>
      </c>
      <c r="K67" s="7" t="s">
        <v>41</v>
      </c>
      <c r="L67" s="14">
        <v>3166.6617082207699</v>
      </c>
      <c r="M67" s="14">
        <v>1664.14212721126</v>
      </c>
      <c r="N67" s="14">
        <v>4797.0680708415202</v>
      </c>
      <c r="O67" s="14">
        <v>3187.6879911097299</v>
      </c>
      <c r="P67" s="14">
        <v>932.25974247661202</v>
      </c>
    </row>
    <row r="68" spans="1:16" x14ac:dyDescent="0.25">
      <c r="A68" s="7" t="s">
        <v>175</v>
      </c>
      <c r="B68" s="7">
        <v>2024</v>
      </c>
      <c r="C68" s="7" t="s">
        <v>1370</v>
      </c>
      <c r="D68" s="7" t="s">
        <v>0</v>
      </c>
      <c r="E68" s="272" t="s">
        <v>11</v>
      </c>
      <c r="F68" s="13">
        <v>2.1687240391085401</v>
      </c>
      <c r="G68" s="13">
        <v>0.682523297580656</v>
      </c>
      <c r="H68" s="13">
        <v>5.0118366738458899</v>
      </c>
      <c r="I68" s="13">
        <v>2.4558731317916398</v>
      </c>
      <c r="J68" s="13">
        <v>1.35565056420643</v>
      </c>
      <c r="K68" s="7" t="s">
        <v>41</v>
      </c>
      <c r="L68" s="14">
        <v>673.12856725850997</v>
      </c>
      <c r="M68" s="14">
        <v>211.841581103084</v>
      </c>
      <c r="N68" s="14">
        <v>1555.57386682828</v>
      </c>
      <c r="O68" s="14">
        <v>762.25390264548901</v>
      </c>
      <c r="P68" s="14">
        <v>420.76682211839102</v>
      </c>
    </row>
    <row r="69" spans="1:16" x14ac:dyDescent="0.25">
      <c r="A69" s="7" t="s">
        <v>175</v>
      </c>
      <c r="B69" s="7">
        <v>2024</v>
      </c>
      <c r="C69" s="7" t="s">
        <v>1370</v>
      </c>
      <c r="D69" s="7" t="s">
        <v>0</v>
      </c>
      <c r="E69" s="272" t="s">
        <v>12</v>
      </c>
      <c r="F69" s="13">
        <v>3.1755682921545998</v>
      </c>
      <c r="G69" s="13">
        <v>0.99222167425364205</v>
      </c>
      <c r="H69" s="13">
        <v>6.5300704192756003</v>
      </c>
      <c r="I69" s="13">
        <v>3.3774401147820701</v>
      </c>
      <c r="J69" s="13">
        <v>1.72695787399804</v>
      </c>
      <c r="K69" s="7" t="s">
        <v>41</v>
      </c>
      <c r="L69" s="14">
        <v>432.32186729392703</v>
      </c>
      <c r="M69" s="14">
        <v>135.08105873289</v>
      </c>
      <c r="N69" s="14">
        <v>889.003786880181</v>
      </c>
      <c r="O69" s="14">
        <v>459.80469722643102</v>
      </c>
      <c r="P69" s="14">
        <v>235.10804496609401</v>
      </c>
    </row>
    <row r="70" spans="1:16" x14ac:dyDescent="0.25">
      <c r="A70" s="7" t="s">
        <v>175</v>
      </c>
      <c r="B70" s="7">
        <v>2024</v>
      </c>
      <c r="C70" s="7" t="s">
        <v>1370</v>
      </c>
      <c r="D70" s="7" t="s">
        <v>0</v>
      </c>
      <c r="E70" s="272" t="s">
        <v>15</v>
      </c>
      <c r="F70" s="13">
        <v>2.6528347750296399</v>
      </c>
      <c r="G70" s="13">
        <v>5.3742257720429598E-3</v>
      </c>
      <c r="H70" s="13">
        <v>5.8763170072784199</v>
      </c>
      <c r="I70" s="13">
        <v>2.7880456754369498</v>
      </c>
      <c r="J70" s="13">
        <v>1.7433998713757</v>
      </c>
      <c r="K70" s="7" t="s">
        <v>41</v>
      </c>
      <c r="L70" s="14">
        <v>1311.7472112088999</v>
      </c>
      <c r="M70" s="14">
        <v>2.6573934175020799</v>
      </c>
      <c r="N70" s="14">
        <v>2905.6624705889599</v>
      </c>
      <c r="O70" s="14">
        <v>1378.6049451332999</v>
      </c>
      <c r="P70" s="14">
        <v>862.058934399142</v>
      </c>
    </row>
    <row r="71" spans="1:16" x14ac:dyDescent="0.25">
      <c r="A71" s="7" t="s">
        <v>175</v>
      </c>
      <c r="B71" s="7">
        <v>2024</v>
      </c>
      <c r="C71" s="7" t="s">
        <v>1370</v>
      </c>
      <c r="D71" s="7" t="s">
        <v>1</v>
      </c>
      <c r="E71" s="7" t="s">
        <v>72</v>
      </c>
      <c r="F71" s="13">
        <v>2.2976782225699699</v>
      </c>
      <c r="G71" s="13">
        <v>0.85785667051757297</v>
      </c>
      <c r="H71" s="13">
        <v>4.6302138361525698</v>
      </c>
      <c r="I71" s="13">
        <v>2.4632241095407701</v>
      </c>
      <c r="J71" s="13">
        <v>1.19061652263671</v>
      </c>
      <c r="K71" s="7" t="s">
        <v>41</v>
      </c>
      <c r="L71" s="14">
        <v>177.19694452459601</v>
      </c>
      <c r="M71" s="14">
        <v>66.157906430315194</v>
      </c>
      <c r="N71" s="14">
        <v>357.08209104408598</v>
      </c>
      <c r="O71" s="14">
        <v>189.96384332778399</v>
      </c>
      <c r="P71" s="14">
        <v>91.820346225743705</v>
      </c>
    </row>
    <row r="72" spans="1:16" x14ac:dyDescent="0.25">
      <c r="A72" s="7" t="s">
        <v>175</v>
      </c>
      <c r="B72" s="7">
        <v>2024</v>
      </c>
      <c r="C72" s="7" t="s">
        <v>1370</v>
      </c>
      <c r="D72" s="7" t="s">
        <v>1</v>
      </c>
      <c r="E72" s="272" t="s">
        <v>11</v>
      </c>
      <c r="F72" s="13">
        <v>0.28314436435735002</v>
      </c>
      <c r="G72" s="13">
        <v>5.0982199432547501E-14</v>
      </c>
      <c r="H72" s="13">
        <v>1.9559848990102899</v>
      </c>
      <c r="I72" s="13">
        <v>0.55745289293104205</v>
      </c>
      <c r="J72" s="13">
        <v>0.70135576516276299</v>
      </c>
      <c r="K72" s="7" t="s">
        <v>41</v>
      </c>
      <c r="L72" s="14">
        <v>4.8106227504313797</v>
      </c>
      <c r="M72" s="14">
        <v>8.6618756835898205E-13</v>
      </c>
      <c r="N72" s="14">
        <v>33.232183434184797</v>
      </c>
      <c r="O72" s="14">
        <v>9.4711246508984104</v>
      </c>
      <c r="P72" s="14">
        <v>11.916034450115299</v>
      </c>
    </row>
    <row r="73" spans="1:16" x14ac:dyDescent="0.25">
      <c r="A73" s="7" t="s">
        <v>175</v>
      </c>
      <c r="B73" s="7">
        <v>2024</v>
      </c>
      <c r="C73" s="7" t="s">
        <v>1370</v>
      </c>
      <c r="D73" s="7" t="s">
        <v>1</v>
      </c>
      <c r="E73" s="272" t="s">
        <v>12</v>
      </c>
      <c r="F73" s="13">
        <v>2.40586997567762E-4</v>
      </c>
      <c r="G73" s="13">
        <v>1.18777469623293E-17</v>
      </c>
      <c r="H73" s="13">
        <v>0.87259895231306595</v>
      </c>
      <c r="I73" s="13">
        <v>0.13200969548194999</v>
      </c>
      <c r="J73" s="13">
        <v>0.36791294590326701</v>
      </c>
      <c r="K73" s="7" t="s">
        <v>41</v>
      </c>
      <c r="L73" s="14">
        <v>3.11560161850252E-3</v>
      </c>
      <c r="M73" s="14">
        <v>1.53816823162165E-16</v>
      </c>
      <c r="N73" s="14">
        <v>11.3001564324542</v>
      </c>
      <c r="O73" s="14">
        <v>1.7095255564912599</v>
      </c>
      <c r="P73" s="14">
        <v>4.7644726494473097</v>
      </c>
    </row>
    <row r="74" spans="1:16" x14ac:dyDescent="0.25">
      <c r="A74" s="7" t="s">
        <v>175</v>
      </c>
      <c r="B74" s="7">
        <v>2024</v>
      </c>
      <c r="C74" s="7" t="s">
        <v>1370</v>
      </c>
      <c r="D74" s="7" t="s">
        <v>1</v>
      </c>
      <c r="E74" s="272" t="s">
        <v>15</v>
      </c>
      <c r="F74" s="13">
        <v>1.7323472449577999E-4</v>
      </c>
      <c r="G74" s="13">
        <v>6.4979375513934904E-17</v>
      </c>
      <c r="H74" s="13">
        <v>1.35997982684258</v>
      </c>
      <c r="I74" s="13">
        <v>0.22259496257640701</v>
      </c>
      <c r="J74" s="13">
        <v>0.71444525927647196</v>
      </c>
      <c r="K74" s="7" t="s">
        <v>41</v>
      </c>
      <c r="L74" s="14">
        <v>4.6842669503659E-3</v>
      </c>
      <c r="M74" s="14">
        <v>1.7570423138967901E-15</v>
      </c>
      <c r="N74" s="14">
        <v>36.773854517823501</v>
      </c>
      <c r="O74" s="14">
        <v>6.0189677880660604</v>
      </c>
      <c r="P74" s="14">
        <v>19.318599810835799</v>
      </c>
    </row>
    <row r="75" spans="1:16" x14ac:dyDescent="0.25">
      <c r="A75" s="7" t="s">
        <v>175</v>
      </c>
      <c r="B75" s="7">
        <v>2024</v>
      </c>
      <c r="C75" s="7" t="s">
        <v>1371</v>
      </c>
      <c r="D75" s="7" t="s">
        <v>0</v>
      </c>
      <c r="E75" s="272" t="s">
        <v>7</v>
      </c>
      <c r="F75" s="13">
        <v>1.4245314030230201</v>
      </c>
      <c r="G75" s="13">
        <v>0.46227040283552101</v>
      </c>
      <c r="H75" s="13">
        <v>2.8080961493974499</v>
      </c>
      <c r="I75" s="13">
        <v>1.5140384432065801</v>
      </c>
      <c r="J75" s="13">
        <v>0.74564087767041598</v>
      </c>
      <c r="K75" s="7" t="s">
        <v>41</v>
      </c>
      <c r="L75" s="14">
        <v>188.32305147964399</v>
      </c>
      <c r="M75" s="14">
        <v>61.112147254855898</v>
      </c>
      <c r="N75" s="14">
        <v>371.23031095034298</v>
      </c>
      <c r="O75" s="14">
        <v>200.15588219191</v>
      </c>
      <c r="P75" s="14">
        <v>98.573724028029005</v>
      </c>
    </row>
    <row r="76" spans="1:16" x14ac:dyDescent="0.25">
      <c r="A76" s="7" t="s">
        <v>175</v>
      </c>
      <c r="B76" s="7">
        <v>2024</v>
      </c>
      <c r="C76" s="7" t="s">
        <v>1371</v>
      </c>
      <c r="D76" s="7" t="s">
        <v>0</v>
      </c>
      <c r="E76" s="272" t="s">
        <v>8</v>
      </c>
      <c r="F76" s="13">
        <v>2.48731120067144</v>
      </c>
      <c r="G76" s="13">
        <v>1.29608303996337</v>
      </c>
      <c r="H76" s="13">
        <v>4.1007802204962296</v>
      </c>
      <c r="I76" s="13">
        <v>2.5724516751154001</v>
      </c>
      <c r="J76" s="13">
        <v>0.88069538488340104</v>
      </c>
      <c r="K76" s="7" t="s">
        <v>41</v>
      </c>
      <c r="L76" s="14">
        <v>514.27646385082801</v>
      </c>
      <c r="M76" s="14">
        <v>267.97812934282598</v>
      </c>
      <c r="N76" s="14">
        <v>847.87731838980005</v>
      </c>
      <c r="O76" s="14">
        <v>531.88010834685997</v>
      </c>
      <c r="P76" s="14">
        <v>182.092577778492</v>
      </c>
    </row>
    <row r="77" spans="1:16" x14ac:dyDescent="0.25">
      <c r="A77" s="7" t="s">
        <v>175</v>
      </c>
      <c r="B77" s="7">
        <v>2024</v>
      </c>
      <c r="C77" s="7" t="s">
        <v>1371</v>
      </c>
      <c r="D77" s="7" t="s">
        <v>0</v>
      </c>
      <c r="E77" s="272" t="s">
        <v>9</v>
      </c>
      <c r="F77" s="13">
        <v>1.7641459971903699</v>
      </c>
      <c r="G77" s="13">
        <v>0.52801704275433303</v>
      </c>
      <c r="H77" s="13">
        <v>3.9060853544122298</v>
      </c>
      <c r="I77" s="13">
        <v>1.9439007473449199</v>
      </c>
      <c r="J77" s="13">
        <v>1.0511920475246599</v>
      </c>
      <c r="K77" s="7" t="s">
        <v>41</v>
      </c>
      <c r="L77" s="14">
        <v>1679.2376503455901</v>
      </c>
      <c r="M77" s="14">
        <v>502.60358248656701</v>
      </c>
      <c r="N77" s="14">
        <v>3718.0854663043601</v>
      </c>
      <c r="O77" s="14">
        <v>1850.3408043752099</v>
      </c>
      <c r="P77" s="14">
        <v>1000.5981742773</v>
      </c>
    </row>
    <row r="78" spans="1:16" x14ac:dyDescent="0.25">
      <c r="A78" s="7" t="s">
        <v>175</v>
      </c>
      <c r="B78" s="7">
        <v>2024</v>
      </c>
      <c r="C78" s="7" t="s">
        <v>1371</v>
      </c>
      <c r="D78" s="7" t="s">
        <v>0</v>
      </c>
      <c r="E78" s="272" t="s">
        <v>10</v>
      </c>
      <c r="F78" s="13">
        <v>4.8515082461215604</v>
      </c>
      <c r="G78" s="13">
        <v>3.0132982326960498</v>
      </c>
      <c r="H78" s="13">
        <v>6.98090874751255</v>
      </c>
      <c r="I78" s="13">
        <v>4.8973203218186203</v>
      </c>
      <c r="J78" s="13">
        <v>1.20436654395668</v>
      </c>
      <c r="K78" s="7" t="s">
        <v>41</v>
      </c>
      <c r="L78" s="14">
        <v>3487.0215518998698</v>
      </c>
      <c r="M78" s="14">
        <v>2165.8081047502901</v>
      </c>
      <c r="N78" s="14">
        <v>5017.5281622746397</v>
      </c>
      <c r="O78" s="14">
        <v>3519.94898130713</v>
      </c>
      <c r="P78" s="14">
        <v>865.63845346886603</v>
      </c>
    </row>
    <row r="79" spans="1:16" x14ac:dyDescent="0.25">
      <c r="A79" s="7" t="s">
        <v>175</v>
      </c>
      <c r="B79" s="7">
        <v>2024</v>
      </c>
      <c r="C79" s="7" t="s">
        <v>1371</v>
      </c>
      <c r="D79" s="7" t="s">
        <v>0</v>
      </c>
      <c r="E79" s="272" t="s">
        <v>11</v>
      </c>
      <c r="F79" s="13">
        <v>4.1719518200856101</v>
      </c>
      <c r="G79" s="13">
        <v>2.49981132273646</v>
      </c>
      <c r="H79" s="13">
        <v>6.5430493229457802</v>
      </c>
      <c r="I79" s="13">
        <v>4.30712103095349</v>
      </c>
      <c r="J79" s="13">
        <v>1.2493335395354599</v>
      </c>
      <c r="K79" s="7" t="s">
        <v>41</v>
      </c>
      <c r="L79" s="14">
        <v>184.02479478397601</v>
      </c>
      <c r="M79" s="14">
        <v>110.266677445905</v>
      </c>
      <c r="N79" s="14">
        <v>288.613905635138</v>
      </c>
      <c r="O79" s="14">
        <v>189.987108675358</v>
      </c>
      <c r="P79" s="14">
        <v>55.108102428909199</v>
      </c>
    </row>
    <row r="80" spans="1:16" x14ac:dyDescent="0.25">
      <c r="A80" s="7" t="s">
        <v>175</v>
      </c>
      <c r="B80" s="7">
        <v>2024</v>
      </c>
      <c r="C80" s="7" t="s">
        <v>1371</v>
      </c>
      <c r="D80" s="7" t="s">
        <v>0</v>
      </c>
      <c r="E80" s="272" t="s">
        <v>12</v>
      </c>
      <c r="F80" s="13">
        <v>3.1526080507135101</v>
      </c>
      <c r="G80" s="13">
        <v>0.91079614137444398</v>
      </c>
      <c r="H80" s="13">
        <v>5.9664061857683599</v>
      </c>
      <c r="I80" s="13">
        <v>3.2493265075271802</v>
      </c>
      <c r="J80" s="13">
        <v>1.5308509851480201</v>
      </c>
      <c r="K80" s="7" t="s">
        <v>41</v>
      </c>
      <c r="L80" s="14">
        <v>245.87190187514699</v>
      </c>
      <c r="M80" s="14">
        <v>71.032991065792899</v>
      </c>
      <c r="N80" s="14">
        <v>465.32001842807398</v>
      </c>
      <c r="O80" s="14">
        <v>253.414974322044</v>
      </c>
      <c r="P80" s="14">
        <v>119.391068331694</v>
      </c>
    </row>
    <row r="81" spans="1:16" x14ac:dyDescent="0.25">
      <c r="A81" s="7" t="s">
        <v>175</v>
      </c>
      <c r="B81" s="7">
        <v>2024</v>
      </c>
      <c r="C81" s="7" t="s">
        <v>1371</v>
      </c>
      <c r="D81" s="7" t="s">
        <v>0</v>
      </c>
      <c r="E81" s="272" t="s">
        <v>15</v>
      </c>
      <c r="F81" s="13">
        <v>3.1545222038866302E-4</v>
      </c>
      <c r="G81" s="13">
        <v>2.6042618294153898E-16</v>
      </c>
      <c r="H81" s="13">
        <v>1.6112053603602801</v>
      </c>
      <c r="I81" s="13">
        <v>0.252692815321098</v>
      </c>
      <c r="J81" s="13">
        <v>0.78330844037093705</v>
      </c>
      <c r="K81" s="7" t="s">
        <v>41</v>
      </c>
      <c r="L81" s="14">
        <v>1.0567649383020201E-2</v>
      </c>
      <c r="M81" s="14">
        <v>8.7242771285415803E-15</v>
      </c>
      <c r="N81" s="14">
        <v>53.9753795720695</v>
      </c>
      <c r="O81" s="14">
        <v>8.4652093132567892</v>
      </c>
      <c r="P81" s="14">
        <v>26.2408327524264</v>
      </c>
    </row>
    <row r="82" spans="1:16" x14ac:dyDescent="0.25">
      <c r="A82" s="7" t="s">
        <v>175</v>
      </c>
      <c r="B82" s="7">
        <v>2024</v>
      </c>
      <c r="C82" s="7" t="s">
        <v>1371</v>
      </c>
      <c r="D82" s="7" t="s">
        <v>1</v>
      </c>
      <c r="E82" s="272" t="s">
        <v>7</v>
      </c>
      <c r="F82" s="13">
        <v>2.2234849854415901</v>
      </c>
      <c r="G82" s="13">
        <v>1.14221006813888</v>
      </c>
      <c r="H82" s="13">
        <v>3.8739164456586899</v>
      </c>
      <c r="I82" s="13">
        <v>2.3273279846675101</v>
      </c>
      <c r="J82" s="13">
        <v>0.84623162579918698</v>
      </c>
      <c r="K82" s="7" t="s">
        <v>41</v>
      </c>
      <c r="L82" s="14">
        <v>935.97600462163996</v>
      </c>
      <c r="M82" s="14">
        <v>480.81332818306299</v>
      </c>
      <c r="N82" s="14">
        <v>1630.7251278000199</v>
      </c>
      <c r="O82" s="14">
        <v>979.68871514579098</v>
      </c>
      <c r="P82" s="14">
        <v>356.22120288016703</v>
      </c>
    </row>
    <row r="83" spans="1:16" x14ac:dyDescent="0.25">
      <c r="A83" s="7" t="s">
        <v>175</v>
      </c>
      <c r="B83" s="7">
        <v>2024</v>
      </c>
      <c r="C83" s="7" t="s">
        <v>1371</v>
      </c>
      <c r="D83" s="7" t="s">
        <v>1</v>
      </c>
      <c r="E83" s="272" t="s">
        <v>8</v>
      </c>
      <c r="F83" s="13">
        <v>2.2021774937819898</v>
      </c>
      <c r="G83" s="13">
        <v>0.99279388125048795</v>
      </c>
      <c r="H83" s="13">
        <v>3.8217657070578199</v>
      </c>
      <c r="I83" s="13">
        <v>2.2686232783258098</v>
      </c>
      <c r="J83" s="13">
        <v>0.85907542871303699</v>
      </c>
      <c r="K83" s="7" t="s">
        <v>41</v>
      </c>
      <c r="L83" s="14">
        <v>790.47161139304501</v>
      </c>
      <c r="M83" s="14">
        <v>356.363363674862</v>
      </c>
      <c r="N83" s="14">
        <v>1371.8228005484</v>
      </c>
      <c r="O83" s="14">
        <v>814.32232575505202</v>
      </c>
      <c r="P83" s="14">
        <v>308.36512513654401</v>
      </c>
    </row>
    <row r="84" spans="1:16" x14ac:dyDescent="0.25">
      <c r="A84" s="7" t="s">
        <v>175</v>
      </c>
      <c r="B84" s="7">
        <v>2024</v>
      </c>
      <c r="C84" s="7" t="s">
        <v>1371</v>
      </c>
      <c r="D84" s="7" t="s">
        <v>1</v>
      </c>
      <c r="E84" s="272" t="s">
        <v>9</v>
      </c>
      <c r="F84" s="13">
        <v>6.56209647358064</v>
      </c>
      <c r="G84" s="13">
        <v>4.4628429233855202</v>
      </c>
      <c r="H84" s="13">
        <v>9.1032487602874799</v>
      </c>
      <c r="I84" s="13">
        <v>6.64697620059302</v>
      </c>
      <c r="J84" s="13">
        <v>1.38067579465797</v>
      </c>
      <c r="K84" s="7" t="s">
        <v>41</v>
      </c>
      <c r="L84" s="14">
        <v>1685.47447923918</v>
      </c>
      <c r="M84" s="14">
        <v>1146.28120487157</v>
      </c>
      <c r="N84" s="14">
        <v>2338.1694440798301</v>
      </c>
      <c r="O84" s="14">
        <v>1707.2758371223099</v>
      </c>
      <c r="P84" s="14">
        <v>354.626577857901</v>
      </c>
    </row>
    <row r="85" spans="1:16" x14ac:dyDescent="0.25">
      <c r="A85" s="7" t="s">
        <v>175</v>
      </c>
      <c r="B85" s="7">
        <v>2024</v>
      </c>
      <c r="C85" s="7" t="s">
        <v>1371</v>
      </c>
      <c r="D85" s="7" t="s">
        <v>1</v>
      </c>
      <c r="E85" s="272" t="s">
        <v>10</v>
      </c>
      <c r="F85" s="13">
        <v>7.1473270438574596</v>
      </c>
      <c r="G85" s="13">
        <v>4.4283687040995501</v>
      </c>
      <c r="H85" s="13">
        <v>10.3410246765394</v>
      </c>
      <c r="I85" s="13">
        <v>7.1997462986217897</v>
      </c>
      <c r="J85" s="13">
        <v>1.75262305538492</v>
      </c>
      <c r="K85" s="7" t="s">
        <v>41</v>
      </c>
      <c r="L85" s="14">
        <v>263.95078772965599</v>
      </c>
      <c r="M85" s="14">
        <v>163.53965624239601</v>
      </c>
      <c r="N85" s="14">
        <v>381.89404130460002</v>
      </c>
      <c r="O85" s="14">
        <v>265.88663080810301</v>
      </c>
      <c r="P85" s="14">
        <v>64.724369435365105</v>
      </c>
    </row>
    <row r="86" spans="1:16" x14ac:dyDescent="0.25">
      <c r="A86" s="7" t="s">
        <v>175</v>
      </c>
      <c r="B86" s="7">
        <v>2024</v>
      </c>
      <c r="C86" s="7" t="s">
        <v>1371</v>
      </c>
      <c r="D86" s="7" t="s">
        <v>1</v>
      </c>
      <c r="E86" s="272" t="s">
        <v>11</v>
      </c>
      <c r="F86" s="13">
        <v>3.4208696001708501</v>
      </c>
      <c r="G86" s="13">
        <v>1.1949464958492899E-5</v>
      </c>
      <c r="H86" s="13">
        <v>8.7360584535349997</v>
      </c>
      <c r="I86" s="13">
        <v>3.7387644874183699</v>
      </c>
      <c r="J86" s="13">
        <v>2.76855088862489</v>
      </c>
      <c r="K86" s="7" t="s">
        <v>41</v>
      </c>
      <c r="L86" s="14">
        <v>9.5100174884749809</v>
      </c>
      <c r="M86" s="14">
        <v>3.3219512584610297E-5</v>
      </c>
      <c r="N86" s="14">
        <v>24.286242500827299</v>
      </c>
      <c r="O86" s="14">
        <v>10.393765275023</v>
      </c>
      <c r="P86" s="14">
        <v>7.6965714703771999</v>
      </c>
    </row>
    <row r="87" spans="1:16" x14ac:dyDescent="0.25">
      <c r="A87" s="7" t="s">
        <v>175</v>
      </c>
      <c r="B87" s="7">
        <v>2024</v>
      </c>
      <c r="C87" s="7" t="s">
        <v>1371</v>
      </c>
      <c r="D87" s="7" t="s">
        <v>1</v>
      </c>
      <c r="E87" s="272" t="s">
        <v>12</v>
      </c>
      <c r="F87" s="13">
        <v>18.7938694445319</v>
      </c>
      <c r="G87" s="13">
        <v>12.806984928057201</v>
      </c>
      <c r="H87" s="13">
        <v>24.9250128473908</v>
      </c>
      <c r="I87" s="13">
        <v>18.809372840276399</v>
      </c>
      <c r="J87" s="13">
        <v>3.64039677741936</v>
      </c>
      <c r="K87" s="7" t="s">
        <v>41</v>
      </c>
      <c r="L87" s="14">
        <v>196.02005830646701</v>
      </c>
      <c r="M87" s="14">
        <v>133.57685279963701</v>
      </c>
      <c r="N87" s="14">
        <v>259.96788399828603</v>
      </c>
      <c r="O87" s="14">
        <v>196.18175872408301</v>
      </c>
      <c r="P87" s="14">
        <v>37.969338388483898</v>
      </c>
    </row>
    <row r="88" spans="1:16" x14ac:dyDescent="0.25">
      <c r="A88" s="7" t="s">
        <v>175</v>
      </c>
      <c r="B88" s="7">
        <v>2024</v>
      </c>
      <c r="C88" s="7" t="s">
        <v>1371</v>
      </c>
      <c r="D88" s="7" t="s">
        <v>1</v>
      </c>
      <c r="E88" s="272" t="s">
        <v>15</v>
      </c>
      <c r="F88" s="13">
        <v>9.9204811256743302</v>
      </c>
      <c r="G88" s="13">
        <v>6.6710776880073599</v>
      </c>
      <c r="H88" s="13">
        <v>13.892530865806499</v>
      </c>
      <c r="I88" s="13">
        <v>10.056193957114999</v>
      </c>
      <c r="J88" s="13">
        <v>2.2077438259165199</v>
      </c>
      <c r="K88" s="7" t="s">
        <v>41</v>
      </c>
      <c r="L88" s="14">
        <v>793.24167080892005</v>
      </c>
      <c r="M88" s="14">
        <v>533.41937193306796</v>
      </c>
      <c r="N88" s="14">
        <v>1110.84676802988</v>
      </c>
      <c r="O88" s="14">
        <v>804.09326881091795</v>
      </c>
      <c r="P88" s="14">
        <v>176.53119632028501</v>
      </c>
    </row>
    <row r="89" spans="1:16" x14ac:dyDescent="0.25">
      <c r="E89" s="272"/>
      <c r="F89" s="13"/>
      <c r="G89" s="13"/>
      <c r="H89" s="13"/>
      <c r="I89" s="13"/>
      <c r="J89" s="13"/>
      <c r="L89" s="14"/>
      <c r="M89" s="14"/>
      <c r="N89" s="14"/>
      <c r="O89" s="14"/>
      <c r="P89" s="14"/>
    </row>
    <row r="90" spans="1:16" x14ac:dyDescent="0.25">
      <c r="E90" s="272"/>
      <c r="F90" s="13"/>
      <c r="G90" s="13"/>
      <c r="H90" s="13"/>
      <c r="I90" s="13"/>
      <c r="J90" s="13"/>
      <c r="L90" s="14"/>
      <c r="M90" s="14"/>
      <c r="N90" s="14"/>
      <c r="O90" s="14"/>
      <c r="P90" s="14"/>
    </row>
    <row r="91" spans="1:16" x14ac:dyDescent="0.25">
      <c r="E91" s="272"/>
      <c r="F91" s="13"/>
      <c r="G91" s="13"/>
      <c r="H91" s="13"/>
      <c r="I91" s="13"/>
      <c r="J91" s="13"/>
      <c r="L91" s="14"/>
      <c r="M91" s="14"/>
      <c r="N91" s="14"/>
      <c r="O91" s="14"/>
      <c r="P91" s="14"/>
    </row>
    <row r="92" spans="1:16" x14ac:dyDescent="0.25">
      <c r="E92" s="272"/>
      <c r="F92" s="13"/>
      <c r="G92" s="13"/>
      <c r="H92" s="13"/>
      <c r="I92" s="13"/>
      <c r="J92" s="13"/>
      <c r="L92" s="14"/>
      <c r="M92" s="14"/>
      <c r="N92" s="14"/>
      <c r="O92" s="14"/>
      <c r="P92" s="14"/>
    </row>
    <row r="93" spans="1:16" x14ac:dyDescent="0.25">
      <c r="E93" s="272"/>
      <c r="F93" s="13"/>
      <c r="G93" s="13"/>
      <c r="H93" s="13"/>
      <c r="I93" s="13"/>
      <c r="J93" s="13"/>
      <c r="L93" s="14"/>
      <c r="M93" s="14"/>
      <c r="N93" s="14"/>
      <c r="O93" s="14"/>
      <c r="P93" s="14"/>
    </row>
    <row r="94" spans="1:16" x14ac:dyDescent="0.25">
      <c r="E94" s="272"/>
      <c r="F94" s="13"/>
      <c r="G94" s="13"/>
      <c r="H94" s="13"/>
      <c r="I94" s="13"/>
      <c r="J94" s="13"/>
      <c r="L94" s="14"/>
      <c r="M94" s="14"/>
      <c r="N94" s="14"/>
      <c r="O94" s="14"/>
      <c r="P94" s="14"/>
    </row>
    <row r="95" spans="1:16" x14ac:dyDescent="0.25">
      <c r="E95" s="272"/>
      <c r="F95" s="13"/>
      <c r="G95" s="13"/>
      <c r="H95" s="13"/>
      <c r="I95" s="13"/>
      <c r="J95" s="13"/>
      <c r="L95" s="14"/>
      <c r="M95" s="14"/>
      <c r="N95" s="14"/>
      <c r="O95" s="14"/>
      <c r="P95" s="14"/>
    </row>
    <row r="96" spans="1:16" x14ac:dyDescent="0.25">
      <c r="E96" s="272"/>
      <c r="F96" s="13"/>
      <c r="G96" s="13"/>
      <c r="H96" s="13"/>
      <c r="I96" s="13"/>
      <c r="J96" s="13"/>
      <c r="L96" s="14"/>
      <c r="M96" s="14"/>
      <c r="N96" s="14"/>
      <c r="O96" s="14"/>
      <c r="P96" s="14"/>
    </row>
    <row r="97" spans="5:16" x14ac:dyDescent="0.25">
      <c r="E97" s="272"/>
      <c r="F97" s="13"/>
      <c r="G97" s="13"/>
      <c r="H97" s="13"/>
      <c r="I97" s="13"/>
      <c r="J97" s="13"/>
      <c r="L97" s="14"/>
      <c r="M97" s="14"/>
      <c r="N97" s="14"/>
      <c r="O97" s="14"/>
      <c r="P97" s="14"/>
    </row>
    <row r="98" spans="5:16" x14ac:dyDescent="0.25">
      <c r="F98" s="13"/>
      <c r="G98" s="13"/>
      <c r="H98" s="13"/>
      <c r="I98" s="13"/>
      <c r="J98" s="13"/>
      <c r="L98" s="14"/>
      <c r="M98" s="14"/>
      <c r="N98" s="14"/>
      <c r="O98" s="14"/>
      <c r="P98" s="14"/>
    </row>
    <row r="99" spans="5:16" x14ac:dyDescent="0.25">
      <c r="E99" s="272"/>
      <c r="F99" s="13"/>
      <c r="G99" s="13"/>
      <c r="H99" s="13"/>
      <c r="I99" s="13"/>
      <c r="J99" s="13"/>
      <c r="L99" s="14"/>
      <c r="M99" s="14"/>
      <c r="N99" s="14"/>
      <c r="O99" s="14"/>
      <c r="P99" s="14"/>
    </row>
    <row r="100" spans="5:16" x14ac:dyDescent="0.25">
      <c r="E100" s="272"/>
      <c r="F100" s="13"/>
      <c r="G100" s="13"/>
      <c r="H100" s="13"/>
      <c r="I100" s="13"/>
      <c r="J100" s="13"/>
      <c r="L100" s="14"/>
      <c r="M100" s="14"/>
      <c r="N100" s="14"/>
      <c r="O100" s="14"/>
      <c r="P100" s="14"/>
    </row>
    <row r="101" spans="5:16" x14ac:dyDescent="0.25">
      <c r="E101" s="272"/>
      <c r="F101" s="13"/>
      <c r="G101" s="13"/>
      <c r="H101" s="13"/>
      <c r="I101" s="13"/>
      <c r="J101" s="13"/>
      <c r="L101" s="14"/>
      <c r="M101" s="14"/>
      <c r="N101" s="14"/>
      <c r="O101" s="14"/>
      <c r="P101" s="14"/>
    </row>
    <row r="102" spans="5:16" x14ac:dyDescent="0.25">
      <c r="F102" s="13"/>
      <c r="G102" s="13"/>
      <c r="H102" s="13"/>
      <c r="I102" s="13"/>
      <c r="J102" s="13"/>
      <c r="L102" s="14"/>
      <c r="M102" s="14"/>
      <c r="N102" s="14"/>
      <c r="O102" s="14"/>
      <c r="P102" s="14"/>
    </row>
    <row r="103" spans="5:16" x14ac:dyDescent="0.25">
      <c r="E103" s="272"/>
      <c r="F103" s="13"/>
      <c r="G103" s="13"/>
      <c r="H103" s="13"/>
      <c r="I103" s="13"/>
      <c r="J103" s="13"/>
      <c r="L103" s="14"/>
      <c r="M103" s="14"/>
      <c r="N103" s="14"/>
      <c r="O103" s="14"/>
      <c r="P103" s="14"/>
    </row>
    <row r="104" spans="5:16" x14ac:dyDescent="0.25">
      <c r="E104" s="272"/>
      <c r="F104" s="13"/>
      <c r="G104" s="13"/>
      <c r="H104" s="13"/>
      <c r="I104" s="13"/>
      <c r="J104" s="13"/>
      <c r="L104" s="14"/>
      <c r="M104" s="14"/>
      <c r="N104" s="14"/>
      <c r="O104" s="14"/>
      <c r="P104" s="14"/>
    </row>
    <row r="105" spans="5:16" x14ac:dyDescent="0.25">
      <c r="E105" s="272"/>
      <c r="F105" s="13"/>
      <c r="G105" s="13"/>
      <c r="H105" s="13"/>
      <c r="I105" s="13"/>
      <c r="J105" s="13"/>
      <c r="L105" s="14"/>
      <c r="M105" s="14"/>
      <c r="N105" s="14"/>
      <c r="O105" s="14"/>
      <c r="P105" s="14"/>
    </row>
    <row r="106" spans="5:16" x14ac:dyDescent="0.25">
      <c r="E106" s="272"/>
      <c r="F106" s="13"/>
      <c r="G106" s="13"/>
      <c r="H106" s="13"/>
      <c r="I106" s="13"/>
      <c r="J106" s="13"/>
      <c r="L106" s="14"/>
      <c r="M106" s="14"/>
      <c r="N106" s="14"/>
      <c r="O106" s="14"/>
      <c r="P106" s="14"/>
    </row>
    <row r="107" spans="5:16" x14ac:dyDescent="0.25">
      <c r="E107" s="272"/>
      <c r="F107" s="13"/>
      <c r="G107" s="13"/>
      <c r="H107" s="13"/>
      <c r="I107" s="13"/>
      <c r="J107" s="13"/>
      <c r="L107" s="14"/>
      <c r="M107" s="14"/>
      <c r="N107" s="14"/>
      <c r="O107" s="14"/>
      <c r="P107" s="14"/>
    </row>
    <row r="108" spans="5:16" x14ac:dyDescent="0.25">
      <c r="E108" s="272"/>
      <c r="F108" s="13"/>
      <c r="G108" s="13"/>
      <c r="H108" s="13"/>
      <c r="I108" s="13"/>
      <c r="J108" s="13"/>
      <c r="L108" s="14"/>
      <c r="M108" s="14"/>
      <c r="N108" s="14"/>
      <c r="O108" s="14"/>
      <c r="P108" s="14"/>
    </row>
    <row r="109" spans="5:16" x14ac:dyDescent="0.25">
      <c r="E109" s="272"/>
      <c r="F109" s="13"/>
      <c r="G109" s="13"/>
      <c r="H109" s="13"/>
      <c r="I109" s="13"/>
      <c r="J109" s="13"/>
      <c r="L109" s="14"/>
      <c r="M109" s="14"/>
      <c r="N109" s="14"/>
      <c r="O109" s="14"/>
      <c r="P109" s="14"/>
    </row>
    <row r="110" spans="5:16" x14ac:dyDescent="0.25">
      <c r="E110" s="272"/>
      <c r="F110" s="13"/>
      <c r="G110" s="13"/>
      <c r="H110" s="13"/>
      <c r="I110" s="13"/>
      <c r="J110" s="13"/>
      <c r="L110" s="14"/>
      <c r="M110" s="14"/>
      <c r="N110" s="14"/>
      <c r="O110" s="14"/>
      <c r="P110" s="14"/>
    </row>
    <row r="111" spans="5:16" x14ac:dyDescent="0.25">
      <c r="E111" s="272"/>
      <c r="F111" s="13"/>
      <c r="G111" s="13"/>
      <c r="H111" s="13"/>
      <c r="I111" s="13"/>
      <c r="J111" s="13"/>
      <c r="L111" s="14"/>
      <c r="M111" s="14"/>
      <c r="N111" s="14"/>
      <c r="O111" s="14"/>
      <c r="P111" s="14"/>
    </row>
    <row r="112" spans="5:16" x14ac:dyDescent="0.25">
      <c r="E112" s="272"/>
      <c r="F112" s="13"/>
      <c r="G112" s="13"/>
      <c r="H112" s="13"/>
      <c r="I112" s="13"/>
      <c r="J112" s="13"/>
      <c r="L112" s="14"/>
      <c r="M112" s="14"/>
      <c r="N112" s="14"/>
      <c r="O112" s="14"/>
      <c r="P112" s="14"/>
    </row>
    <row r="113" spans="5:16" x14ac:dyDescent="0.25">
      <c r="E113" s="272"/>
      <c r="F113" s="13"/>
      <c r="G113" s="13"/>
      <c r="H113" s="13"/>
      <c r="I113" s="13"/>
      <c r="J113" s="13"/>
      <c r="L113" s="14"/>
      <c r="M113" s="14"/>
      <c r="N113" s="14"/>
      <c r="O113" s="14"/>
      <c r="P113" s="14"/>
    </row>
    <row r="114" spans="5:16" x14ac:dyDescent="0.25">
      <c r="E114" s="272"/>
      <c r="F114" s="13"/>
      <c r="G114" s="13"/>
      <c r="H114" s="13"/>
      <c r="I114" s="13"/>
      <c r="J114" s="13"/>
      <c r="L114" s="14"/>
      <c r="M114" s="14"/>
      <c r="N114" s="14"/>
      <c r="O114" s="14"/>
      <c r="P114" s="14"/>
    </row>
    <row r="115" spans="5:16" x14ac:dyDescent="0.25">
      <c r="E115" s="272"/>
      <c r="F115" s="13"/>
      <c r="G115" s="13"/>
      <c r="H115" s="13"/>
      <c r="I115" s="13"/>
      <c r="J115" s="13"/>
      <c r="L115" s="14"/>
      <c r="M115" s="14"/>
      <c r="N115" s="14"/>
      <c r="O115" s="14"/>
      <c r="P115" s="14"/>
    </row>
    <row r="116" spans="5:16" x14ac:dyDescent="0.25">
      <c r="E116" s="272"/>
      <c r="F116" s="13"/>
      <c r="G116" s="13"/>
      <c r="H116" s="13"/>
      <c r="I116" s="13"/>
      <c r="J116" s="13"/>
      <c r="L116" s="14"/>
      <c r="M116" s="14"/>
      <c r="N116" s="14"/>
      <c r="O116" s="14"/>
      <c r="P116" s="14"/>
    </row>
    <row r="117" spans="5:16" x14ac:dyDescent="0.25">
      <c r="E117" s="272"/>
      <c r="F117" s="13"/>
      <c r="G117" s="13"/>
      <c r="H117" s="13"/>
      <c r="I117" s="13"/>
      <c r="J117" s="13"/>
      <c r="L117" s="14"/>
      <c r="M117" s="14"/>
      <c r="N117" s="14"/>
      <c r="O117" s="14"/>
      <c r="P117" s="14"/>
    </row>
    <row r="118" spans="5:16" x14ac:dyDescent="0.25">
      <c r="E118" s="272"/>
      <c r="F118" s="13"/>
      <c r="G118" s="13"/>
      <c r="H118" s="13"/>
      <c r="I118" s="13"/>
      <c r="J118" s="13"/>
      <c r="L118" s="14"/>
      <c r="M118" s="14"/>
      <c r="N118" s="14"/>
      <c r="O118" s="14"/>
      <c r="P118" s="14"/>
    </row>
    <row r="119" spans="5:16" x14ac:dyDescent="0.25">
      <c r="E119" s="272"/>
      <c r="F119" s="13"/>
      <c r="G119" s="13"/>
      <c r="H119" s="13"/>
      <c r="I119" s="13"/>
      <c r="J119" s="13"/>
      <c r="L119" s="14"/>
      <c r="M119" s="14"/>
      <c r="N119" s="14"/>
      <c r="O119" s="14"/>
      <c r="P119" s="14"/>
    </row>
    <row r="120" spans="5:16" x14ac:dyDescent="0.25">
      <c r="E120" s="272"/>
      <c r="F120" s="13"/>
      <c r="G120" s="13"/>
      <c r="H120" s="13"/>
      <c r="I120" s="13"/>
      <c r="J120" s="13"/>
      <c r="L120" s="14"/>
      <c r="M120" s="14"/>
      <c r="N120" s="14"/>
      <c r="O120" s="14"/>
      <c r="P120" s="14"/>
    </row>
    <row r="121" spans="5:16" x14ac:dyDescent="0.25">
      <c r="E121" s="272"/>
      <c r="F121" s="13"/>
      <c r="G121" s="13"/>
      <c r="H121" s="13"/>
      <c r="I121" s="13"/>
      <c r="J121" s="13"/>
      <c r="L121" s="14"/>
      <c r="M121" s="14"/>
      <c r="N121" s="14"/>
      <c r="O121" s="14"/>
      <c r="P121" s="14"/>
    </row>
    <row r="122" spans="5:16" x14ac:dyDescent="0.25">
      <c r="E122" s="272"/>
      <c r="F122" s="13"/>
      <c r="G122" s="13"/>
      <c r="H122" s="13"/>
      <c r="I122" s="13"/>
      <c r="J122" s="13"/>
      <c r="L122" s="14"/>
      <c r="M122" s="14"/>
      <c r="N122" s="14"/>
      <c r="O122" s="14"/>
      <c r="P122" s="14"/>
    </row>
    <row r="123" spans="5:16" x14ac:dyDescent="0.25">
      <c r="E123" s="272"/>
      <c r="F123" s="13"/>
      <c r="G123" s="13"/>
      <c r="H123" s="13"/>
      <c r="I123" s="13"/>
      <c r="J123" s="13"/>
      <c r="L123" s="14"/>
      <c r="M123" s="14"/>
      <c r="N123" s="14"/>
      <c r="O123" s="14"/>
      <c r="P123" s="14"/>
    </row>
    <row r="124" spans="5:16" x14ac:dyDescent="0.25">
      <c r="E124" s="272"/>
      <c r="F124" s="13"/>
      <c r="G124" s="13"/>
      <c r="H124" s="13"/>
      <c r="I124" s="13"/>
      <c r="J124" s="13"/>
      <c r="L124" s="14"/>
      <c r="M124" s="14"/>
      <c r="N124" s="14"/>
      <c r="O124" s="14"/>
      <c r="P124" s="14"/>
    </row>
    <row r="125" spans="5:16" x14ac:dyDescent="0.25">
      <c r="E125" s="272"/>
      <c r="F125" s="13"/>
      <c r="G125" s="13"/>
      <c r="H125" s="13"/>
      <c r="I125" s="13"/>
      <c r="J125" s="13"/>
      <c r="L125" s="14"/>
      <c r="M125" s="14"/>
      <c r="N125" s="14"/>
      <c r="O125" s="14"/>
      <c r="P125" s="14"/>
    </row>
    <row r="126" spans="5:16" x14ac:dyDescent="0.25">
      <c r="F126" s="13"/>
      <c r="G126" s="13"/>
      <c r="H126" s="13"/>
      <c r="I126" s="13"/>
      <c r="J126" s="13"/>
      <c r="L126" s="14"/>
      <c r="M126" s="14"/>
      <c r="N126" s="14"/>
      <c r="O126" s="14"/>
      <c r="P126" s="14"/>
    </row>
    <row r="127" spans="5:16" x14ac:dyDescent="0.25">
      <c r="E127" s="272"/>
      <c r="F127" s="13"/>
      <c r="G127" s="13"/>
      <c r="H127" s="13"/>
      <c r="I127" s="13"/>
      <c r="J127" s="13"/>
      <c r="L127" s="14"/>
      <c r="M127" s="14"/>
      <c r="N127" s="14"/>
      <c r="O127" s="14"/>
      <c r="P127" s="14"/>
    </row>
    <row r="128" spans="5:16" x14ac:dyDescent="0.25">
      <c r="E128" s="272"/>
      <c r="F128" s="13"/>
      <c r="G128" s="13"/>
      <c r="H128" s="13"/>
      <c r="I128" s="13"/>
      <c r="J128" s="13"/>
      <c r="L128" s="14"/>
      <c r="M128" s="14"/>
      <c r="N128" s="14"/>
      <c r="O128" s="14"/>
      <c r="P128" s="14"/>
    </row>
    <row r="129" spans="5:16" x14ac:dyDescent="0.25">
      <c r="E129" s="272"/>
      <c r="F129" s="13"/>
      <c r="G129" s="13"/>
      <c r="H129" s="13"/>
      <c r="I129" s="13"/>
      <c r="J129" s="13"/>
      <c r="L129" s="14"/>
      <c r="M129" s="14"/>
      <c r="N129" s="14"/>
      <c r="O129" s="14"/>
      <c r="P129" s="14"/>
    </row>
    <row r="130" spans="5:16" x14ac:dyDescent="0.25">
      <c r="E130" s="272"/>
      <c r="F130" s="13"/>
      <c r="G130" s="13"/>
      <c r="H130" s="13"/>
      <c r="I130" s="13"/>
      <c r="J130" s="13"/>
      <c r="L130" s="14"/>
      <c r="M130" s="14"/>
      <c r="N130" s="14"/>
      <c r="O130" s="14"/>
      <c r="P130" s="14"/>
    </row>
    <row r="131" spans="5:16" x14ac:dyDescent="0.25">
      <c r="E131" s="272"/>
      <c r="F131" s="13"/>
      <c r="G131" s="13"/>
      <c r="H131" s="13"/>
      <c r="I131" s="13"/>
      <c r="J131" s="13"/>
      <c r="L131" s="14"/>
      <c r="M131" s="14"/>
      <c r="N131" s="14"/>
      <c r="O131" s="14"/>
      <c r="P131" s="14"/>
    </row>
    <row r="132" spans="5:16" x14ac:dyDescent="0.25">
      <c r="E132" s="272"/>
      <c r="F132" s="13"/>
      <c r="G132" s="13"/>
      <c r="H132" s="13"/>
      <c r="I132" s="13"/>
      <c r="J132" s="13"/>
      <c r="L132" s="14"/>
      <c r="M132" s="14"/>
      <c r="N132" s="14"/>
      <c r="O132" s="14"/>
      <c r="P132" s="14"/>
    </row>
    <row r="133" spans="5:16" x14ac:dyDescent="0.25">
      <c r="E133" s="272"/>
      <c r="F133" s="13"/>
      <c r="G133" s="13"/>
      <c r="H133" s="13"/>
      <c r="I133" s="13"/>
      <c r="J133" s="13"/>
      <c r="L133" s="14"/>
      <c r="M133" s="14"/>
      <c r="N133" s="14"/>
      <c r="O133" s="14"/>
      <c r="P133" s="14"/>
    </row>
    <row r="134" spans="5:16" x14ac:dyDescent="0.25">
      <c r="E134" s="272"/>
      <c r="F134" s="13"/>
      <c r="G134" s="13"/>
      <c r="H134" s="13"/>
      <c r="I134" s="13"/>
      <c r="J134" s="13"/>
      <c r="L134" s="14"/>
      <c r="M134" s="14"/>
      <c r="N134" s="14"/>
      <c r="O134" s="14"/>
      <c r="P134" s="14"/>
    </row>
    <row r="135" spans="5:16" x14ac:dyDescent="0.25">
      <c r="E135" s="272"/>
      <c r="F135" s="13"/>
      <c r="G135" s="13"/>
      <c r="H135" s="13"/>
      <c r="I135" s="13"/>
      <c r="J135" s="13"/>
      <c r="L135" s="14"/>
      <c r="M135" s="14"/>
      <c r="N135" s="14"/>
      <c r="O135" s="14"/>
      <c r="P135" s="14"/>
    </row>
    <row r="136" spans="5:16" x14ac:dyDescent="0.25">
      <c r="E136" s="272"/>
      <c r="F136" s="13"/>
      <c r="G136" s="13"/>
      <c r="H136" s="13"/>
      <c r="I136" s="13"/>
      <c r="J136" s="13"/>
      <c r="L136" s="14"/>
      <c r="M136" s="14"/>
      <c r="N136" s="14"/>
      <c r="O136" s="14"/>
      <c r="P136" s="14"/>
    </row>
    <row r="137" spans="5:16" x14ac:dyDescent="0.25">
      <c r="E137" s="272"/>
      <c r="F137" s="13"/>
      <c r="G137" s="13"/>
      <c r="H137" s="13"/>
      <c r="I137" s="13"/>
      <c r="J137" s="13"/>
      <c r="L137" s="14"/>
      <c r="M137" s="14"/>
      <c r="N137" s="14"/>
      <c r="O137" s="14"/>
      <c r="P137" s="14"/>
    </row>
    <row r="138" spans="5:16" x14ac:dyDescent="0.25">
      <c r="E138" s="272"/>
      <c r="F138" s="13"/>
      <c r="G138" s="13"/>
      <c r="H138" s="13"/>
      <c r="I138" s="13"/>
      <c r="J138" s="13"/>
      <c r="L138" s="14"/>
      <c r="M138" s="14"/>
      <c r="N138" s="14"/>
      <c r="O138" s="14"/>
      <c r="P138" s="14"/>
    </row>
    <row r="139" spans="5:16" x14ac:dyDescent="0.25">
      <c r="E139" s="272"/>
      <c r="F139" s="13"/>
      <c r="G139" s="13"/>
      <c r="H139" s="13"/>
      <c r="I139" s="13"/>
      <c r="J139" s="13"/>
      <c r="L139" s="14"/>
      <c r="M139" s="14"/>
      <c r="N139" s="14"/>
      <c r="O139" s="14"/>
      <c r="P139" s="14"/>
    </row>
    <row r="140" spans="5:16" x14ac:dyDescent="0.25">
      <c r="E140" s="272"/>
      <c r="F140" s="13"/>
      <c r="G140" s="13"/>
      <c r="H140" s="13"/>
      <c r="I140" s="13"/>
      <c r="J140" s="13"/>
      <c r="L140" s="14"/>
      <c r="M140" s="14"/>
      <c r="N140" s="14"/>
      <c r="O140" s="14"/>
      <c r="P140" s="14"/>
    </row>
    <row r="141" spans="5:16" x14ac:dyDescent="0.25">
      <c r="E141" s="272"/>
      <c r="F141" s="13"/>
      <c r="G141" s="13"/>
      <c r="H141" s="13"/>
      <c r="I141" s="13"/>
      <c r="J141" s="13"/>
      <c r="L141" s="14"/>
      <c r="M141" s="14"/>
      <c r="N141" s="14"/>
      <c r="O141" s="14"/>
      <c r="P141" s="14"/>
    </row>
    <row r="142" spans="5:16" x14ac:dyDescent="0.25">
      <c r="E142" s="272"/>
      <c r="F142" s="13"/>
      <c r="G142" s="13"/>
      <c r="H142" s="13"/>
      <c r="I142" s="13"/>
      <c r="J142" s="13"/>
      <c r="L142" s="14"/>
      <c r="M142" s="14"/>
      <c r="N142" s="14"/>
      <c r="O142" s="14"/>
      <c r="P142" s="14"/>
    </row>
    <row r="143" spans="5:16" x14ac:dyDescent="0.25">
      <c r="E143" s="272"/>
      <c r="F143" s="13"/>
      <c r="G143" s="13"/>
      <c r="H143" s="13"/>
      <c r="I143" s="13"/>
      <c r="J143" s="13"/>
      <c r="L143" s="14"/>
      <c r="M143" s="14"/>
      <c r="N143" s="14"/>
      <c r="O143" s="14"/>
      <c r="P143" s="14"/>
    </row>
    <row r="144" spans="5:16" x14ac:dyDescent="0.25">
      <c r="E144" s="272"/>
      <c r="F144" s="13"/>
      <c r="G144" s="13"/>
      <c r="H144" s="13"/>
      <c r="I144" s="13"/>
      <c r="J144" s="13"/>
      <c r="L144" s="14"/>
      <c r="M144" s="14"/>
      <c r="N144" s="14"/>
      <c r="O144" s="14"/>
      <c r="P144" s="14"/>
    </row>
    <row r="145" spans="5:16" x14ac:dyDescent="0.25">
      <c r="E145" s="272"/>
      <c r="F145" s="13"/>
      <c r="G145" s="13"/>
      <c r="H145" s="13"/>
      <c r="I145" s="13"/>
      <c r="J145" s="13"/>
      <c r="L145" s="14"/>
      <c r="M145" s="14"/>
      <c r="N145" s="14"/>
      <c r="O145" s="14"/>
      <c r="P145" s="14"/>
    </row>
    <row r="146" spans="5:16" x14ac:dyDescent="0.25">
      <c r="E146" s="272"/>
      <c r="F146" s="13"/>
      <c r="G146" s="13"/>
      <c r="H146" s="13"/>
      <c r="I146" s="13"/>
      <c r="J146" s="13"/>
      <c r="L146" s="14"/>
      <c r="M146" s="14"/>
      <c r="N146" s="14"/>
      <c r="O146" s="14"/>
      <c r="P146" s="14"/>
    </row>
    <row r="147" spans="5:16" x14ac:dyDescent="0.25">
      <c r="E147" s="272"/>
      <c r="F147" s="13"/>
      <c r="G147" s="13"/>
      <c r="H147" s="13"/>
      <c r="I147" s="13"/>
      <c r="J147" s="13"/>
      <c r="L147" s="14"/>
      <c r="M147" s="14"/>
      <c r="N147" s="14"/>
      <c r="O147" s="14"/>
      <c r="P147" s="14"/>
    </row>
    <row r="148" spans="5:16" x14ac:dyDescent="0.25">
      <c r="E148" s="272"/>
      <c r="F148" s="13"/>
      <c r="G148" s="13"/>
      <c r="H148" s="13"/>
      <c r="I148" s="13"/>
      <c r="J148" s="13"/>
      <c r="L148" s="14"/>
      <c r="M148" s="14"/>
      <c r="N148" s="14"/>
      <c r="O148" s="14"/>
      <c r="P148" s="14"/>
    </row>
    <row r="149" spans="5:16" x14ac:dyDescent="0.25">
      <c r="E149" s="272"/>
      <c r="F149" s="13"/>
      <c r="G149" s="13"/>
      <c r="H149" s="13"/>
      <c r="I149" s="13"/>
      <c r="J149" s="13"/>
      <c r="L149" s="14"/>
      <c r="M149" s="14"/>
      <c r="N149" s="14"/>
      <c r="O149" s="14"/>
      <c r="P149" s="14"/>
    </row>
    <row r="150" spans="5:16" x14ac:dyDescent="0.25">
      <c r="E150" s="272"/>
      <c r="F150" s="13"/>
      <c r="G150" s="13"/>
      <c r="H150" s="13"/>
      <c r="I150" s="13"/>
      <c r="J150" s="13"/>
      <c r="L150" s="14"/>
      <c r="M150" s="14"/>
      <c r="N150" s="14"/>
      <c r="O150" s="14"/>
      <c r="P150" s="14"/>
    </row>
    <row r="151" spans="5:16" x14ac:dyDescent="0.25">
      <c r="E151" s="272"/>
      <c r="F151" s="13"/>
      <c r="G151" s="13"/>
      <c r="H151" s="13"/>
      <c r="I151" s="13"/>
      <c r="J151" s="13"/>
      <c r="L151" s="14"/>
      <c r="M151" s="14"/>
      <c r="N151" s="14"/>
      <c r="O151" s="14"/>
      <c r="P151" s="14"/>
    </row>
    <row r="152" spans="5:16" x14ac:dyDescent="0.25">
      <c r="E152" s="272"/>
      <c r="F152" s="13"/>
      <c r="G152" s="13"/>
      <c r="H152" s="13"/>
      <c r="I152" s="13"/>
      <c r="J152" s="13"/>
      <c r="L152" s="14"/>
      <c r="M152" s="14"/>
      <c r="N152" s="14"/>
      <c r="O152" s="14"/>
      <c r="P152" s="14"/>
    </row>
    <row r="153" spans="5:16" x14ac:dyDescent="0.25">
      <c r="E153" s="272"/>
      <c r="F153" s="13"/>
      <c r="G153" s="13"/>
      <c r="H153" s="13"/>
      <c r="I153" s="13"/>
      <c r="J153" s="13"/>
      <c r="L153" s="14"/>
      <c r="M153" s="14"/>
      <c r="N153" s="14"/>
      <c r="O153" s="14"/>
      <c r="P153" s="14"/>
    </row>
    <row r="154" spans="5:16" x14ac:dyDescent="0.25">
      <c r="E154" s="272"/>
      <c r="F154" s="13"/>
      <c r="G154" s="13"/>
      <c r="H154" s="13"/>
      <c r="I154" s="13"/>
      <c r="J154" s="13"/>
      <c r="L154" s="14"/>
      <c r="M154" s="14"/>
      <c r="N154" s="14"/>
      <c r="O154" s="14"/>
      <c r="P154" s="14"/>
    </row>
    <row r="155" spans="5:16" x14ac:dyDescent="0.25">
      <c r="F155" s="13"/>
      <c r="G155" s="13"/>
      <c r="H155" s="13"/>
      <c r="I155" s="13"/>
      <c r="J155" s="13"/>
      <c r="L155" s="14"/>
      <c r="M155" s="14"/>
      <c r="N155" s="14"/>
      <c r="O155" s="14"/>
      <c r="P155" s="14"/>
    </row>
    <row r="156" spans="5:16" x14ac:dyDescent="0.25">
      <c r="E156" s="272"/>
      <c r="F156" s="13"/>
      <c r="G156" s="13"/>
      <c r="H156" s="13"/>
      <c r="I156" s="13"/>
      <c r="J156" s="13"/>
      <c r="L156" s="14"/>
      <c r="M156" s="14"/>
      <c r="N156" s="14"/>
      <c r="O156" s="14"/>
      <c r="P156" s="14"/>
    </row>
    <row r="157" spans="5:16" x14ac:dyDescent="0.25">
      <c r="E157" s="272"/>
      <c r="F157" s="13"/>
      <c r="G157" s="13"/>
      <c r="H157" s="13"/>
      <c r="I157" s="13"/>
      <c r="J157" s="13"/>
      <c r="L157" s="14"/>
      <c r="M157" s="14"/>
      <c r="N157" s="14"/>
      <c r="O157" s="14"/>
      <c r="P157" s="14"/>
    </row>
    <row r="158" spans="5:16" x14ac:dyDescent="0.25">
      <c r="E158" s="272"/>
      <c r="F158" s="13"/>
      <c r="G158" s="13"/>
      <c r="H158" s="13"/>
      <c r="I158" s="13"/>
      <c r="J158" s="13"/>
      <c r="L158" s="14"/>
      <c r="M158" s="14"/>
      <c r="N158" s="14"/>
      <c r="O158" s="14"/>
      <c r="P158" s="14"/>
    </row>
    <row r="159" spans="5:16" x14ac:dyDescent="0.25">
      <c r="E159" s="272"/>
      <c r="F159" s="13"/>
      <c r="G159" s="13"/>
      <c r="H159" s="13"/>
      <c r="I159" s="13"/>
      <c r="J159" s="13"/>
      <c r="L159" s="14"/>
      <c r="M159" s="14"/>
      <c r="N159" s="14"/>
      <c r="O159" s="14"/>
      <c r="P159" s="14"/>
    </row>
    <row r="160" spans="5:16" x14ac:dyDescent="0.25">
      <c r="E160" s="272"/>
      <c r="F160" s="13"/>
      <c r="G160" s="13"/>
      <c r="H160" s="13"/>
      <c r="I160" s="13"/>
      <c r="J160" s="13"/>
      <c r="L160" s="14"/>
      <c r="M160" s="14"/>
      <c r="N160" s="14"/>
      <c r="O160" s="14"/>
      <c r="P160" s="14"/>
    </row>
    <row r="161" spans="5:16" x14ac:dyDescent="0.25">
      <c r="E161" s="272"/>
      <c r="F161" s="13"/>
      <c r="G161" s="13"/>
      <c r="H161" s="13"/>
      <c r="I161" s="13"/>
      <c r="J161" s="13"/>
      <c r="L161" s="14"/>
      <c r="M161" s="14"/>
      <c r="N161" s="14"/>
      <c r="O161" s="14"/>
      <c r="P161" s="14"/>
    </row>
    <row r="162" spans="5:16" x14ac:dyDescent="0.25">
      <c r="E162" s="272"/>
      <c r="F162" s="13"/>
      <c r="G162" s="13"/>
      <c r="H162" s="13"/>
      <c r="I162" s="13"/>
      <c r="J162" s="13"/>
      <c r="L162" s="14"/>
      <c r="M162" s="14"/>
      <c r="N162" s="14"/>
      <c r="O162" s="14"/>
      <c r="P162" s="14"/>
    </row>
    <row r="163" spans="5:16" x14ac:dyDescent="0.25">
      <c r="E163" s="272"/>
      <c r="F163" s="13"/>
      <c r="G163" s="13"/>
      <c r="H163" s="13"/>
      <c r="I163" s="13"/>
      <c r="J163" s="13"/>
      <c r="L163" s="14"/>
      <c r="M163" s="14"/>
      <c r="N163" s="14"/>
      <c r="O163" s="14"/>
      <c r="P163" s="14"/>
    </row>
    <row r="164" spans="5:16" x14ac:dyDescent="0.25">
      <c r="E164" s="272"/>
      <c r="F164" s="13"/>
      <c r="G164" s="13"/>
      <c r="H164" s="13"/>
      <c r="I164" s="13"/>
      <c r="J164" s="13"/>
      <c r="L164" s="14"/>
      <c r="M164" s="14"/>
      <c r="N164" s="14"/>
      <c r="O164" s="14"/>
      <c r="P164" s="14"/>
    </row>
    <row r="165" spans="5:16" x14ac:dyDescent="0.25">
      <c r="E165" s="272"/>
      <c r="F165" s="13"/>
      <c r="G165" s="13"/>
      <c r="H165" s="13"/>
      <c r="I165" s="13"/>
      <c r="J165" s="13"/>
      <c r="L165" s="14"/>
      <c r="M165" s="14"/>
      <c r="N165" s="14"/>
      <c r="O165" s="14"/>
      <c r="P165" s="14"/>
    </row>
    <row r="166" spans="5:16" x14ac:dyDescent="0.25">
      <c r="E166" s="272"/>
      <c r="F166" s="13"/>
      <c r="G166" s="13"/>
      <c r="H166" s="13"/>
      <c r="I166" s="13"/>
      <c r="J166" s="13"/>
      <c r="L166" s="14"/>
      <c r="M166" s="14"/>
      <c r="N166" s="14"/>
      <c r="O166" s="14"/>
      <c r="P166" s="14"/>
    </row>
    <row r="167" spans="5:16" x14ac:dyDescent="0.25">
      <c r="E167" s="272"/>
      <c r="F167" s="13"/>
      <c r="G167" s="13"/>
      <c r="H167" s="13"/>
      <c r="I167" s="13"/>
      <c r="J167" s="13"/>
      <c r="L167" s="14"/>
      <c r="M167" s="14"/>
      <c r="N167" s="14"/>
      <c r="O167" s="14"/>
      <c r="P167" s="14"/>
    </row>
    <row r="168" spans="5:16" x14ac:dyDescent="0.25">
      <c r="E168" s="272"/>
      <c r="F168" s="13"/>
      <c r="G168" s="13"/>
      <c r="H168" s="13"/>
      <c r="I168" s="13"/>
      <c r="J168" s="13"/>
      <c r="L168" s="14"/>
      <c r="M168" s="14"/>
      <c r="N168" s="14"/>
      <c r="O168" s="14"/>
      <c r="P168" s="14"/>
    </row>
    <row r="169" spans="5:16" x14ac:dyDescent="0.25">
      <c r="E169" s="272"/>
      <c r="F169" s="13"/>
      <c r="G169" s="13"/>
      <c r="H169" s="13"/>
      <c r="I169" s="13"/>
      <c r="J169" s="13"/>
      <c r="L169" s="14"/>
      <c r="M169" s="14"/>
      <c r="N169" s="14"/>
      <c r="O169" s="14"/>
      <c r="P169" s="14"/>
    </row>
    <row r="170" spans="5:16" x14ac:dyDescent="0.25">
      <c r="E170" s="272"/>
      <c r="F170" s="13"/>
      <c r="G170" s="13"/>
      <c r="H170" s="13"/>
      <c r="I170" s="13"/>
      <c r="J170" s="13"/>
      <c r="L170" s="14"/>
      <c r="M170" s="14"/>
      <c r="N170" s="14"/>
      <c r="O170" s="14"/>
      <c r="P170" s="14"/>
    </row>
    <row r="171" spans="5:16" x14ac:dyDescent="0.25">
      <c r="E171" s="272"/>
      <c r="F171" s="13"/>
      <c r="G171" s="13"/>
      <c r="H171" s="13"/>
      <c r="I171" s="13"/>
      <c r="J171" s="13"/>
      <c r="L171" s="14"/>
      <c r="M171" s="14"/>
      <c r="N171" s="14"/>
      <c r="O171" s="14"/>
      <c r="P171" s="14"/>
    </row>
    <row r="172" spans="5:16" x14ac:dyDescent="0.25">
      <c r="E172" s="272"/>
      <c r="F172" s="13"/>
      <c r="G172" s="13"/>
      <c r="H172" s="13"/>
      <c r="I172" s="13"/>
      <c r="J172" s="13"/>
      <c r="L172" s="14"/>
      <c r="M172" s="14"/>
      <c r="N172" s="14"/>
      <c r="O172" s="14"/>
      <c r="P172" s="14"/>
    </row>
    <row r="173" spans="5:16" x14ac:dyDescent="0.25">
      <c r="E173" s="272"/>
      <c r="F173" s="13"/>
      <c r="G173" s="13"/>
      <c r="H173" s="13"/>
      <c r="I173" s="13"/>
      <c r="J173" s="13"/>
      <c r="L173" s="14"/>
      <c r="M173" s="14"/>
      <c r="N173" s="14"/>
      <c r="O173" s="14"/>
      <c r="P173" s="14"/>
    </row>
    <row r="174" spans="5:16" x14ac:dyDescent="0.25">
      <c r="E174" s="272"/>
      <c r="F174" s="13"/>
      <c r="G174" s="13"/>
      <c r="H174" s="13"/>
      <c r="I174" s="13"/>
      <c r="J174" s="13"/>
      <c r="L174" s="14"/>
      <c r="M174" s="14"/>
      <c r="N174" s="14"/>
      <c r="O174" s="14"/>
      <c r="P174" s="14"/>
    </row>
    <row r="175" spans="5:16" x14ac:dyDescent="0.25">
      <c r="E175" s="272"/>
      <c r="F175" s="13"/>
      <c r="G175" s="13"/>
      <c r="H175" s="13"/>
      <c r="I175" s="13"/>
      <c r="J175" s="13"/>
      <c r="L175" s="14"/>
      <c r="M175" s="14"/>
      <c r="N175" s="14"/>
      <c r="O175" s="14"/>
      <c r="P175" s="14"/>
    </row>
    <row r="176" spans="5:16" x14ac:dyDescent="0.25">
      <c r="E176" s="272"/>
      <c r="F176" s="13"/>
      <c r="G176" s="13"/>
      <c r="H176" s="13"/>
      <c r="I176" s="13"/>
      <c r="J176" s="13"/>
      <c r="L176" s="14"/>
      <c r="M176" s="14"/>
      <c r="N176" s="14"/>
      <c r="O176" s="14"/>
      <c r="P176" s="14"/>
    </row>
    <row r="177" spans="5:16" x14ac:dyDescent="0.25">
      <c r="E177" s="272"/>
      <c r="F177" s="13"/>
      <c r="G177" s="13"/>
      <c r="H177" s="13"/>
      <c r="I177" s="13"/>
      <c r="J177" s="13"/>
      <c r="L177" s="14"/>
      <c r="M177" s="14"/>
      <c r="N177" s="14"/>
      <c r="O177" s="14"/>
      <c r="P177" s="14"/>
    </row>
    <row r="178" spans="5:16" x14ac:dyDescent="0.25">
      <c r="E178" s="272"/>
      <c r="F178" s="13"/>
      <c r="G178" s="13"/>
      <c r="H178" s="13"/>
      <c r="I178" s="13"/>
      <c r="J178" s="13"/>
      <c r="L178" s="14"/>
      <c r="M178" s="14"/>
      <c r="N178" s="14"/>
      <c r="O178" s="14"/>
      <c r="P178" s="14"/>
    </row>
    <row r="179" spans="5:16" x14ac:dyDescent="0.25">
      <c r="E179" s="272"/>
      <c r="F179" s="13"/>
      <c r="G179" s="13"/>
      <c r="H179" s="13"/>
      <c r="I179" s="13"/>
      <c r="J179" s="13"/>
      <c r="L179" s="14"/>
      <c r="M179" s="14"/>
      <c r="N179" s="14"/>
      <c r="O179" s="14"/>
      <c r="P179" s="14"/>
    </row>
    <row r="180" spans="5:16" x14ac:dyDescent="0.25">
      <c r="E180" s="272"/>
      <c r="F180" s="13"/>
      <c r="G180" s="13"/>
      <c r="H180" s="13"/>
      <c r="I180" s="13"/>
      <c r="J180" s="13"/>
      <c r="L180" s="14"/>
      <c r="M180" s="14"/>
      <c r="N180" s="14"/>
      <c r="O180" s="14"/>
      <c r="P180" s="14"/>
    </row>
    <row r="181" spans="5:16" x14ac:dyDescent="0.25">
      <c r="E181" s="272"/>
      <c r="F181" s="13"/>
      <c r="G181" s="13"/>
      <c r="H181" s="13"/>
      <c r="I181" s="13"/>
      <c r="J181" s="13"/>
      <c r="L181" s="14"/>
      <c r="M181" s="14"/>
      <c r="N181" s="14"/>
      <c r="O181" s="14"/>
      <c r="P181" s="14"/>
    </row>
    <row r="182" spans="5:16" x14ac:dyDescent="0.25">
      <c r="F182" s="13"/>
      <c r="G182" s="13"/>
      <c r="H182" s="13"/>
      <c r="I182" s="13"/>
      <c r="J182" s="13"/>
      <c r="L182" s="14"/>
      <c r="M182" s="14"/>
      <c r="N182" s="14"/>
      <c r="O182" s="14"/>
      <c r="P182" s="14"/>
    </row>
    <row r="183" spans="5:16" x14ac:dyDescent="0.25">
      <c r="E183" s="272"/>
      <c r="F183" s="13"/>
      <c r="G183" s="13"/>
      <c r="H183" s="13"/>
      <c r="I183" s="13"/>
      <c r="J183" s="13"/>
      <c r="L183" s="14"/>
      <c r="M183" s="14"/>
      <c r="N183" s="14"/>
      <c r="O183" s="14"/>
      <c r="P183" s="14"/>
    </row>
    <row r="184" spans="5:16" x14ac:dyDescent="0.25">
      <c r="E184" s="272"/>
      <c r="F184" s="13"/>
      <c r="G184" s="13"/>
      <c r="H184" s="13"/>
      <c r="I184" s="13"/>
      <c r="J184" s="13"/>
      <c r="L184" s="14"/>
      <c r="M184" s="14"/>
      <c r="N184" s="14"/>
      <c r="O184" s="14"/>
      <c r="P184" s="14"/>
    </row>
    <row r="185" spans="5:16" x14ac:dyDescent="0.25">
      <c r="E185" s="272"/>
      <c r="F185" s="13"/>
      <c r="G185" s="13"/>
      <c r="H185" s="13"/>
      <c r="I185" s="13"/>
      <c r="J185" s="13"/>
      <c r="L185" s="14"/>
      <c r="M185" s="14"/>
      <c r="N185" s="14"/>
      <c r="O185" s="14"/>
      <c r="P185" s="14"/>
    </row>
    <row r="186" spans="5:16" x14ac:dyDescent="0.25">
      <c r="F186" s="13"/>
      <c r="G186" s="13"/>
      <c r="H186" s="13"/>
      <c r="I186" s="13"/>
      <c r="J186" s="13"/>
      <c r="L186" s="14"/>
      <c r="M186" s="14"/>
      <c r="N186" s="14"/>
      <c r="O186" s="14"/>
      <c r="P186" s="14"/>
    </row>
    <row r="187" spans="5:16" x14ac:dyDescent="0.25">
      <c r="E187" s="272"/>
      <c r="F187" s="13"/>
      <c r="G187" s="13"/>
      <c r="H187" s="13"/>
      <c r="I187" s="13"/>
      <c r="J187" s="13"/>
      <c r="L187" s="14"/>
      <c r="M187" s="14"/>
      <c r="N187" s="14"/>
      <c r="O187" s="14"/>
      <c r="P187" s="14"/>
    </row>
    <row r="188" spans="5:16" x14ac:dyDescent="0.25">
      <c r="E188" s="272"/>
      <c r="F188" s="13"/>
      <c r="G188" s="13"/>
      <c r="H188" s="13"/>
      <c r="I188" s="13"/>
      <c r="J188" s="13"/>
      <c r="L188" s="14"/>
      <c r="M188" s="14"/>
      <c r="N188" s="14"/>
      <c r="O188" s="14"/>
      <c r="P188" s="14"/>
    </row>
    <row r="189" spans="5:16" x14ac:dyDescent="0.25">
      <c r="E189" s="272"/>
      <c r="F189" s="13"/>
      <c r="G189" s="13"/>
      <c r="H189" s="13"/>
      <c r="I189" s="13"/>
      <c r="J189" s="13"/>
      <c r="L189" s="14"/>
      <c r="M189" s="14"/>
      <c r="N189" s="14"/>
      <c r="O189" s="14"/>
      <c r="P189" s="14"/>
    </row>
    <row r="190" spans="5:16" x14ac:dyDescent="0.25">
      <c r="E190" s="272"/>
      <c r="F190" s="13"/>
      <c r="G190" s="13"/>
      <c r="H190" s="13"/>
      <c r="I190" s="13"/>
      <c r="J190" s="13"/>
      <c r="L190" s="14"/>
      <c r="M190" s="14"/>
      <c r="N190" s="14"/>
      <c r="O190" s="14"/>
      <c r="P190" s="14"/>
    </row>
    <row r="191" spans="5:16" x14ac:dyDescent="0.25">
      <c r="E191" s="272"/>
      <c r="F191" s="13"/>
      <c r="G191" s="13"/>
      <c r="H191" s="13"/>
      <c r="I191" s="13"/>
      <c r="J191" s="13"/>
      <c r="L191" s="14"/>
      <c r="M191" s="14"/>
      <c r="N191" s="14"/>
      <c r="O191" s="14"/>
      <c r="P191" s="14"/>
    </row>
    <row r="192" spans="5:16" x14ac:dyDescent="0.25">
      <c r="E192" s="272"/>
      <c r="F192" s="13"/>
      <c r="G192" s="13"/>
      <c r="H192" s="13"/>
      <c r="I192" s="13"/>
      <c r="J192" s="13"/>
      <c r="L192" s="14"/>
      <c r="M192" s="14"/>
      <c r="N192" s="14"/>
      <c r="O192" s="14"/>
      <c r="P192" s="14"/>
    </row>
    <row r="193" spans="5:16" x14ac:dyDescent="0.25">
      <c r="E193" s="272"/>
      <c r="F193" s="13"/>
      <c r="G193" s="13"/>
      <c r="H193" s="13"/>
      <c r="I193" s="13"/>
      <c r="J193" s="13"/>
      <c r="L193" s="14"/>
      <c r="M193" s="14"/>
      <c r="N193" s="14"/>
      <c r="O193" s="14"/>
      <c r="P193" s="14"/>
    </row>
    <row r="194" spans="5:16" x14ac:dyDescent="0.25">
      <c r="E194" s="272"/>
      <c r="F194" s="13"/>
      <c r="G194" s="13"/>
      <c r="H194" s="13"/>
      <c r="I194" s="13"/>
      <c r="J194" s="13"/>
      <c r="L194" s="14"/>
      <c r="M194" s="14"/>
      <c r="N194" s="14"/>
      <c r="O194" s="14"/>
      <c r="P194" s="14"/>
    </row>
    <row r="195" spans="5:16" x14ac:dyDescent="0.25">
      <c r="E195" s="272"/>
      <c r="F195" s="13"/>
      <c r="G195" s="13"/>
      <c r="H195" s="13"/>
      <c r="I195" s="13"/>
      <c r="J195" s="13"/>
      <c r="L195" s="14"/>
      <c r="M195" s="14"/>
      <c r="N195" s="14"/>
      <c r="O195" s="14"/>
      <c r="P195" s="14"/>
    </row>
    <row r="196" spans="5:16" x14ac:dyDescent="0.25">
      <c r="E196" s="272"/>
      <c r="F196" s="13"/>
      <c r="G196" s="13"/>
      <c r="H196" s="13"/>
      <c r="I196" s="13"/>
      <c r="J196" s="13"/>
      <c r="L196" s="14"/>
      <c r="M196" s="14"/>
      <c r="N196" s="14"/>
      <c r="O196" s="14"/>
      <c r="P196" s="14"/>
    </row>
    <row r="197" spans="5:16" x14ac:dyDescent="0.25">
      <c r="E197" s="272"/>
      <c r="F197" s="13"/>
      <c r="G197" s="13"/>
      <c r="H197" s="13"/>
      <c r="I197" s="13"/>
      <c r="J197" s="13"/>
      <c r="L197" s="14"/>
      <c r="M197" s="14"/>
      <c r="N197" s="14"/>
      <c r="O197" s="14"/>
      <c r="P197" s="14"/>
    </row>
    <row r="198" spans="5:16" x14ac:dyDescent="0.25">
      <c r="E198" s="272"/>
      <c r="F198" s="13"/>
      <c r="G198" s="13"/>
      <c r="H198" s="13"/>
      <c r="I198" s="13"/>
      <c r="J198" s="13"/>
      <c r="L198" s="14"/>
      <c r="M198" s="14"/>
      <c r="N198" s="14"/>
      <c r="O198" s="14"/>
      <c r="P198" s="14"/>
    </row>
    <row r="199" spans="5:16" x14ac:dyDescent="0.25">
      <c r="E199" s="272"/>
      <c r="F199" s="13"/>
      <c r="G199" s="13"/>
      <c r="H199" s="13"/>
      <c r="I199" s="13"/>
      <c r="J199" s="13"/>
      <c r="L199" s="14"/>
      <c r="M199" s="14"/>
      <c r="N199" s="14"/>
      <c r="O199" s="14"/>
      <c r="P199" s="14"/>
    </row>
    <row r="200" spans="5:16" x14ac:dyDescent="0.25">
      <c r="E200" s="272"/>
      <c r="F200" s="13"/>
      <c r="G200" s="13"/>
      <c r="H200" s="13"/>
      <c r="I200" s="13"/>
      <c r="J200" s="13"/>
      <c r="L200" s="14"/>
      <c r="M200" s="14"/>
      <c r="N200" s="14"/>
      <c r="O200" s="14"/>
      <c r="P200" s="14"/>
    </row>
    <row r="201" spans="5:16" x14ac:dyDescent="0.25">
      <c r="E201" s="272"/>
      <c r="F201" s="13"/>
      <c r="G201" s="13"/>
      <c r="H201" s="13"/>
      <c r="I201" s="13"/>
      <c r="J201" s="13"/>
      <c r="L201" s="14"/>
      <c r="M201" s="14"/>
      <c r="N201" s="14"/>
      <c r="O201" s="14"/>
      <c r="P201" s="14"/>
    </row>
    <row r="202" spans="5:16" x14ac:dyDescent="0.25">
      <c r="E202" s="272"/>
      <c r="F202" s="13"/>
      <c r="G202" s="13"/>
      <c r="H202" s="13"/>
      <c r="I202" s="13"/>
      <c r="J202" s="13"/>
      <c r="L202" s="14"/>
      <c r="M202" s="14"/>
      <c r="N202" s="14"/>
      <c r="O202" s="14"/>
      <c r="P202" s="14"/>
    </row>
    <row r="203" spans="5:16" x14ac:dyDescent="0.25">
      <c r="E203" s="272"/>
      <c r="F203" s="13"/>
      <c r="G203" s="13"/>
      <c r="H203" s="13"/>
      <c r="I203" s="13"/>
      <c r="J203" s="13"/>
      <c r="L203" s="14"/>
      <c r="M203" s="14"/>
      <c r="N203" s="14"/>
      <c r="O203" s="14"/>
      <c r="P203" s="14"/>
    </row>
    <row r="204" spans="5:16" x14ac:dyDescent="0.25">
      <c r="E204" s="272"/>
      <c r="F204" s="13"/>
      <c r="G204" s="13"/>
      <c r="H204" s="13"/>
      <c r="I204" s="13"/>
      <c r="J204" s="13"/>
      <c r="L204" s="14"/>
      <c r="M204" s="14"/>
      <c r="N204" s="14"/>
      <c r="O204" s="14"/>
      <c r="P204" s="14"/>
    </row>
    <row r="205" spans="5:16" x14ac:dyDescent="0.25">
      <c r="E205" s="272"/>
      <c r="F205" s="13"/>
      <c r="G205" s="13"/>
      <c r="H205" s="13"/>
      <c r="I205" s="13"/>
      <c r="J205" s="13"/>
      <c r="L205" s="14"/>
      <c r="M205" s="14"/>
      <c r="N205" s="14"/>
      <c r="O205" s="14"/>
      <c r="P205" s="14"/>
    </row>
    <row r="206" spans="5:16" x14ac:dyDescent="0.25">
      <c r="E206" s="272"/>
      <c r="F206" s="13"/>
      <c r="G206" s="13"/>
      <c r="H206" s="13"/>
      <c r="I206" s="13"/>
      <c r="J206" s="13"/>
      <c r="L206" s="14"/>
      <c r="M206" s="14"/>
      <c r="N206" s="14"/>
      <c r="O206" s="14"/>
      <c r="P206" s="14"/>
    </row>
    <row r="207" spans="5:16" x14ac:dyDescent="0.25">
      <c r="E207" s="272"/>
      <c r="F207" s="13"/>
      <c r="G207" s="13"/>
      <c r="H207" s="13"/>
      <c r="I207" s="13"/>
      <c r="J207" s="13"/>
      <c r="L207" s="14"/>
      <c r="M207" s="14"/>
      <c r="N207" s="14"/>
      <c r="O207" s="14"/>
      <c r="P207" s="14"/>
    </row>
    <row r="208" spans="5:16" x14ac:dyDescent="0.25">
      <c r="E208" s="272"/>
      <c r="F208" s="13"/>
      <c r="G208" s="13"/>
      <c r="H208" s="13"/>
      <c r="I208" s="13"/>
      <c r="J208" s="13"/>
      <c r="L208" s="14"/>
      <c r="M208" s="14"/>
      <c r="N208" s="14"/>
      <c r="O208" s="14"/>
      <c r="P208" s="14"/>
    </row>
    <row r="209" spans="5:16" x14ac:dyDescent="0.25">
      <c r="E209" s="272"/>
      <c r="F209" s="13"/>
      <c r="G209" s="13"/>
      <c r="H209" s="13"/>
      <c r="I209" s="13"/>
      <c r="J209" s="13"/>
      <c r="L209" s="14"/>
      <c r="M209" s="14"/>
      <c r="N209" s="14"/>
      <c r="O209" s="14"/>
      <c r="P209" s="14"/>
    </row>
    <row r="210" spans="5:16" x14ac:dyDescent="0.25">
      <c r="F210" s="13"/>
      <c r="G210" s="13"/>
      <c r="H210" s="13"/>
      <c r="I210" s="13"/>
      <c r="J210" s="13"/>
      <c r="L210" s="14"/>
      <c r="M210" s="14"/>
      <c r="N210" s="14"/>
      <c r="O210" s="14"/>
      <c r="P210" s="14"/>
    </row>
    <row r="211" spans="5:16" x14ac:dyDescent="0.25">
      <c r="E211" s="272"/>
      <c r="F211" s="13"/>
      <c r="G211" s="13"/>
      <c r="H211" s="13"/>
      <c r="I211" s="13"/>
      <c r="J211" s="13"/>
      <c r="L211" s="14"/>
      <c r="M211" s="14"/>
      <c r="N211" s="14"/>
      <c r="O211" s="14"/>
      <c r="P211" s="14"/>
    </row>
    <row r="212" spans="5:16" x14ac:dyDescent="0.25">
      <c r="E212" s="272"/>
      <c r="F212" s="13"/>
      <c r="G212" s="13"/>
      <c r="H212" s="13"/>
      <c r="I212" s="13"/>
      <c r="J212" s="13"/>
      <c r="L212" s="14"/>
      <c r="M212" s="14"/>
      <c r="N212" s="14"/>
      <c r="O212" s="14"/>
      <c r="P212" s="14"/>
    </row>
    <row r="213" spans="5:16" x14ac:dyDescent="0.25">
      <c r="E213" s="272"/>
      <c r="F213" s="13"/>
      <c r="G213" s="13"/>
      <c r="H213" s="13"/>
      <c r="I213" s="13"/>
      <c r="J213" s="13"/>
      <c r="L213" s="14"/>
      <c r="M213" s="14"/>
      <c r="N213" s="14"/>
      <c r="O213" s="14"/>
      <c r="P213" s="14"/>
    </row>
    <row r="214" spans="5:16" x14ac:dyDescent="0.25">
      <c r="E214" s="272"/>
      <c r="F214" s="13"/>
      <c r="G214" s="13"/>
      <c r="H214" s="13"/>
      <c r="I214" s="13"/>
      <c r="J214" s="13"/>
      <c r="L214" s="14"/>
      <c r="M214" s="14"/>
      <c r="N214" s="14"/>
      <c r="O214" s="14"/>
      <c r="P214" s="14"/>
    </row>
    <row r="215" spans="5:16" x14ac:dyDescent="0.25">
      <c r="E215" s="272"/>
      <c r="F215" s="13"/>
      <c r="G215" s="13"/>
      <c r="H215" s="13"/>
      <c r="I215" s="13"/>
      <c r="J215" s="13"/>
      <c r="L215" s="14"/>
      <c r="M215" s="14"/>
      <c r="N215" s="14"/>
      <c r="O215" s="14"/>
      <c r="P215" s="14"/>
    </row>
    <row r="216" spans="5:16" x14ac:dyDescent="0.25">
      <c r="E216" s="272"/>
      <c r="F216" s="13"/>
      <c r="G216" s="13"/>
      <c r="H216" s="13"/>
      <c r="I216" s="13"/>
      <c r="J216" s="13"/>
      <c r="L216" s="14"/>
      <c r="M216" s="14"/>
      <c r="N216" s="14"/>
      <c r="O216" s="14"/>
      <c r="P216" s="14"/>
    </row>
    <row r="217" spans="5:16" x14ac:dyDescent="0.25">
      <c r="E217" s="272"/>
      <c r="F217" s="13"/>
      <c r="G217" s="13"/>
      <c r="H217" s="13"/>
      <c r="I217" s="13"/>
      <c r="J217" s="13"/>
      <c r="L217" s="14"/>
      <c r="M217" s="14"/>
      <c r="N217" s="14"/>
      <c r="O217" s="14"/>
      <c r="P217" s="14"/>
    </row>
    <row r="218" spans="5:16" x14ac:dyDescent="0.25">
      <c r="E218" s="272"/>
      <c r="F218" s="13"/>
      <c r="G218" s="13"/>
      <c r="H218" s="13"/>
      <c r="I218" s="13"/>
      <c r="J218" s="13"/>
      <c r="L218" s="14"/>
      <c r="M218" s="14"/>
      <c r="N218" s="14"/>
      <c r="O218" s="14"/>
      <c r="P218" s="14"/>
    </row>
    <row r="219" spans="5:16" x14ac:dyDescent="0.25">
      <c r="E219" s="272"/>
      <c r="F219" s="13"/>
      <c r="G219" s="13"/>
      <c r="H219" s="13"/>
      <c r="I219" s="13"/>
      <c r="J219" s="13"/>
      <c r="L219" s="14"/>
      <c r="M219" s="14"/>
      <c r="N219" s="14"/>
      <c r="O219" s="14"/>
      <c r="P219" s="14"/>
    </row>
    <row r="220" spans="5:16" x14ac:dyDescent="0.25">
      <c r="E220" s="272"/>
      <c r="F220" s="13"/>
      <c r="G220" s="13"/>
      <c r="H220" s="13"/>
      <c r="I220" s="13"/>
      <c r="J220" s="13"/>
      <c r="L220" s="14"/>
      <c r="M220" s="14"/>
      <c r="N220" s="14"/>
      <c r="O220" s="14"/>
      <c r="P220" s="14"/>
    </row>
    <row r="221" spans="5:16" x14ac:dyDescent="0.25">
      <c r="E221" s="272"/>
      <c r="F221" s="13"/>
      <c r="G221" s="13"/>
      <c r="H221" s="13"/>
      <c r="I221" s="13"/>
      <c r="J221" s="13"/>
      <c r="L221" s="14"/>
      <c r="M221" s="14"/>
      <c r="N221" s="14"/>
      <c r="O221" s="14"/>
      <c r="P221" s="14"/>
    </row>
    <row r="222" spans="5:16" x14ac:dyDescent="0.25">
      <c r="E222" s="272"/>
      <c r="F222" s="13"/>
      <c r="G222" s="13"/>
      <c r="H222" s="13"/>
      <c r="I222" s="13"/>
      <c r="J222" s="13"/>
      <c r="L222" s="14"/>
      <c r="M222" s="14"/>
      <c r="N222" s="14"/>
      <c r="O222" s="14"/>
      <c r="P222" s="14"/>
    </row>
    <row r="223" spans="5:16" x14ac:dyDescent="0.25">
      <c r="E223" s="272"/>
      <c r="F223" s="13"/>
      <c r="G223" s="13"/>
      <c r="H223" s="13"/>
      <c r="I223" s="13"/>
      <c r="J223" s="13"/>
      <c r="L223" s="14"/>
      <c r="M223" s="14"/>
      <c r="N223" s="14"/>
      <c r="O223" s="14"/>
      <c r="P223" s="14"/>
    </row>
    <row r="224" spans="5:16" x14ac:dyDescent="0.25">
      <c r="E224" s="272"/>
      <c r="F224" s="13"/>
      <c r="G224" s="13"/>
      <c r="H224" s="13"/>
      <c r="I224" s="13"/>
      <c r="J224" s="13"/>
      <c r="L224" s="14"/>
      <c r="M224" s="14"/>
      <c r="N224" s="14"/>
      <c r="O224" s="14"/>
      <c r="P224" s="14"/>
    </row>
    <row r="225" spans="5:16" x14ac:dyDescent="0.25">
      <c r="E225" s="272"/>
      <c r="F225" s="13"/>
      <c r="G225" s="13"/>
      <c r="H225" s="13"/>
      <c r="I225" s="13"/>
      <c r="J225" s="13"/>
      <c r="L225" s="14"/>
      <c r="M225" s="14"/>
      <c r="N225" s="14"/>
      <c r="O225" s="14"/>
      <c r="P225" s="14"/>
    </row>
    <row r="226" spans="5:16" x14ac:dyDescent="0.25">
      <c r="E226" s="272"/>
      <c r="F226" s="13"/>
      <c r="G226" s="13"/>
      <c r="H226" s="13"/>
      <c r="I226" s="13"/>
      <c r="J226" s="13"/>
      <c r="L226" s="14"/>
      <c r="M226" s="14"/>
      <c r="N226" s="14"/>
      <c r="O226" s="14"/>
      <c r="P226" s="14"/>
    </row>
    <row r="227" spans="5:16" x14ac:dyDescent="0.25">
      <c r="E227" s="272"/>
      <c r="F227" s="13"/>
      <c r="G227" s="13"/>
      <c r="H227" s="13"/>
      <c r="I227" s="13"/>
      <c r="J227" s="13"/>
      <c r="L227" s="14"/>
      <c r="M227" s="14"/>
      <c r="N227" s="14"/>
      <c r="O227" s="14"/>
      <c r="P227" s="14"/>
    </row>
    <row r="228" spans="5:16" x14ac:dyDescent="0.25">
      <c r="E228" s="272"/>
      <c r="F228" s="13"/>
      <c r="G228" s="13"/>
      <c r="H228" s="13"/>
      <c r="I228" s="13"/>
      <c r="J228" s="13"/>
      <c r="L228" s="14"/>
      <c r="M228" s="14"/>
      <c r="N228" s="14"/>
      <c r="O228" s="14"/>
      <c r="P228" s="14"/>
    </row>
    <row r="229" spans="5:16" x14ac:dyDescent="0.25">
      <c r="E229" s="272"/>
      <c r="F229" s="13"/>
      <c r="G229" s="13"/>
      <c r="H229" s="13"/>
      <c r="I229" s="13"/>
      <c r="J229" s="13"/>
      <c r="L229" s="14"/>
      <c r="M229" s="14"/>
      <c r="N229" s="14"/>
      <c r="O229" s="14"/>
      <c r="P229" s="14"/>
    </row>
    <row r="230" spans="5:16" x14ac:dyDescent="0.25">
      <c r="E230" s="272"/>
      <c r="F230" s="13"/>
      <c r="G230" s="13"/>
      <c r="H230" s="13"/>
      <c r="I230" s="13"/>
      <c r="J230" s="13"/>
      <c r="L230" s="14"/>
      <c r="M230" s="14"/>
      <c r="N230" s="14"/>
      <c r="O230" s="14"/>
      <c r="P230" s="14"/>
    </row>
    <row r="231" spans="5:16" x14ac:dyDescent="0.25">
      <c r="E231" s="272"/>
      <c r="F231" s="13"/>
      <c r="G231" s="13"/>
      <c r="H231" s="13"/>
      <c r="I231" s="13"/>
      <c r="J231" s="13"/>
      <c r="L231" s="14"/>
      <c r="M231" s="14"/>
      <c r="N231" s="14"/>
      <c r="O231" s="14"/>
      <c r="P231" s="14"/>
    </row>
    <row r="232" spans="5:16" x14ac:dyDescent="0.25">
      <c r="E232" s="272"/>
      <c r="F232" s="13"/>
      <c r="G232" s="13"/>
      <c r="H232" s="13"/>
      <c r="I232" s="13"/>
      <c r="J232" s="13"/>
      <c r="L232" s="14"/>
      <c r="M232" s="14"/>
      <c r="N232" s="14"/>
      <c r="O232" s="14"/>
      <c r="P232" s="14"/>
    </row>
    <row r="233" spans="5:16" x14ac:dyDescent="0.25">
      <c r="E233" s="272"/>
      <c r="F233" s="13"/>
      <c r="G233" s="13"/>
      <c r="H233" s="13"/>
      <c r="I233" s="13"/>
      <c r="J233" s="13"/>
      <c r="L233" s="14"/>
      <c r="M233" s="14"/>
      <c r="N233" s="14"/>
      <c r="O233" s="14"/>
      <c r="P233" s="14"/>
    </row>
    <row r="234" spans="5:16" x14ac:dyDescent="0.25">
      <c r="E234" s="272"/>
      <c r="F234" s="13"/>
      <c r="G234" s="13"/>
      <c r="H234" s="13"/>
      <c r="I234" s="13"/>
      <c r="J234" s="13"/>
      <c r="L234" s="14"/>
      <c r="M234" s="14"/>
      <c r="N234" s="14"/>
      <c r="O234" s="14"/>
      <c r="P234" s="14"/>
    </row>
    <row r="235" spans="5:16" x14ac:dyDescent="0.25">
      <c r="E235" s="272"/>
      <c r="F235" s="13"/>
      <c r="G235" s="13"/>
      <c r="H235" s="13"/>
      <c r="I235" s="13"/>
      <c r="J235" s="13"/>
      <c r="L235" s="14"/>
      <c r="M235" s="14"/>
      <c r="N235" s="14"/>
      <c r="O235" s="14"/>
      <c r="P235" s="14"/>
    </row>
    <row r="236" spans="5:16" x14ac:dyDescent="0.25">
      <c r="E236" s="272"/>
      <c r="F236" s="13"/>
      <c r="G236" s="13"/>
      <c r="H236" s="13"/>
      <c r="I236" s="13"/>
      <c r="J236" s="13"/>
      <c r="L236" s="14"/>
      <c r="M236" s="14"/>
      <c r="N236" s="14"/>
      <c r="O236" s="14"/>
      <c r="P236" s="14"/>
    </row>
    <row r="237" spans="5:16" x14ac:dyDescent="0.25">
      <c r="E237" s="272"/>
      <c r="F237" s="13"/>
      <c r="G237" s="13"/>
      <c r="H237" s="13"/>
      <c r="I237" s="13"/>
      <c r="J237" s="13"/>
      <c r="L237" s="14"/>
      <c r="M237" s="14"/>
      <c r="N237" s="14"/>
      <c r="O237" s="14"/>
      <c r="P237" s="14"/>
    </row>
    <row r="238" spans="5:16" x14ac:dyDescent="0.25">
      <c r="E238" s="272"/>
      <c r="F238" s="13"/>
      <c r="G238" s="13"/>
      <c r="H238" s="13"/>
      <c r="I238" s="13"/>
      <c r="J238" s="13"/>
      <c r="L238" s="14"/>
      <c r="M238" s="14"/>
      <c r="N238" s="14"/>
      <c r="O238" s="14"/>
      <c r="P238" s="14"/>
    </row>
    <row r="239" spans="5:16" x14ac:dyDescent="0.25">
      <c r="F239" s="13"/>
      <c r="G239" s="13"/>
      <c r="H239" s="13"/>
      <c r="I239" s="13"/>
      <c r="J239" s="13"/>
      <c r="L239" s="14"/>
      <c r="M239" s="14"/>
      <c r="N239" s="14"/>
      <c r="O239" s="14"/>
      <c r="P239" s="14"/>
    </row>
    <row r="240" spans="5:16" x14ac:dyDescent="0.25">
      <c r="E240" s="272"/>
      <c r="F240" s="13"/>
      <c r="G240" s="13"/>
      <c r="H240" s="13"/>
      <c r="I240" s="13"/>
      <c r="J240" s="13"/>
      <c r="L240" s="14"/>
      <c r="M240" s="14"/>
      <c r="N240" s="14"/>
      <c r="O240" s="14"/>
      <c r="P240" s="14"/>
    </row>
    <row r="241" spans="5:16" x14ac:dyDescent="0.25">
      <c r="E241" s="272"/>
      <c r="F241" s="13"/>
      <c r="G241" s="13"/>
      <c r="H241" s="13"/>
      <c r="I241" s="13"/>
      <c r="J241" s="13"/>
      <c r="L241" s="14"/>
      <c r="M241" s="14"/>
      <c r="N241" s="14"/>
      <c r="O241" s="14"/>
      <c r="P241" s="14"/>
    </row>
    <row r="242" spans="5:16" x14ac:dyDescent="0.25">
      <c r="E242" s="272"/>
      <c r="F242" s="13"/>
      <c r="G242" s="13"/>
      <c r="H242" s="13"/>
      <c r="I242" s="13"/>
      <c r="J242" s="13"/>
      <c r="L242" s="14"/>
      <c r="M242" s="14"/>
      <c r="N242" s="14"/>
      <c r="O242" s="14"/>
      <c r="P242" s="14"/>
    </row>
    <row r="243" spans="5:16" x14ac:dyDescent="0.25">
      <c r="E243" s="272"/>
      <c r="F243" s="13"/>
      <c r="G243" s="13"/>
      <c r="H243" s="13"/>
      <c r="I243" s="13"/>
      <c r="J243" s="13"/>
      <c r="L243" s="14"/>
      <c r="M243" s="14"/>
      <c r="N243" s="14"/>
      <c r="O243" s="14"/>
      <c r="P243" s="14"/>
    </row>
    <row r="244" spans="5:16" x14ac:dyDescent="0.25">
      <c r="E244" s="272"/>
      <c r="F244" s="13"/>
      <c r="G244" s="13"/>
      <c r="H244" s="13"/>
      <c r="I244" s="13"/>
      <c r="J244" s="13"/>
      <c r="L244" s="14"/>
      <c r="M244" s="14"/>
      <c r="N244" s="14"/>
      <c r="O244" s="14"/>
      <c r="P244" s="14"/>
    </row>
    <row r="245" spans="5:16" x14ac:dyDescent="0.25">
      <c r="E245" s="272"/>
      <c r="F245" s="13"/>
      <c r="G245" s="13"/>
      <c r="H245" s="13"/>
      <c r="I245" s="13"/>
      <c r="J245" s="13"/>
      <c r="L245" s="14"/>
      <c r="M245" s="14"/>
      <c r="N245" s="14"/>
      <c r="O245" s="14"/>
      <c r="P245" s="14"/>
    </row>
    <row r="246" spans="5:16" x14ac:dyDescent="0.25">
      <c r="E246" s="272"/>
      <c r="F246" s="13"/>
      <c r="G246" s="13"/>
      <c r="H246" s="13"/>
      <c r="I246" s="13"/>
      <c r="J246" s="13"/>
      <c r="L246" s="14"/>
      <c r="M246" s="14"/>
      <c r="N246" s="14"/>
      <c r="O246" s="14"/>
      <c r="P246" s="14"/>
    </row>
    <row r="247" spans="5:16" x14ac:dyDescent="0.25">
      <c r="E247" s="272"/>
      <c r="F247" s="13"/>
      <c r="G247" s="13"/>
      <c r="H247" s="13"/>
      <c r="I247" s="13"/>
      <c r="J247" s="13"/>
      <c r="L247" s="14"/>
      <c r="M247" s="14"/>
      <c r="N247" s="14"/>
      <c r="O247" s="14"/>
      <c r="P247" s="14"/>
    </row>
    <row r="248" spans="5:16" x14ac:dyDescent="0.25">
      <c r="E248" s="272"/>
      <c r="F248" s="13"/>
      <c r="G248" s="13"/>
      <c r="H248" s="13"/>
      <c r="I248" s="13"/>
      <c r="J248" s="13"/>
      <c r="L248" s="14"/>
      <c r="M248" s="14"/>
      <c r="N248" s="14"/>
      <c r="O248" s="14"/>
      <c r="P248" s="14"/>
    </row>
    <row r="249" spans="5:16" x14ac:dyDescent="0.25">
      <c r="E249" s="272"/>
      <c r="F249" s="13"/>
      <c r="G249" s="13"/>
      <c r="H249" s="13"/>
      <c r="I249" s="13"/>
      <c r="J249" s="13"/>
      <c r="L249" s="14"/>
      <c r="M249" s="14"/>
      <c r="N249" s="14"/>
      <c r="O249" s="14"/>
      <c r="P249" s="14"/>
    </row>
    <row r="250" spans="5:16" x14ac:dyDescent="0.25">
      <c r="E250" s="272"/>
      <c r="F250" s="13"/>
      <c r="G250" s="13"/>
      <c r="H250" s="13"/>
      <c r="I250" s="13"/>
      <c r="J250" s="13"/>
      <c r="L250" s="14"/>
      <c r="M250" s="14"/>
      <c r="N250" s="14"/>
      <c r="O250" s="14"/>
      <c r="P250" s="14"/>
    </row>
    <row r="251" spans="5:16" x14ac:dyDescent="0.25">
      <c r="E251" s="272"/>
      <c r="F251" s="13"/>
      <c r="G251" s="13"/>
      <c r="H251" s="13"/>
      <c r="I251" s="13"/>
      <c r="J251" s="13"/>
      <c r="L251" s="14"/>
      <c r="M251" s="14"/>
      <c r="N251" s="14"/>
      <c r="O251" s="14"/>
      <c r="P251" s="14"/>
    </row>
    <row r="252" spans="5:16" x14ac:dyDescent="0.25">
      <c r="E252" s="272"/>
      <c r="F252" s="13"/>
      <c r="G252" s="13"/>
      <c r="H252" s="13"/>
      <c r="I252" s="13"/>
      <c r="J252" s="13"/>
      <c r="L252" s="14"/>
      <c r="M252" s="14"/>
      <c r="N252" s="14"/>
      <c r="O252" s="14"/>
      <c r="P252" s="14"/>
    </row>
    <row r="253" spans="5:16" x14ac:dyDescent="0.25">
      <c r="E253" s="272"/>
      <c r="F253" s="13"/>
      <c r="G253" s="13"/>
      <c r="H253" s="13"/>
      <c r="I253" s="13"/>
      <c r="J253" s="13"/>
      <c r="L253" s="14"/>
      <c r="M253" s="14"/>
      <c r="N253" s="14"/>
      <c r="O253" s="14"/>
      <c r="P253" s="14"/>
    </row>
    <row r="254" spans="5:16" x14ac:dyDescent="0.25">
      <c r="E254" s="272"/>
      <c r="F254" s="13"/>
      <c r="G254" s="13"/>
      <c r="H254" s="13"/>
      <c r="I254" s="13"/>
      <c r="J254" s="13"/>
      <c r="L254" s="14"/>
      <c r="M254" s="14"/>
      <c r="N254" s="14"/>
      <c r="O254" s="14"/>
      <c r="P254" s="14"/>
    </row>
    <row r="255" spans="5:16" x14ac:dyDescent="0.25">
      <c r="E255" s="272"/>
      <c r="F255" s="13"/>
      <c r="G255" s="13"/>
      <c r="H255" s="13"/>
      <c r="I255" s="13"/>
      <c r="J255" s="13"/>
      <c r="L255" s="14"/>
      <c r="M255" s="14"/>
      <c r="N255" s="14"/>
      <c r="O255" s="14"/>
      <c r="P255" s="14"/>
    </row>
    <row r="256" spans="5:16" x14ac:dyDescent="0.25">
      <c r="E256" s="272"/>
      <c r="F256" s="13"/>
      <c r="G256" s="13"/>
      <c r="H256" s="13"/>
      <c r="I256" s="13"/>
      <c r="J256" s="13"/>
      <c r="L256" s="14"/>
      <c r="M256" s="14"/>
      <c r="N256" s="14"/>
      <c r="O256" s="14"/>
      <c r="P256" s="14"/>
    </row>
    <row r="257" spans="5:16" x14ac:dyDescent="0.25">
      <c r="E257" s="272"/>
      <c r="F257" s="13"/>
      <c r="G257" s="13"/>
      <c r="H257" s="13"/>
      <c r="I257" s="13"/>
      <c r="J257" s="13"/>
      <c r="L257" s="14"/>
      <c r="M257" s="14"/>
      <c r="N257" s="14"/>
      <c r="O257" s="14"/>
      <c r="P257" s="14"/>
    </row>
    <row r="258" spans="5:16" x14ac:dyDescent="0.25">
      <c r="E258" s="272"/>
      <c r="F258" s="13"/>
      <c r="G258" s="13"/>
      <c r="H258" s="13"/>
      <c r="I258" s="13"/>
      <c r="J258" s="13"/>
      <c r="L258" s="14"/>
      <c r="M258" s="14"/>
      <c r="N258" s="14"/>
      <c r="O258" s="14"/>
      <c r="P258" s="14"/>
    </row>
    <row r="259" spans="5:16" x14ac:dyDescent="0.25">
      <c r="E259" s="272"/>
      <c r="F259" s="13"/>
      <c r="G259" s="13"/>
      <c r="H259" s="13"/>
      <c r="I259" s="13"/>
      <c r="J259" s="13"/>
      <c r="L259" s="14"/>
      <c r="M259" s="14"/>
      <c r="N259" s="14"/>
      <c r="O259" s="14"/>
      <c r="P259" s="14"/>
    </row>
    <row r="260" spans="5:16" x14ac:dyDescent="0.25">
      <c r="E260" s="272"/>
      <c r="F260" s="13"/>
      <c r="G260" s="13"/>
      <c r="H260" s="13"/>
      <c r="I260" s="13"/>
      <c r="J260" s="13"/>
      <c r="L260" s="14"/>
      <c r="M260" s="14"/>
      <c r="N260" s="14"/>
      <c r="O260" s="14"/>
      <c r="P260" s="14"/>
    </row>
    <row r="261" spans="5:16" x14ac:dyDescent="0.25">
      <c r="E261" s="272"/>
      <c r="F261" s="13"/>
      <c r="G261" s="13"/>
      <c r="H261" s="13"/>
      <c r="I261" s="13"/>
      <c r="J261" s="13"/>
      <c r="L261" s="14"/>
      <c r="M261" s="14"/>
      <c r="N261" s="14"/>
      <c r="O261" s="14"/>
      <c r="P261" s="14"/>
    </row>
    <row r="262" spans="5:16" x14ac:dyDescent="0.25">
      <c r="E262" s="272"/>
      <c r="F262" s="13"/>
      <c r="G262" s="13"/>
      <c r="H262" s="13"/>
      <c r="I262" s="13"/>
      <c r="J262" s="13"/>
      <c r="L262" s="14"/>
      <c r="M262" s="14"/>
      <c r="N262" s="14"/>
      <c r="O262" s="14"/>
      <c r="P262" s="14"/>
    </row>
    <row r="263" spans="5:16" x14ac:dyDescent="0.25">
      <c r="E263" s="272"/>
      <c r="F263" s="13"/>
      <c r="G263" s="13"/>
      <c r="H263" s="13"/>
      <c r="I263" s="13"/>
      <c r="J263" s="13"/>
      <c r="L263" s="14"/>
      <c r="M263" s="14"/>
      <c r="N263" s="14"/>
      <c r="O263" s="14"/>
      <c r="P263" s="14"/>
    </row>
    <row r="264" spans="5:16" x14ac:dyDescent="0.25">
      <c r="E264" s="272"/>
      <c r="F264" s="13"/>
      <c r="G264" s="13"/>
      <c r="H264" s="13"/>
      <c r="I264" s="13"/>
      <c r="J264" s="13"/>
      <c r="L264" s="14"/>
      <c r="M264" s="14"/>
      <c r="N264" s="14"/>
      <c r="O264" s="14"/>
      <c r="P264" s="14"/>
    </row>
    <row r="265" spans="5:16" x14ac:dyDescent="0.25">
      <c r="E265" s="272"/>
      <c r="F265" s="13"/>
      <c r="G265" s="13"/>
      <c r="H265" s="13"/>
      <c r="I265" s="13"/>
      <c r="J265" s="13"/>
      <c r="L265" s="14"/>
      <c r="M265" s="14"/>
      <c r="N265" s="14"/>
      <c r="O265" s="14"/>
      <c r="P265" s="14"/>
    </row>
    <row r="266" spans="5:16" x14ac:dyDescent="0.25">
      <c r="F266" s="13"/>
      <c r="G266" s="13"/>
      <c r="H266" s="13"/>
      <c r="I266" s="13"/>
      <c r="J266" s="13"/>
      <c r="L266" s="14"/>
      <c r="M266" s="14"/>
      <c r="N266" s="14"/>
      <c r="O266" s="14"/>
      <c r="P266" s="14"/>
    </row>
    <row r="267" spans="5:16" x14ac:dyDescent="0.25">
      <c r="E267" s="272"/>
      <c r="F267" s="13"/>
      <c r="G267" s="13"/>
      <c r="H267" s="13"/>
      <c r="I267" s="13"/>
      <c r="J267" s="13"/>
      <c r="L267" s="14"/>
      <c r="M267" s="14"/>
      <c r="N267" s="14"/>
      <c r="O267" s="14"/>
      <c r="P267" s="14"/>
    </row>
    <row r="268" spans="5:16" x14ac:dyDescent="0.25">
      <c r="E268" s="272"/>
      <c r="F268" s="13"/>
      <c r="G268" s="13"/>
      <c r="H268" s="13"/>
      <c r="I268" s="13"/>
      <c r="J268" s="13"/>
      <c r="L268" s="14"/>
      <c r="M268" s="14"/>
      <c r="N268" s="14"/>
      <c r="O268" s="14"/>
      <c r="P268" s="14"/>
    </row>
    <row r="269" spans="5:16" x14ac:dyDescent="0.25">
      <c r="E269" s="272"/>
      <c r="F269" s="13"/>
      <c r="G269" s="13"/>
      <c r="H269" s="13"/>
      <c r="I269" s="13"/>
      <c r="J269" s="13"/>
      <c r="L269" s="14"/>
      <c r="M269" s="14"/>
      <c r="N269" s="14"/>
      <c r="O269" s="14"/>
      <c r="P269" s="14"/>
    </row>
    <row r="270" spans="5:16" x14ac:dyDescent="0.25">
      <c r="F270" s="13"/>
      <c r="G270" s="13"/>
      <c r="H270" s="13"/>
      <c r="I270" s="13"/>
      <c r="J270" s="13"/>
      <c r="L270" s="14"/>
      <c r="M270" s="14"/>
      <c r="N270" s="14"/>
      <c r="O270" s="14"/>
      <c r="P270" s="14"/>
    </row>
    <row r="271" spans="5:16" x14ac:dyDescent="0.25">
      <c r="E271" s="272"/>
      <c r="F271" s="13"/>
      <c r="G271" s="13"/>
      <c r="H271" s="13"/>
      <c r="I271" s="13"/>
      <c r="J271" s="13"/>
      <c r="L271" s="14"/>
      <c r="M271" s="14"/>
      <c r="N271" s="14"/>
      <c r="O271" s="14"/>
      <c r="P271" s="14"/>
    </row>
    <row r="272" spans="5:16" x14ac:dyDescent="0.25">
      <c r="E272" s="272"/>
      <c r="F272" s="13"/>
      <c r="G272" s="13"/>
      <c r="H272" s="13"/>
      <c r="I272" s="13"/>
      <c r="J272" s="13"/>
      <c r="L272" s="14"/>
      <c r="M272" s="14"/>
      <c r="N272" s="14"/>
      <c r="O272" s="14"/>
      <c r="P272" s="14"/>
    </row>
    <row r="273" spans="5:16" x14ac:dyDescent="0.25">
      <c r="E273" s="272"/>
      <c r="F273" s="13"/>
      <c r="G273" s="13"/>
      <c r="H273" s="13"/>
      <c r="I273" s="13"/>
      <c r="J273" s="13"/>
      <c r="L273" s="14"/>
      <c r="M273" s="14"/>
      <c r="N273" s="14"/>
      <c r="O273" s="14"/>
      <c r="P273" s="14"/>
    </row>
    <row r="274" spans="5:16" x14ac:dyDescent="0.25">
      <c r="E274" s="272"/>
      <c r="F274" s="13"/>
      <c r="G274" s="13"/>
      <c r="H274" s="13"/>
      <c r="I274" s="13"/>
      <c r="J274" s="13"/>
      <c r="L274" s="14"/>
      <c r="M274" s="14"/>
      <c r="N274" s="14"/>
      <c r="O274" s="14"/>
      <c r="P274" s="14"/>
    </row>
    <row r="275" spans="5:16" x14ac:dyDescent="0.25">
      <c r="E275" s="272"/>
      <c r="F275" s="13"/>
      <c r="G275" s="13"/>
      <c r="H275" s="13"/>
      <c r="I275" s="13"/>
      <c r="J275" s="13"/>
      <c r="L275" s="14"/>
      <c r="M275" s="14"/>
      <c r="N275" s="14"/>
      <c r="O275" s="14"/>
      <c r="P275" s="14"/>
    </row>
    <row r="276" spans="5:16" x14ac:dyDescent="0.25">
      <c r="E276" s="272"/>
      <c r="F276" s="13"/>
      <c r="G276" s="13"/>
      <c r="H276" s="13"/>
      <c r="I276" s="13"/>
      <c r="J276" s="13"/>
      <c r="L276" s="14"/>
      <c r="M276" s="14"/>
      <c r="N276" s="14"/>
      <c r="O276" s="14"/>
      <c r="P276" s="14"/>
    </row>
    <row r="277" spans="5:16" x14ac:dyDescent="0.25">
      <c r="E277" s="272"/>
      <c r="F277" s="13"/>
      <c r="G277" s="13"/>
      <c r="H277" s="13"/>
      <c r="I277" s="13"/>
      <c r="J277" s="13"/>
      <c r="L277" s="14"/>
      <c r="M277" s="14"/>
      <c r="N277" s="14"/>
      <c r="O277" s="14"/>
      <c r="P277" s="14"/>
    </row>
    <row r="278" spans="5:16" x14ac:dyDescent="0.25">
      <c r="E278" s="272"/>
      <c r="F278" s="13"/>
      <c r="G278" s="13"/>
      <c r="H278" s="13"/>
      <c r="I278" s="13"/>
      <c r="J278" s="13"/>
      <c r="L278" s="14"/>
      <c r="M278" s="14"/>
      <c r="N278" s="14"/>
      <c r="O278" s="14"/>
      <c r="P278" s="14"/>
    </row>
    <row r="279" spans="5:16" x14ac:dyDescent="0.25">
      <c r="E279" s="272"/>
      <c r="F279" s="13"/>
      <c r="G279" s="13"/>
      <c r="H279" s="13"/>
      <c r="I279" s="13"/>
      <c r="J279" s="13"/>
      <c r="L279" s="14"/>
      <c r="M279" s="14"/>
      <c r="N279" s="14"/>
      <c r="O279" s="14"/>
      <c r="P279" s="14"/>
    </row>
    <row r="280" spans="5:16" x14ac:dyDescent="0.25">
      <c r="E280" s="272"/>
      <c r="F280" s="13"/>
      <c r="G280" s="13"/>
      <c r="H280" s="13"/>
      <c r="I280" s="13"/>
      <c r="J280" s="13"/>
      <c r="L280" s="14"/>
      <c r="M280" s="14"/>
      <c r="N280" s="14"/>
      <c r="O280" s="14"/>
      <c r="P280" s="14"/>
    </row>
    <row r="281" spans="5:16" x14ac:dyDescent="0.25">
      <c r="E281" s="272"/>
      <c r="F281" s="13"/>
      <c r="G281" s="13"/>
      <c r="H281" s="13"/>
      <c r="I281" s="13"/>
      <c r="J281" s="13"/>
      <c r="L281" s="14"/>
      <c r="M281" s="14"/>
      <c r="N281" s="14"/>
      <c r="O281" s="14"/>
      <c r="P281" s="14"/>
    </row>
    <row r="282" spans="5:16" x14ac:dyDescent="0.25">
      <c r="E282" s="272"/>
      <c r="F282" s="13"/>
      <c r="G282" s="13"/>
      <c r="H282" s="13"/>
      <c r="I282" s="13"/>
      <c r="J282" s="13"/>
      <c r="L282" s="14"/>
      <c r="M282" s="14"/>
      <c r="N282" s="14"/>
      <c r="O282" s="14"/>
      <c r="P282" s="14"/>
    </row>
    <row r="283" spans="5:16" x14ac:dyDescent="0.25">
      <c r="E283" s="272"/>
      <c r="F283" s="13"/>
      <c r="G283" s="13"/>
      <c r="H283" s="13"/>
      <c r="I283" s="13"/>
      <c r="J283" s="13"/>
      <c r="L283" s="14"/>
      <c r="M283" s="14"/>
      <c r="N283" s="14"/>
      <c r="O283" s="14"/>
      <c r="P283" s="14"/>
    </row>
    <row r="284" spans="5:16" x14ac:dyDescent="0.25">
      <c r="E284" s="272"/>
      <c r="F284" s="13"/>
      <c r="G284" s="13"/>
      <c r="H284" s="13"/>
      <c r="I284" s="13"/>
      <c r="J284" s="13"/>
      <c r="L284" s="14"/>
      <c r="M284" s="14"/>
      <c r="N284" s="14"/>
      <c r="O284" s="14"/>
      <c r="P284" s="14"/>
    </row>
    <row r="285" spans="5:16" x14ac:dyDescent="0.25">
      <c r="E285" s="272"/>
      <c r="F285" s="13"/>
      <c r="G285" s="13"/>
      <c r="H285" s="13"/>
      <c r="I285" s="13"/>
      <c r="J285" s="13"/>
      <c r="L285" s="14"/>
      <c r="M285" s="14"/>
      <c r="N285" s="14"/>
      <c r="O285" s="14"/>
      <c r="P285" s="14"/>
    </row>
    <row r="286" spans="5:16" x14ac:dyDescent="0.25">
      <c r="E286" s="272"/>
      <c r="F286" s="13"/>
      <c r="G286" s="13"/>
      <c r="H286" s="13"/>
      <c r="I286" s="13"/>
      <c r="J286" s="13"/>
      <c r="L286" s="14"/>
      <c r="M286" s="14"/>
      <c r="N286" s="14"/>
      <c r="O286" s="14"/>
      <c r="P286" s="14"/>
    </row>
    <row r="287" spans="5:16" x14ac:dyDescent="0.25">
      <c r="E287" s="272"/>
      <c r="F287" s="13"/>
      <c r="G287" s="13"/>
      <c r="H287" s="13"/>
      <c r="I287" s="13"/>
      <c r="J287" s="13"/>
      <c r="L287" s="14"/>
      <c r="M287" s="14"/>
      <c r="N287" s="14"/>
      <c r="O287" s="14"/>
      <c r="P287" s="14"/>
    </row>
    <row r="288" spans="5:16" x14ac:dyDescent="0.25">
      <c r="E288" s="272"/>
      <c r="F288" s="13"/>
      <c r="G288" s="13"/>
      <c r="H288" s="13"/>
      <c r="I288" s="13"/>
      <c r="J288" s="13"/>
      <c r="L288" s="14"/>
      <c r="M288" s="14"/>
      <c r="N288" s="14"/>
      <c r="O288" s="14"/>
      <c r="P288" s="14"/>
    </row>
    <row r="289" spans="5:16" x14ac:dyDescent="0.25">
      <c r="E289" s="272"/>
      <c r="F289" s="13"/>
      <c r="G289" s="13"/>
      <c r="H289" s="13"/>
      <c r="I289" s="13"/>
      <c r="J289" s="13"/>
      <c r="L289" s="14"/>
      <c r="M289" s="14"/>
      <c r="N289" s="14"/>
      <c r="O289" s="14"/>
      <c r="P289" s="14"/>
    </row>
    <row r="290" spans="5:16" x14ac:dyDescent="0.25">
      <c r="E290" s="272"/>
      <c r="F290" s="13"/>
      <c r="G290" s="13"/>
      <c r="H290" s="13"/>
      <c r="I290" s="13"/>
      <c r="J290" s="13"/>
      <c r="L290" s="14"/>
      <c r="M290" s="14"/>
      <c r="N290" s="14"/>
      <c r="O290" s="14"/>
      <c r="P290" s="14"/>
    </row>
    <row r="291" spans="5:16" x14ac:dyDescent="0.25">
      <c r="E291" s="272"/>
      <c r="F291" s="13"/>
      <c r="G291" s="13"/>
      <c r="H291" s="13"/>
      <c r="I291" s="13"/>
      <c r="J291" s="13"/>
      <c r="L291" s="14"/>
      <c r="M291" s="14"/>
      <c r="N291" s="14"/>
      <c r="O291" s="14"/>
      <c r="P291" s="14"/>
    </row>
    <row r="292" spans="5:16" x14ac:dyDescent="0.25">
      <c r="E292" s="272"/>
      <c r="F292" s="13"/>
      <c r="G292" s="13"/>
      <c r="H292" s="13"/>
      <c r="I292" s="13"/>
      <c r="J292" s="13"/>
      <c r="L292" s="14"/>
      <c r="M292" s="14"/>
      <c r="N292" s="14"/>
      <c r="O292" s="14"/>
      <c r="P292" s="14"/>
    </row>
    <row r="293" spans="5:16" x14ac:dyDescent="0.25">
      <c r="E293" s="272"/>
      <c r="F293" s="13"/>
      <c r="G293" s="13"/>
      <c r="H293" s="13"/>
      <c r="I293" s="13"/>
      <c r="J293" s="13"/>
      <c r="L293" s="14"/>
      <c r="M293" s="14"/>
      <c r="N293" s="14"/>
      <c r="O293" s="14"/>
      <c r="P293" s="14"/>
    </row>
    <row r="294" spans="5:16" x14ac:dyDescent="0.25">
      <c r="F294" s="13"/>
      <c r="G294" s="13"/>
      <c r="H294" s="13"/>
      <c r="I294" s="13"/>
      <c r="J294" s="13"/>
      <c r="L294" s="14"/>
      <c r="M294" s="14"/>
      <c r="N294" s="14"/>
      <c r="O294" s="14"/>
      <c r="P294" s="14"/>
    </row>
    <row r="295" spans="5:16" x14ac:dyDescent="0.25">
      <c r="E295" s="272"/>
      <c r="F295" s="13"/>
      <c r="G295" s="13"/>
      <c r="H295" s="13"/>
      <c r="I295" s="13"/>
      <c r="J295" s="13"/>
      <c r="L295" s="14"/>
      <c r="M295" s="14"/>
      <c r="N295" s="14"/>
      <c r="O295" s="14"/>
      <c r="P295" s="14"/>
    </row>
    <row r="296" spans="5:16" x14ac:dyDescent="0.25">
      <c r="E296" s="272"/>
      <c r="F296" s="13"/>
      <c r="G296" s="13"/>
      <c r="H296" s="13"/>
      <c r="I296" s="13"/>
      <c r="J296" s="13"/>
      <c r="L296" s="14"/>
      <c r="M296" s="14"/>
      <c r="N296" s="14"/>
      <c r="O296" s="14"/>
      <c r="P296" s="14"/>
    </row>
    <row r="297" spans="5:16" x14ac:dyDescent="0.25">
      <c r="E297" s="272"/>
      <c r="F297" s="13"/>
      <c r="G297" s="13"/>
      <c r="H297" s="13"/>
      <c r="I297" s="13"/>
      <c r="J297" s="13"/>
      <c r="L297" s="14"/>
      <c r="M297" s="14"/>
      <c r="N297" s="14"/>
      <c r="O297" s="14"/>
      <c r="P297" s="14"/>
    </row>
    <row r="298" spans="5:16" x14ac:dyDescent="0.25">
      <c r="E298" s="272"/>
      <c r="F298" s="13"/>
      <c r="G298" s="13"/>
      <c r="H298" s="13"/>
      <c r="I298" s="13"/>
      <c r="J298" s="13"/>
      <c r="L298" s="14"/>
      <c r="M298" s="14"/>
      <c r="N298" s="14"/>
      <c r="O298" s="14"/>
      <c r="P298" s="14"/>
    </row>
    <row r="299" spans="5:16" x14ac:dyDescent="0.25">
      <c r="E299" s="272"/>
      <c r="F299" s="13"/>
      <c r="G299" s="13"/>
      <c r="H299" s="13"/>
      <c r="I299" s="13"/>
      <c r="J299" s="13"/>
      <c r="L299" s="14"/>
      <c r="M299" s="14"/>
      <c r="N299" s="14"/>
      <c r="O299" s="14"/>
      <c r="P299" s="14"/>
    </row>
    <row r="300" spans="5:16" x14ac:dyDescent="0.25">
      <c r="E300" s="272"/>
      <c r="F300" s="13"/>
      <c r="G300" s="13"/>
      <c r="H300" s="13"/>
      <c r="I300" s="13"/>
      <c r="J300" s="13"/>
      <c r="L300" s="14"/>
      <c r="M300" s="14"/>
      <c r="N300" s="14"/>
      <c r="O300" s="14"/>
      <c r="P300" s="14"/>
    </row>
    <row r="301" spans="5:16" x14ac:dyDescent="0.25">
      <c r="E301" s="272"/>
      <c r="F301" s="13"/>
      <c r="G301" s="13"/>
      <c r="H301" s="13"/>
      <c r="I301" s="13"/>
      <c r="J301" s="13"/>
      <c r="L301" s="14"/>
      <c r="M301" s="14"/>
      <c r="N301" s="14"/>
      <c r="O301" s="14"/>
      <c r="P301" s="14"/>
    </row>
    <row r="302" spans="5:16" x14ac:dyDescent="0.25">
      <c r="E302" s="272"/>
      <c r="F302" s="13"/>
      <c r="G302" s="13"/>
      <c r="H302" s="13"/>
      <c r="I302" s="13"/>
      <c r="J302" s="13"/>
      <c r="L302" s="14"/>
      <c r="M302" s="14"/>
      <c r="N302" s="14"/>
      <c r="O302" s="14"/>
      <c r="P302" s="14"/>
    </row>
    <row r="303" spans="5:16" x14ac:dyDescent="0.25">
      <c r="E303" s="272"/>
      <c r="F303" s="13"/>
      <c r="G303" s="13"/>
      <c r="H303" s="13"/>
      <c r="I303" s="13"/>
      <c r="J303" s="13"/>
      <c r="L303" s="14"/>
      <c r="M303" s="14"/>
      <c r="N303" s="14"/>
      <c r="O303" s="14"/>
      <c r="P303" s="14"/>
    </row>
    <row r="304" spans="5:16" x14ac:dyDescent="0.25">
      <c r="E304" s="272"/>
      <c r="F304" s="13"/>
      <c r="G304" s="13"/>
      <c r="H304" s="13"/>
      <c r="I304" s="13"/>
      <c r="J304" s="13"/>
      <c r="L304" s="14"/>
      <c r="M304" s="14"/>
      <c r="N304" s="14"/>
      <c r="O304" s="14"/>
      <c r="P304" s="14"/>
    </row>
    <row r="305" spans="5:16" x14ac:dyDescent="0.25">
      <c r="E305" s="272"/>
      <c r="F305" s="13"/>
      <c r="G305" s="13"/>
      <c r="H305" s="13"/>
      <c r="I305" s="13"/>
      <c r="J305" s="13"/>
      <c r="L305" s="14"/>
      <c r="M305" s="14"/>
      <c r="N305" s="14"/>
      <c r="O305" s="14"/>
      <c r="P305" s="14"/>
    </row>
    <row r="306" spans="5:16" x14ac:dyDescent="0.25">
      <c r="E306" s="272"/>
      <c r="F306" s="13"/>
      <c r="G306" s="13"/>
      <c r="H306" s="13"/>
      <c r="I306" s="13"/>
      <c r="J306" s="13"/>
      <c r="L306" s="14"/>
      <c r="M306" s="14"/>
      <c r="N306" s="14"/>
      <c r="O306" s="14"/>
      <c r="P306" s="14"/>
    </row>
    <row r="307" spans="5:16" x14ac:dyDescent="0.25">
      <c r="E307" s="272"/>
      <c r="F307" s="13"/>
      <c r="G307" s="13"/>
      <c r="H307" s="13"/>
      <c r="I307" s="13"/>
      <c r="J307" s="13"/>
      <c r="L307" s="14"/>
      <c r="M307" s="14"/>
      <c r="N307" s="14"/>
      <c r="O307" s="14"/>
      <c r="P307" s="14"/>
    </row>
    <row r="308" spans="5:16" x14ac:dyDescent="0.25">
      <c r="E308" s="272"/>
      <c r="F308" s="13"/>
      <c r="G308" s="13"/>
      <c r="H308" s="13"/>
      <c r="I308" s="13"/>
      <c r="J308" s="13"/>
      <c r="L308" s="14"/>
      <c r="M308" s="14"/>
      <c r="N308" s="14"/>
      <c r="O308" s="14"/>
      <c r="P308" s="14"/>
    </row>
    <row r="309" spans="5:16" x14ac:dyDescent="0.25">
      <c r="E309" s="272"/>
      <c r="F309" s="13"/>
      <c r="G309" s="13"/>
      <c r="H309" s="13"/>
      <c r="I309" s="13"/>
      <c r="J309" s="13"/>
      <c r="L309" s="14"/>
      <c r="M309" s="14"/>
      <c r="N309" s="14"/>
      <c r="O309" s="14"/>
      <c r="P309" s="14"/>
    </row>
    <row r="310" spans="5:16" x14ac:dyDescent="0.25">
      <c r="E310" s="272"/>
      <c r="F310" s="13"/>
      <c r="G310" s="13"/>
      <c r="H310" s="13"/>
      <c r="I310" s="13"/>
      <c r="J310" s="13"/>
      <c r="L310" s="14"/>
      <c r="M310" s="14"/>
      <c r="N310" s="14"/>
      <c r="O310" s="14"/>
      <c r="P310" s="14"/>
    </row>
    <row r="311" spans="5:16" x14ac:dyDescent="0.25">
      <c r="E311" s="272"/>
      <c r="F311" s="13"/>
      <c r="G311" s="13"/>
      <c r="H311" s="13"/>
      <c r="I311" s="13"/>
      <c r="J311" s="13"/>
      <c r="L311" s="14"/>
      <c r="M311" s="14"/>
      <c r="N311" s="14"/>
      <c r="O311" s="14"/>
      <c r="P311" s="14"/>
    </row>
    <row r="312" spans="5:16" x14ac:dyDescent="0.25">
      <c r="E312" s="272"/>
      <c r="F312" s="13"/>
      <c r="G312" s="13"/>
      <c r="H312" s="13"/>
      <c r="I312" s="13"/>
      <c r="J312" s="13"/>
      <c r="L312" s="14"/>
      <c r="M312" s="14"/>
      <c r="N312" s="14"/>
      <c r="O312" s="14"/>
      <c r="P312" s="14"/>
    </row>
    <row r="313" spans="5:16" x14ac:dyDescent="0.25">
      <c r="E313" s="272"/>
      <c r="F313" s="13"/>
      <c r="G313" s="13"/>
      <c r="H313" s="13"/>
      <c r="I313" s="13"/>
      <c r="J313" s="13"/>
      <c r="L313" s="14"/>
      <c r="M313" s="14"/>
      <c r="N313" s="14"/>
      <c r="O313" s="14"/>
      <c r="P313" s="14"/>
    </row>
    <row r="314" spans="5:16" x14ac:dyDescent="0.25">
      <c r="E314" s="272"/>
      <c r="F314" s="13"/>
      <c r="G314" s="13"/>
      <c r="H314" s="13"/>
      <c r="I314" s="13"/>
      <c r="J314" s="13"/>
      <c r="L314" s="14"/>
      <c r="M314" s="14"/>
      <c r="N314" s="14"/>
      <c r="O314" s="14"/>
      <c r="P314" s="14"/>
    </row>
    <row r="315" spans="5:16" x14ac:dyDescent="0.25">
      <c r="E315" s="272"/>
      <c r="F315" s="13"/>
      <c r="G315" s="13"/>
      <c r="H315" s="13"/>
      <c r="I315" s="13"/>
      <c r="J315" s="13"/>
      <c r="L315" s="14"/>
      <c r="M315" s="14"/>
      <c r="N315" s="14"/>
      <c r="O315" s="14"/>
      <c r="P315" s="14"/>
    </row>
    <row r="316" spans="5:16" x14ac:dyDescent="0.25">
      <c r="E316" s="272"/>
      <c r="F316" s="13"/>
      <c r="G316" s="13"/>
      <c r="H316" s="13"/>
      <c r="I316" s="13"/>
      <c r="J316" s="13"/>
      <c r="L316" s="14"/>
      <c r="M316" s="14"/>
      <c r="N316" s="14"/>
      <c r="O316" s="14"/>
      <c r="P316" s="14"/>
    </row>
    <row r="317" spans="5:16" x14ac:dyDescent="0.25">
      <c r="E317" s="272"/>
      <c r="F317" s="13"/>
      <c r="G317" s="13"/>
      <c r="H317" s="13"/>
      <c r="I317" s="13"/>
      <c r="J317" s="13"/>
      <c r="L317" s="14"/>
      <c r="M317" s="14"/>
      <c r="N317" s="14"/>
      <c r="O317" s="14"/>
      <c r="P317" s="14"/>
    </row>
    <row r="318" spans="5:16" x14ac:dyDescent="0.25">
      <c r="E318" s="272"/>
      <c r="F318" s="13"/>
      <c r="G318" s="13"/>
      <c r="H318" s="13"/>
      <c r="I318" s="13"/>
      <c r="J318" s="13"/>
      <c r="L318" s="14"/>
      <c r="M318" s="14"/>
      <c r="N318" s="14"/>
      <c r="O318" s="14"/>
      <c r="P318" s="14"/>
    </row>
    <row r="319" spans="5:16" x14ac:dyDescent="0.25">
      <c r="E319" s="272"/>
      <c r="F319" s="13"/>
      <c r="G319" s="13"/>
      <c r="H319" s="13"/>
      <c r="I319" s="13"/>
      <c r="J319" s="13"/>
      <c r="L319" s="14"/>
      <c r="M319" s="14"/>
      <c r="N319" s="14"/>
      <c r="O319" s="14"/>
      <c r="P319" s="14"/>
    </row>
    <row r="320" spans="5:16" x14ac:dyDescent="0.25">
      <c r="E320" s="272"/>
      <c r="F320" s="13"/>
      <c r="G320" s="13"/>
      <c r="H320" s="13"/>
      <c r="I320" s="13"/>
      <c r="J320" s="13"/>
      <c r="L320" s="14"/>
      <c r="M320" s="14"/>
      <c r="N320" s="14"/>
      <c r="O320" s="14"/>
      <c r="P320" s="14"/>
    </row>
    <row r="321" spans="5:16" x14ac:dyDescent="0.25">
      <c r="E321" s="272"/>
      <c r="F321" s="13"/>
      <c r="G321" s="13"/>
      <c r="H321" s="13"/>
      <c r="I321" s="13"/>
      <c r="J321" s="13"/>
      <c r="L321" s="14"/>
      <c r="M321" s="14"/>
      <c r="N321" s="14"/>
      <c r="O321" s="14"/>
      <c r="P321" s="14"/>
    </row>
    <row r="322" spans="5:16" x14ac:dyDescent="0.25">
      <c r="E322" s="272"/>
      <c r="F322" s="13"/>
      <c r="G322" s="13"/>
      <c r="H322" s="13"/>
      <c r="I322" s="13"/>
      <c r="J322" s="13"/>
      <c r="L322" s="14"/>
      <c r="M322" s="14"/>
      <c r="N322" s="14"/>
      <c r="O322" s="14"/>
      <c r="P322" s="14"/>
    </row>
    <row r="323" spans="5:16" x14ac:dyDescent="0.25">
      <c r="F323" s="13"/>
      <c r="G323" s="13"/>
      <c r="H323" s="13"/>
      <c r="I323" s="13"/>
      <c r="J323" s="13"/>
      <c r="L323" s="14"/>
      <c r="M323" s="14"/>
      <c r="N323" s="14"/>
      <c r="O323" s="14"/>
      <c r="P323" s="14"/>
    </row>
    <row r="324" spans="5:16" x14ac:dyDescent="0.25">
      <c r="E324" s="272"/>
      <c r="F324" s="13"/>
      <c r="G324" s="13"/>
      <c r="H324" s="13"/>
      <c r="I324" s="13"/>
      <c r="J324" s="13"/>
      <c r="L324" s="14"/>
      <c r="M324" s="14"/>
      <c r="N324" s="14"/>
      <c r="O324" s="14"/>
      <c r="P324" s="14"/>
    </row>
    <row r="325" spans="5:16" x14ac:dyDescent="0.25">
      <c r="E325" s="272"/>
      <c r="F325" s="13"/>
      <c r="G325" s="13"/>
      <c r="H325" s="13"/>
      <c r="I325" s="13"/>
      <c r="J325" s="13"/>
      <c r="L325" s="14"/>
      <c r="M325" s="14"/>
      <c r="N325" s="14"/>
      <c r="O325" s="14"/>
      <c r="P325" s="14"/>
    </row>
    <row r="326" spans="5:16" x14ac:dyDescent="0.25">
      <c r="E326" s="272"/>
      <c r="F326" s="13"/>
      <c r="G326" s="13"/>
      <c r="H326" s="13"/>
      <c r="I326" s="13"/>
      <c r="J326" s="13"/>
      <c r="L326" s="14"/>
      <c r="M326" s="14"/>
      <c r="N326" s="14"/>
      <c r="O326" s="14"/>
      <c r="P326" s="14"/>
    </row>
    <row r="327" spans="5:16" x14ac:dyDescent="0.25">
      <c r="E327" s="272"/>
      <c r="F327" s="13"/>
      <c r="G327" s="13"/>
      <c r="H327" s="13"/>
      <c r="I327" s="13"/>
      <c r="J327" s="13"/>
      <c r="L327" s="14"/>
      <c r="M327" s="14"/>
      <c r="N327" s="14"/>
      <c r="O327" s="14"/>
      <c r="P327" s="14"/>
    </row>
    <row r="328" spans="5:16" x14ac:dyDescent="0.25">
      <c r="E328" s="272"/>
      <c r="F328" s="13"/>
      <c r="G328" s="13"/>
      <c r="H328" s="13"/>
      <c r="I328" s="13"/>
      <c r="J328" s="13"/>
      <c r="L328" s="14"/>
      <c r="M328" s="14"/>
      <c r="N328" s="14"/>
      <c r="O328" s="14"/>
      <c r="P328" s="14"/>
    </row>
    <row r="329" spans="5:16" x14ac:dyDescent="0.25">
      <c r="E329" s="272"/>
      <c r="F329" s="13"/>
      <c r="G329" s="13"/>
      <c r="H329" s="13"/>
      <c r="I329" s="13"/>
      <c r="J329" s="13"/>
      <c r="L329" s="14"/>
      <c r="M329" s="14"/>
      <c r="N329" s="14"/>
      <c r="O329" s="14"/>
      <c r="P329" s="14"/>
    </row>
    <row r="330" spans="5:16" x14ac:dyDescent="0.25">
      <c r="E330" s="272"/>
      <c r="F330" s="13"/>
      <c r="G330" s="13"/>
      <c r="H330" s="13"/>
      <c r="I330" s="13"/>
      <c r="J330" s="13"/>
      <c r="L330" s="14"/>
      <c r="M330" s="14"/>
      <c r="N330" s="14"/>
      <c r="O330" s="14"/>
      <c r="P330" s="14"/>
    </row>
    <row r="331" spans="5:16" x14ac:dyDescent="0.25">
      <c r="E331" s="272"/>
      <c r="F331" s="13"/>
      <c r="G331" s="13"/>
      <c r="H331" s="13"/>
      <c r="I331" s="13"/>
      <c r="J331" s="13"/>
      <c r="L331" s="14"/>
      <c r="M331" s="14"/>
      <c r="N331" s="14"/>
      <c r="O331" s="14"/>
      <c r="P331" s="14"/>
    </row>
    <row r="332" spans="5:16" x14ac:dyDescent="0.25">
      <c r="E332" s="272"/>
      <c r="F332" s="13"/>
      <c r="G332" s="13"/>
      <c r="H332" s="13"/>
      <c r="I332" s="13"/>
      <c r="J332" s="13"/>
      <c r="L332" s="14"/>
      <c r="M332" s="14"/>
      <c r="N332" s="14"/>
      <c r="O332" s="14"/>
      <c r="P332" s="14"/>
    </row>
    <row r="333" spans="5:16" x14ac:dyDescent="0.25">
      <c r="E333" s="272"/>
      <c r="F333" s="13"/>
      <c r="G333" s="13"/>
      <c r="H333" s="13"/>
      <c r="I333" s="13"/>
      <c r="J333" s="13"/>
      <c r="L333" s="14"/>
      <c r="M333" s="14"/>
      <c r="N333" s="14"/>
      <c r="O333" s="14"/>
      <c r="P333" s="14"/>
    </row>
    <row r="334" spans="5:16" x14ac:dyDescent="0.25">
      <c r="E334" s="272"/>
      <c r="F334" s="13"/>
      <c r="G334" s="13"/>
      <c r="H334" s="13"/>
      <c r="I334" s="13"/>
      <c r="J334" s="13"/>
      <c r="L334" s="14"/>
      <c r="M334" s="14"/>
      <c r="N334" s="14"/>
      <c r="O334" s="14"/>
      <c r="P334" s="14"/>
    </row>
    <row r="335" spans="5:16" x14ac:dyDescent="0.25">
      <c r="E335" s="272"/>
      <c r="F335" s="13"/>
      <c r="G335" s="13"/>
      <c r="H335" s="13"/>
      <c r="I335" s="13"/>
      <c r="J335" s="13"/>
      <c r="L335" s="14"/>
      <c r="M335" s="14"/>
      <c r="N335" s="14"/>
      <c r="O335" s="14"/>
      <c r="P335" s="14"/>
    </row>
    <row r="336" spans="5:16" x14ac:dyDescent="0.25">
      <c r="E336" s="272"/>
      <c r="F336" s="13"/>
      <c r="G336" s="13"/>
      <c r="H336" s="13"/>
      <c r="I336" s="13"/>
      <c r="J336" s="13"/>
      <c r="L336" s="14"/>
      <c r="M336" s="14"/>
      <c r="N336" s="14"/>
      <c r="O336" s="14"/>
      <c r="P336" s="14"/>
    </row>
    <row r="337" spans="5:16" x14ac:dyDescent="0.25">
      <c r="E337" s="272"/>
      <c r="F337" s="13"/>
      <c r="G337" s="13"/>
      <c r="H337" s="13"/>
      <c r="I337" s="13"/>
      <c r="J337" s="13"/>
      <c r="L337" s="14"/>
      <c r="M337" s="14"/>
      <c r="N337" s="14"/>
      <c r="O337" s="14"/>
      <c r="P337" s="14"/>
    </row>
    <row r="338" spans="5:16" x14ac:dyDescent="0.25">
      <c r="E338" s="272"/>
      <c r="F338" s="13"/>
      <c r="G338" s="13"/>
      <c r="H338" s="13"/>
      <c r="I338" s="13"/>
      <c r="J338" s="13"/>
      <c r="L338" s="14"/>
      <c r="M338" s="14"/>
      <c r="N338" s="14"/>
      <c r="O338" s="14"/>
      <c r="P338" s="14"/>
    </row>
    <row r="339" spans="5:16" x14ac:dyDescent="0.25">
      <c r="E339" s="272"/>
      <c r="F339" s="13"/>
      <c r="G339" s="13"/>
      <c r="H339" s="13"/>
      <c r="I339" s="13"/>
      <c r="J339" s="13"/>
      <c r="L339" s="14"/>
      <c r="M339" s="14"/>
      <c r="N339" s="14"/>
      <c r="O339" s="14"/>
      <c r="P339" s="14"/>
    </row>
    <row r="340" spans="5:16" x14ac:dyDescent="0.25">
      <c r="E340" s="272"/>
      <c r="F340" s="13"/>
      <c r="G340" s="13"/>
      <c r="H340" s="13"/>
      <c r="I340" s="13"/>
      <c r="J340" s="13"/>
      <c r="L340" s="14"/>
      <c r="M340" s="14"/>
      <c r="N340" s="14"/>
      <c r="O340" s="14"/>
      <c r="P340" s="14"/>
    </row>
    <row r="341" spans="5:16" x14ac:dyDescent="0.25">
      <c r="E341" s="272"/>
      <c r="F341" s="13"/>
      <c r="G341" s="13"/>
      <c r="H341" s="13"/>
      <c r="I341" s="13"/>
      <c r="J341" s="13"/>
      <c r="L341" s="14"/>
      <c r="M341" s="14"/>
      <c r="N341" s="14"/>
      <c r="O341" s="14"/>
      <c r="P341" s="14"/>
    </row>
    <row r="342" spans="5:16" x14ac:dyDescent="0.25">
      <c r="E342" s="272"/>
      <c r="F342" s="13"/>
      <c r="G342" s="13"/>
      <c r="H342" s="13"/>
      <c r="I342" s="13"/>
      <c r="J342" s="13"/>
      <c r="L342" s="14"/>
      <c r="M342" s="14"/>
      <c r="N342" s="14"/>
      <c r="O342" s="14"/>
      <c r="P342" s="14"/>
    </row>
    <row r="343" spans="5:16" x14ac:dyDescent="0.25">
      <c r="E343" s="272"/>
      <c r="F343" s="13"/>
      <c r="G343" s="13"/>
      <c r="H343" s="13"/>
      <c r="I343" s="13"/>
      <c r="J343" s="13"/>
      <c r="L343" s="14"/>
      <c r="M343" s="14"/>
      <c r="N343" s="14"/>
      <c r="O343" s="14"/>
      <c r="P343" s="14"/>
    </row>
    <row r="344" spans="5:16" x14ac:dyDescent="0.25">
      <c r="E344" s="272"/>
      <c r="F344" s="13"/>
      <c r="G344" s="13"/>
      <c r="H344" s="13"/>
      <c r="I344" s="13"/>
      <c r="J344" s="13"/>
      <c r="L344" s="14"/>
      <c r="M344" s="14"/>
      <c r="N344" s="14"/>
      <c r="O344" s="14"/>
      <c r="P344" s="14"/>
    </row>
    <row r="345" spans="5:16" x14ac:dyDescent="0.25">
      <c r="E345" s="272"/>
      <c r="F345" s="13"/>
      <c r="G345" s="13"/>
      <c r="H345" s="13"/>
      <c r="I345" s="13"/>
      <c r="J345" s="13"/>
      <c r="L345" s="14"/>
      <c r="M345" s="14"/>
      <c r="N345" s="14"/>
      <c r="O345" s="14"/>
      <c r="P345" s="14"/>
    </row>
    <row r="346" spans="5:16" x14ac:dyDescent="0.25">
      <c r="E346" s="272"/>
      <c r="F346" s="13"/>
      <c r="G346" s="13"/>
      <c r="H346" s="13"/>
      <c r="I346" s="13"/>
      <c r="J346" s="13"/>
      <c r="L346" s="14"/>
      <c r="M346" s="14"/>
      <c r="N346" s="14"/>
      <c r="O346" s="14"/>
      <c r="P346" s="14"/>
    </row>
    <row r="347" spans="5:16" x14ac:dyDescent="0.25">
      <c r="E347" s="272"/>
      <c r="F347" s="13"/>
      <c r="G347" s="13"/>
      <c r="H347" s="13"/>
      <c r="I347" s="13"/>
      <c r="J347" s="13"/>
      <c r="L347" s="14"/>
      <c r="M347" s="14"/>
      <c r="N347" s="14"/>
      <c r="O347" s="14"/>
      <c r="P347" s="14"/>
    </row>
    <row r="348" spans="5:16" x14ac:dyDescent="0.25">
      <c r="E348" s="272"/>
      <c r="F348" s="13"/>
      <c r="G348" s="13"/>
      <c r="H348" s="13"/>
      <c r="I348" s="13"/>
      <c r="J348" s="13"/>
      <c r="L348" s="14"/>
      <c r="M348" s="14"/>
      <c r="N348" s="14"/>
      <c r="O348" s="14"/>
      <c r="P348" s="14"/>
    </row>
    <row r="349" spans="5:16" x14ac:dyDescent="0.25">
      <c r="E349" s="272"/>
      <c r="F349" s="13"/>
      <c r="G349" s="13"/>
      <c r="H349" s="13"/>
      <c r="I349" s="13"/>
      <c r="J349" s="13"/>
      <c r="L349" s="14"/>
      <c r="M349" s="14"/>
      <c r="N349" s="14"/>
      <c r="O349" s="14"/>
      <c r="P349" s="14"/>
    </row>
    <row r="350" spans="5:16" x14ac:dyDescent="0.25">
      <c r="F350" s="13"/>
      <c r="G350" s="13"/>
      <c r="H350" s="13"/>
      <c r="I350" s="13"/>
      <c r="J350" s="13"/>
      <c r="L350" s="14"/>
      <c r="M350" s="14"/>
      <c r="N350" s="14"/>
      <c r="O350" s="14"/>
      <c r="P350" s="14"/>
    </row>
    <row r="351" spans="5:16" x14ac:dyDescent="0.25">
      <c r="E351" s="272"/>
      <c r="F351" s="13"/>
      <c r="G351" s="13"/>
      <c r="H351" s="13"/>
      <c r="I351" s="13"/>
      <c r="J351" s="13"/>
      <c r="L351" s="14"/>
      <c r="M351" s="14"/>
      <c r="N351" s="14"/>
      <c r="O351" s="14"/>
      <c r="P351" s="14"/>
    </row>
    <row r="352" spans="5:16" x14ac:dyDescent="0.25">
      <c r="E352" s="272"/>
      <c r="F352" s="13"/>
      <c r="G352" s="13"/>
      <c r="H352" s="13"/>
      <c r="I352" s="13"/>
      <c r="J352" s="13"/>
      <c r="L352" s="14"/>
      <c r="M352" s="14"/>
      <c r="N352" s="14"/>
      <c r="O352" s="14"/>
      <c r="P352" s="14"/>
    </row>
    <row r="353" spans="5:16" x14ac:dyDescent="0.25">
      <c r="E353" s="272"/>
      <c r="F353" s="13"/>
      <c r="G353" s="13"/>
      <c r="H353" s="13"/>
      <c r="I353" s="13"/>
      <c r="J353" s="13"/>
      <c r="L353" s="14"/>
      <c r="M353" s="14"/>
      <c r="N353" s="14"/>
      <c r="O353" s="14"/>
      <c r="P353" s="14"/>
    </row>
    <row r="354" spans="5:16" x14ac:dyDescent="0.25">
      <c r="F354" s="13"/>
      <c r="G354" s="13"/>
      <c r="H354" s="13"/>
      <c r="I354" s="13"/>
      <c r="J354" s="13"/>
      <c r="L354" s="14"/>
      <c r="M354" s="14"/>
      <c r="N354" s="14"/>
      <c r="O354" s="14"/>
      <c r="P354" s="14"/>
    </row>
    <row r="355" spans="5:16" x14ac:dyDescent="0.25">
      <c r="E355" s="272"/>
      <c r="F355" s="13"/>
      <c r="G355" s="13"/>
      <c r="H355" s="13"/>
      <c r="I355" s="13"/>
      <c r="J355" s="13"/>
      <c r="L355" s="14"/>
      <c r="M355" s="14"/>
      <c r="N355" s="14"/>
      <c r="O355" s="14"/>
      <c r="P355" s="14"/>
    </row>
    <row r="356" spans="5:16" x14ac:dyDescent="0.25">
      <c r="E356" s="272"/>
      <c r="F356" s="13"/>
      <c r="G356" s="13"/>
      <c r="H356" s="13"/>
      <c r="I356" s="13"/>
      <c r="J356" s="13"/>
      <c r="L356" s="14"/>
      <c r="M356" s="14"/>
      <c r="N356" s="14"/>
      <c r="O356" s="14"/>
      <c r="P356" s="14"/>
    </row>
    <row r="357" spans="5:16" x14ac:dyDescent="0.25">
      <c r="E357" s="272"/>
      <c r="F357" s="13"/>
      <c r="G357" s="13"/>
      <c r="H357" s="13"/>
      <c r="I357" s="13"/>
      <c r="J357" s="13"/>
      <c r="L357" s="14"/>
      <c r="M357" s="14"/>
      <c r="N357" s="14"/>
      <c r="O357" s="14"/>
      <c r="P357" s="14"/>
    </row>
    <row r="358" spans="5:16" x14ac:dyDescent="0.25">
      <c r="E358" s="272"/>
      <c r="F358" s="13"/>
      <c r="G358" s="13"/>
      <c r="H358" s="13"/>
      <c r="I358" s="13"/>
      <c r="J358" s="13"/>
      <c r="L358" s="14"/>
      <c r="M358" s="14"/>
      <c r="N358" s="14"/>
      <c r="O358" s="14"/>
      <c r="P358" s="14"/>
    </row>
    <row r="359" spans="5:16" x14ac:dyDescent="0.25">
      <c r="E359" s="272"/>
      <c r="F359" s="13"/>
      <c r="G359" s="13"/>
      <c r="H359" s="13"/>
      <c r="I359" s="13"/>
      <c r="J359" s="13"/>
      <c r="L359" s="14"/>
      <c r="M359" s="14"/>
      <c r="N359" s="14"/>
      <c r="O359" s="14"/>
      <c r="P359" s="14"/>
    </row>
    <row r="360" spans="5:16" x14ac:dyDescent="0.25">
      <c r="E360" s="272"/>
      <c r="F360" s="13"/>
      <c r="G360" s="13"/>
      <c r="H360" s="13"/>
      <c r="I360" s="13"/>
      <c r="J360" s="13"/>
      <c r="L360" s="14"/>
      <c r="M360" s="14"/>
      <c r="N360" s="14"/>
      <c r="O360" s="14"/>
      <c r="P360" s="14"/>
    </row>
    <row r="361" spans="5:16" x14ac:dyDescent="0.25">
      <c r="E361" s="272"/>
      <c r="F361" s="13"/>
      <c r="G361" s="13"/>
      <c r="H361" s="13"/>
      <c r="I361" s="13"/>
      <c r="J361" s="13"/>
      <c r="L361" s="14"/>
      <c r="M361" s="14"/>
      <c r="N361" s="14"/>
      <c r="O361" s="14"/>
      <c r="P361" s="14"/>
    </row>
    <row r="362" spans="5:16" x14ac:dyDescent="0.25">
      <c r="E362" s="272"/>
      <c r="F362" s="13"/>
      <c r="G362" s="13"/>
      <c r="H362" s="13"/>
      <c r="I362" s="13"/>
      <c r="J362" s="13"/>
      <c r="L362" s="14"/>
      <c r="M362" s="14"/>
      <c r="N362" s="14"/>
      <c r="O362" s="14"/>
      <c r="P362" s="14"/>
    </row>
    <row r="363" spans="5:16" x14ac:dyDescent="0.25">
      <c r="E363" s="272"/>
      <c r="F363" s="13"/>
      <c r="G363" s="13"/>
      <c r="H363" s="13"/>
      <c r="I363" s="13"/>
      <c r="J363" s="13"/>
      <c r="L363" s="14"/>
      <c r="M363" s="14"/>
      <c r="N363" s="14"/>
      <c r="O363" s="14"/>
      <c r="P363" s="14"/>
    </row>
    <row r="364" spans="5:16" x14ac:dyDescent="0.25">
      <c r="E364" s="272"/>
      <c r="F364" s="13"/>
      <c r="G364" s="13"/>
      <c r="H364" s="13"/>
      <c r="I364" s="13"/>
      <c r="J364" s="13"/>
      <c r="L364" s="14"/>
      <c r="M364" s="14"/>
      <c r="N364" s="14"/>
      <c r="O364" s="14"/>
      <c r="P364" s="14"/>
    </row>
    <row r="365" spans="5:16" x14ac:dyDescent="0.25">
      <c r="E365" s="272"/>
      <c r="F365" s="13"/>
      <c r="G365" s="13"/>
      <c r="H365" s="13"/>
      <c r="I365" s="13"/>
      <c r="J365" s="13"/>
      <c r="L365" s="14"/>
      <c r="M365" s="14"/>
      <c r="N365" s="14"/>
      <c r="O365" s="14"/>
      <c r="P365" s="14"/>
    </row>
    <row r="366" spans="5:16" x14ac:dyDescent="0.25">
      <c r="E366" s="272"/>
      <c r="F366" s="13"/>
      <c r="G366" s="13"/>
      <c r="H366" s="13"/>
      <c r="I366" s="13"/>
      <c r="J366" s="13"/>
      <c r="L366" s="14"/>
      <c r="M366" s="14"/>
      <c r="N366" s="14"/>
      <c r="O366" s="14"/>
      <c r="P366" s="14"/>
    </row>
    <row r="367" spans="5:16" x14ac:dyDescent="0.25">
      <c r="E367" s="272"/>
      <c r="F367" s="13"/>
      <c r="G367" s="13"/>
      <c r="H367" s="13"/>
      <c r="I367" s="13"/>
      <c r="J367" s="13"/>
      <c r="L367" s="14"/>
      <c r="M367" s="14"/>
      <c r="N367" s="14"/>
      <c r="O367" s="14"/>
      <c r="P367" s="14"/>
    </row>
    <row r="368" spans="5:16" x14ac:dyDescent="0.25">
      <c r="E368" s="272"/>
      <c r="F368" s="13"/>
      <c r="G368" s="13"/>
      <c r="H368" s="13"/>
      <c r="I368" s="13"/>
      <c r="J368" s="13"/>
      <c r="L368" s="14"/>
      <c r="M368" s="14"/>
      <c r="N368" s="14"/>
      <c r="O368" s="14"/>
      <c r="P368" s="14"/>
    </row>
    <row r="369" spans="5:16" x14ac:dyDescent="0.25">
      <c r="E369" s="272"/>
      <c r="F369" s="13"/>
      <c r="G369" s="13"/>
      <c r="H369" s="13"/>
      <c r="I369" s="13"/>
      <c r="J369" s="13"/>
      <c r="L369" s="14"/>
      <c r="M369" s="14"/>
      <c r="N369" s="14"/>
      <c r="O369" s="14"/>
      <c r="P369" s="14"/>
    </row>
    <row r="370" spans="5:16" x14ac:dyDescent="0.25">
      <c r="E370" s="272"/>
      <c r="F370" s="13"/>
      <c r="G370" s="13"/>
      <c r="H370" s="13"/>
      <c r="I370" s="13"/>
      <c r="J370" s="13"/>
      <c r="L370" s="14"/>
      <c r="M370" s="14"/>
      <c r="N370" s="14"/>
      <c r="O370" s="14"/>
      <c r="P370" s="14"/>
    </row>
    <row r="371" spans="5:16" x14ac:dyDescent="0.25">
      <c r="E371" s="272"/>
      <c r="F371" s="13"/>
      <c r="G371" s="13"/>
      <c r="H371" s="13"/>
      <c r="I371" s="13"/>
      <c r="J371" s="13"/>
      <c r="L371" s="14"/>
      <c r="M371" s="14"/>
      <c r="N371" s="14"/>
      <c r="O371" s="14"/>
      <c r="P371" s="14"/>
    </row>
    <row r="372" spans="5:16" x14ac:dyDescent="0.25">
      <c r="E372" s="272"/>
      <c r="F372" s="13"/>
      <c r="G372" s="13"/>
      <c r="H372" s="13"/>
      <c r="I372" s="13"/>
      <c r="J372" s="13"/>
      <c r="L372" s="14"/>
      <c r="M372" s="14"/>
      <c r="N372" s="14"/>
      <c r="O372" s="14"/>
      <c r="P372" s="14"/>
    </row>
    <row r="373" spans="5:16" x14ac:dyDescent="0.25">
      <c r="E373" s="272"/>
      <c r="F373" s="13"/>
      <c r="G373" s="13"/>
      <c r="H373" s="13"/>
      <c r="I373" s="13"/>
      <c r="J373" s="13"/>
      <c r="L373" s="14"/>
      <c r="M373" s="14"/>
      <c r="N373" s="14"/>
      <c r="O373" s="14"/>
      <c r="P373" s="14"/>
    </row>
    <row r="374" spans="5:16" x14ac:dyDescent="0.25">
      <c r="E374" s="272"/>
      <c r="F374" s="13"/>
      <c r="G374" s="13"/>
      <c r="H374" s="13"/>
      <c r="I374" s="13"/>
      <c r="J374" s="13"/>
      <c r="L374" s="14"/>
      <c r="M374" s="14"/>
      <c r="N374" s="14"/>
      <c r="O374" s="14"/>
      <c r="P374" s="14"/>
    </row>
    <row r="375" spans="5:16" x14ac:dyDescent="0.25">
      <c r="E375" s="272"/>
      <c r="F375" s="13"/>
      <c r="G375" s="13"/>
      <c r="H375" s="13"/>
      <c r="I375" s="13"/>
      <c r="J375" s="13"/>
      <c r="L375" s="14"/>
      <c r="M375" s="14"/>
      <c r="N375" s="14"/>
      <c r="O375" s="14"/>
      <c r="P375" s="14"/>
    </row>
    <row r="376" spans="5:16" x14ac:dyDescent="0.25">
      <c r="E376" s="272"/>
      <c r="F376" s="13"/>
      <c r="G376" s="13"/>
      <c r="H376" s="13"/>
      <c r="I376" s="13"/>
      <c r="J376" s="13"/>
      <c r="L376" s="14"/>
      <c r="M376" s="14"/>
      <c r="N376" s="14"/>
      <c r="O376" s="14"/>
      <c r="P376" s="14"/>
    </row>
    <row r="377" spans="5:16" x14ac:dyDescent="0.25">
      <c r="E377" s="272"/>
      <c r="F377" s="13"/>
      <c r="G377" s="13"/>
      <c r="H377" s="13"/>
      <c r="I377" s="13"/>
      <c r="J377" s="13"/>
      <c r="L377" s="14"/>
      <c r="M377" s="14"/>
      <c r="N377" s="14"/>
      <c r="O377" s="14"/>
      <c r="P377" s="14"/>
    </row>
    <row r="378" spans="5:16" x14ac:dyDescent="0.25">
      <c r="F378" s="13"/>
      <c r="G378" s="13"/>
      <c r="H378" s="13"/>
      <c r="I378" s="13"/>
      <c r="J378" s="13"/>
      <c r="L378" s="14"/>
      <c r="M378" s="14"/>
      <c r="N378" s="14"/>
      <c r="O378" s="14"/>
      <c r="P378" s="14"/>
    </row>
    <row r="379" spans="5:16" x14ac:dyDescent="0.25">
      <c r="E379" s="272"/>
      <c r="F379" s="13"/>
      <c r="G379" s="13"/>
      <c r="H379" s="13"/>
      <c r="I379" s="13"/>
      <c r="J379" s="13"/>
      <c r="L379" s="14"/>
      <c r="M379" s="14"/>
      <c r="N379" s="14"/>
      <c r="O379" s="14"/>
      <c r="P379" s="14"/>
    </row>
    <row r="380" spans="5:16" x14ac:dyDescent="0.25">
      <c r="E380" s="272"/>
      <c r="F380" s="13"/>
      <c r="G380" s="13"/>
      <c r="H380" s="13"/>
      <c r="I380" s="13"/>
      <c r="J380" s="13"/>
      <c r="L380" s="14"/>
      <c r="M380" s="14"/>
      <c r="N380" s="14"/>
      <c r="O380" s="14"/>
      <c r="P380" s="14"/>
    </row>
    <row r="381" spans="5:16" x14ac:dyDescent="0.25">
      <c r="E381" s="272"/>
      <c r="F381" s="13"/>
      <c r="G381" s="13"/>
      <c r="H381" s="13"/>
      <c r="I381" s="13"/>
      <c r="J381" s="13"/>
      <c r="L381" s="14"/>
      <c r="M381" s="14"/>
      <c r="N381" s="14"/>
      <c r="O381" s="14"/>
      <c r="P381" s="14"/>
    </row>
    <row r="382" spans="5:16" x14ac:dyDescent="0.25">
      <c r="E382" s="272"/>
      <c r="F382" s="13"/>
      <c r="G382" s="13"/>
      <c r="H382" s="13"/>
      <c r="I382" s="13"/>
      <c r="J382" s="13"/>
      <c r="L382" s="14"/>
      <c r="M382" s="14"/>
      <c r="N382" s="14"/>
      <c r="O382" s="14"/>
      <c r="P382" s="14"/>
    </row>
    <row r="383" spans="5:16" x14ac:dyDescent="0.25">
      <c r="E383" s="272"/>
      <c r="F383" s="13"/>
      <c r="G383" s="13"/>
      <c r="H383" s="13"/>
      <c r="I383" s="13"/>
      <c r="J383" s="13"/>
      <c r="L383" s="14"/>
      <c r="M383" s="14"/>
      <c r="N383" s="14"/>
      <c r="O383" s="14"/>
      <c r="P383" s="14"/>
    </row>
    <row r="384" spans="5:16" x14ac:dyDescent="0.25">
      <c r="E384" s="272"/>
      <c r="F384" s="13"/>
      <c r="G384" s="13"/>
      <c r="H384" s="13"/>
      <c r="I384" s="13"/>
      <c r="J384" s="13"/>
      <c r="L384" s="14"/>
      <c r="M384" s="14"/>
      <c r="N384" s="14"/>
      <c r="O384" s="14"/>
      <c r="P384" s="14"/>
    </row>
    <row r="385" spans="5:16" x14ac:dyDescent="0.25">
      <c r="E385" s="272"/>
      <c r="F385" s="13"/>
      <c r="G385" s="13"/>
      <c r="H385" s="13"/>
      <c r="I385" s="13"/>
      <c r="J385" s="13"/>
      <c r="L385" s="14"/>
      <c r="M385" s="14"/>
      <c r="N385" s="14"/>
      <c r="O385" s="14"/>
      <c r="P385" s="14"/>
    </row>
    <row r="386" spans="5:16" x14ac:dyDescent="0.25">
      <c r="E386" s="272"/>
      <c r="F386" s="13"/>
      <c r="G386" s="13"/>
      <c r="H386" s="13"/>
      <c r="I386" s="13"/>
      <c r="J386" s="13"/>
      <c r="L386" s="14"/>
      <c r="M386" s="14"/>
      <c r="N386" s="14"/>
      <c r="O386" s="14"/>
      <c r="P386" s="14"/>
    </row>
    <row r="387" spans="5:16" x14ac:dyDescent="0.25">
      <c r="E387" s="272"/>
      <c r="F387" s="13"/>
      <c r="G387" s="13"/>
      <c r="H387" s="13"/>
      <c r="I387" s="13"/>
      <c r="J387" s="13"/>
      <c r="L387" s="14"/>
      <c r="M387" s="14"/>
      <c r="N387" s="14"/>
      <c r="O387" s="14"/>
      <c r="P387" s="14"/>
    </row>
    <row r="388" spans="5:16" x14ac:dyDescent="0.25">
      <c r="E388" s="272"/>
      <c r="F388" s="13"/>
      <c r="G388" s="13"/>
      <c r="H388" s="13"/>
      <c r="I388" s="13"/>
      <c r="J388" s="13"/>
      <c r="L388" s="14"/>
      <c r="M388" s="14"/>
      <c r="N388" s="14"/>
      <c r="O388" s="14"/>
      <c r="P388" s="14"/>
    </row>
    <row r="389" spans="5:16" x14ac:dyDescent="0.25">
      <c r="E389" s="272"/>
      <c r="F389" s="13"/>
      <c r="G389" s="13"/>
      <c r="H389" s="13"/>
      <c r="I389" s="13"/>
      <c r="J389" s="13"/>
      <c r="L389" s="14"/>
      <c r="M389" s="14"/>
      <c r="N389" s="14"/>
      <c r="O389" s="14"/>
      <c r="P389" s="14"/>
    </row>
    <row r="390" spans="5:16" x14ac:dyDescent="0.25">
      <c r="E390" s="272"/>
      <c r="F390" s="13"/>
      <c r="G390" s="13"/>
      <c r="H390" s="13"/>
      <c r="I390" s="13"/>
      <c r="J390" s="13"/>
      <c r="L390" s="14"/>
      <c r="M390" s="14"/>
      <c r="N390" s="14"/>
      <c r="O390" s="14"/>
      <c r="P390" s="14"/>
    </row>
    <row r="391" spans="5:16" x14ac:dyDescent="0.25">
      <c r="E391" s="272"/>
      <c r="F391" s="13"/>
      <c r="G391" s="13"/>
      <c r="H391" s="13"/>
      <c r="I391" s="13"/>
      <c r="J391" s="13"/>
      <c r="L391" s="14"/>
      <c r="M391" s="14"/>
      <c r="N391" s="14"/>
      <c r="O391" s="14"/>
      <c r="P391" s="14"/>
    </row>
    <row r="392" spans="5:16" x14ac:dyDescent="0.25">
      <c r="E392" s="272"/>
      <c r="F392" s="13"/>
      <c r="G392" s="13"/>
      <c r="H392" s="13"/>
      <c r="I392" s="13"/>
      <c r="J392" s="13"/>
      <c r="L392" s="14"/>
      <c r="M392" s="14"/>
      <c r="N392" s="14"/>
      <c r="O392" s="14"/>
      <c r="P392" s="14"/>
    </row>
    <row r="393" spans="5:16" x14ac:dyDescent="0.25">
      <c r="E393" s="272"/>
      <c r="F393" s="13"/>
      <c r="G393" s="13"/>
      <c r="H393" s="13"/>
      <c r="I393" s="13"/>
      <c r="J393" s="13"/>
      <c r="L393" s="14"/>
      <c r="M393" s="14"/>
      <c r="N393" s="14"/>
      <c r="O393" s="14"/>
      <c r="P393" s="14"/>
    </row>
    <row r="394" spans="5:16" x14ac:dyDescent="0.25">
      <c r="E394" s="272"/>
      <c r="F394" s="13"/>
      <c r="G394" s="13"/>
      <c r="H394" s="13"/>
      <c r="I394" s="13"/>
      <c r="J394" s="13"/>
      <c r="L394" s="14"/>
      <c r="M394" s="14"/>
      <c r="N394" s="14"/>
      <c r="O394" s="14"/>
      <c r="P394" s="14"/>
    </row>
    <row r="395" spans="5:16" x14ac:dyDescent="0.25">
      <c r="E395" s="272"/>
      <c r="F395" s="13"/>
      <c r="G395" s="13"/>
      <c r="H395" s="13"/>
      <c r="I395" s="13"/>
      <c r="J395" s="13"/>
      <c r="L395" s="14"/>
      <c r="M395" s="14"/>
      <c r="N395" s="14"/>
      <c r="O395" s="14"/>
      <c r="P395" s="14"/>
    </row>
    <row r="396" spans="5:16" x14ac:dyDescent="0.25">
      <c r="E396" s="272"/>
      <c r="F396" s="13"/>
      <c r="G396" s="13"/>
      <c r="H396" s="13"/>
      <c r="I396" s="13"/>
      <c r="J396" s="13"/>
      <c r="L396" s="14"/>
      <c r="M396" s="14"/>
      <c r="N396" s="14"/>
      <c r="O396" s="14"/>
      <c r="P396" s="14"/>
    </row>
    <row r="397" spans="5:16" x14ac:dyDescent="0.25">
      <c r="E397" s="272"/>
      <c r="F397" s="13"/>
      <c r="G397" s="13"/>
      <c r="H397" s="13"/>
      <c r="I397" s="13"/>
      <c r="J397" s="13"/>
      <c r="L397" s="14"/>
      <c r="M397" s="14"/>
      <c r="N397" s="14"/>
      <c r="O397" s="14"/>
      <c r="P397" s="14"/>
    </row>
    <row r="398" spans="5:16" x14ac:dyDescent="0.25">
      <c r="E398" s="272"/>
      <c r="F398" s="13"/>
      <c r="G398" s="13"/>
      <c r="H398" s="13"/>
      <c r="I398" s="13"/>
      <c r="J398" s="13"/>
      <c r="L398" s="14"/>
      <c r="M398" s="14"/>
      <c r="N398" s="14"/>
      <c r="O398" s="14"/>
      <c r="P398" s="14"/>
    </row>
    <row r="399" spans="5:16" x14ac:dyDescent="0.25">
      <c r="E399" s="272"/>
      <c r="F399" s="13"/>
      <c r="G399" s="13"/>
      <c r="H399" s="13"/>
      <c r="I399" s="13"/>
      <c r="J399" s="13"/>
      <c r="L399" s="14"/>
      <c r="M399" s="14"/>
      <c r="N399" s="14"/>
      <c r="O399" s="14"/>
      <c r="P399" s="14"/>
    </row>
    <row r="400" spans="5:16" x14ac:dyDescent="0.25">
      <c r="E400" s="272"/>
      <c r="F400" s="13"/>
      <c r="G400" s="13"/>
      <c r="H400" s="13"/>
      <c r="I400" s="13"/>
      <c r="J400" s="13"/>
      <c r="L400" s="14"/>
      <c r="M400" s="14"/>
      <c r="N400" s="14"/>
      <c r="O400" s="14"/>
      <c r="P400" s="14"/>
    </row>
    <row r="401" spans="5:16" x14ac:dyDescent="0.25">
      <c r="E401" s="272"/>
      <c r="F401" s="13"/>
      <c r="G401" s="13"/>
      <c r="H401" s="13"/>
      <c r="I401" s="13"/>
      <c r="J401" s="13"/>
      <c r="L401" s="14"/>
      <c r="M401" s="14"/>
      <c r="N401" s="14"/>
      <c r="O401" s="14"/>
      <c r="P401" s="14"/>
    </row>
    <row r="402" spans="5:16" x14ac:dyDescent="0.25">
      <c r="E402" s="272"/>
      <c r="F402" s="13"/>
      <c r="G402" s="13"/>
      <c r="H402" s="13"/>
      <c r="I402" s="13"/>
      <c r="J402" s="13"/>
      <c r="L402" s="14"/>
      <c r="M402" s="14"/>
      <c r="N402" s="14"/>
      <c r="O402" s="14"/>
      <c r="P402" s="14"/>
    </row>
    <row r="403" spans="5:16" x14ac:dyDescent="0.25">
      <c r="E403" s="272"/>
      <c r="F403" s="13"/>
      <c r="G403" s="13"/>
      <c r="H403" s="13"/>
      <c r="I403" s="13"/>
      <c r="J403" s="13"/>
      <c r="L403" s="14"/>
      <c r="M403" s="14"/>
      <c r="N403" s="14"/>
      <c r="O403" s="14"/>
      <c r="P403" s="14"/>
    </row>
    <row r="404" spans="5:16" x14ac:dyDescent="0.25">
      <c r="E404" s="272"/>
      <c r="F404" s="13"/>
      <c r="G404" s="13"/>
      <c r="H404" s="13"/>
      <c r="I404" s="13"/>
      <c r="J404" s="13"/>
      <c r="L404" s="14"/>
      <c r="M404" s="14"/>
      <c r="N404" s="14"/>
      <c r="O404" s="14"/>
      <c r="P404" s="14"/>
    </row>
    <row r="405" spans="5:16" x14ac:dyDescent="0.25">
      <c r="E405" s="272"/>
      <c r="F405" s="13"/>
      <c r="G405" s="13"/>
      <c r="H405" s="13"/>
      <c r="I405" s="13"/>
      <c r="J405" s="13"/>
      <c r="L405" s="14"/>
      <c r="M405" s="14"/>
      <c r="N405" s="14"/>
      <c r="O405" s="14"/>
      <c r="P405" s="14"/>
    </row>
    <row r="406" spans="5:16" x14ac:dyDescent="0.25">
      <c r="E406" s="272"/>
      <c r="F406" s="13"/>
      <c r="G406" s="13"/>
      <c r="H406" s="13"/>
      <c r="I406" s="13"/>
      <c r="J406" s="13"/>
      <c r="L406" s="14"/>
      <c r="M406" s="14"/>
      <c r="N406" s="14"/>
      <c r="O406" s="14"/>
      <c r="P406" s="14"/>
    </row>
    <row r="407" spans="5:16" x14ac:dyDescent="0.25">
      <c r="F407" s="13"/>
      <c r="G407" s="13"/>
      <c r="H407" s="13"/>
      <c r="I407" s="13"/>
      <c r="J407" s="13"/>
      <c r="L407" s="14"/>
      <c r="M407" s="14"/>
      <c r="N407" s="14"/>
      <c r="O407" s="14"/>
      <c r="P407" s="14"/>
    </row>
    <row r="408" spans="5:16" x14ac:dyDescent="0.25">
      <c r="E408" s="272"/>
      <c r="F408" s="13"/>
      <c r="G408" s="13"/>
      <c r="H408" s="13"/>
      <c r="I408" s="13"/>
      <c r="J408" s="13"/>
      <c r="L408" s="14"/>
      <c r="M408" s="14"/>
      <c r="N408" s="14"/>
      <c r="O408" s="14"/>
      <c r="P408" s="14"/>
    </row>
    <row r="409" spans="5:16" x14ac:dyDescent="0.25">
      <c r="E409" s="272"/>
      <c r="F409" s="13"/>
      <c r="G409" s="13"/>
      <c r="H409" s="13"/>
      <c r="I409" s="13"/>
      <c r="J409" s="13"/>
      <c r="L409" s="14"/>
      <c r="M409" s="14"/>
      <c r="N409" s="14"/>
      <c r="O409" s="14"/>
      <c r="P409" s="14"/>
    </row>
    <row r="410" spans="5:16" x14ac:dyDescent="0.25">
      <c r="E410" s="272"/>
      <c r="F410" s="13"/>
      <c r="G410" s="13"/>
      <c r="H410" s="13"/>
      <c r="I410" s="13"/>
      <c r="J410" s="13"/>
      <c r="L410" s="14"/>
      <c r="M410" s="14"/>
      <c r="N410" s="14"/>
      <c r="O410" s="14"/>
      <c r="P410" s="14"/>
    </row>
    <row r="411" spans="5:16" x14ac:dyDescent="0.25">
      <c r="E411" s="272"/>
      <c r="F411" s="13"/>
      <c r="G411" s="13"/>
      <c r="H411" s="13"/>
      <c r="I411" s="13"/>
      <c r="J411" s="13"/>
      <c r="L411" s="14"/>
      <c r="M411" s="14"/>
      <c r="N411" s="14"/>
      <c r="O411" s="14"/>
      <c r="P411" s="14"/>
    </row>
    <row r="412" spans="5:16" x14ac:dyDescent="0.25">
      <c r="E412" s="272"/>
      <c r="F412" s="13"/>
      <c r="G412" s="13"/>
      <c r="H412" s="13"/>
      <c r="I412" s="13"/>
      <c r="J412" s="13"/>
      <c r="L412" s="14"/>
      <c r="M412" s="14"/>
      <c r="N412" s="14"/>
      <c r="O412" s="14"/>
      <c r="P412" s="14"/>
    </row>
    <row r="413" spans="5:16" x14ac:dyDescent="0.25">
      <c r="E413" s="272"/>
      <c r="F413" s="13"/>
      <c r="G413" s="13"/>
      <c r="H413" s="13"/>
      <c r="I413" s="13"/>
      <c r="J413" s="13"/>
      <c r="L413" s="14"/>
      <c r="M413" s="14"/>
      <c r="N413" s="14"/>
      <c r="O413" s="14"/>
      <c r="P413" s="14"/>
    </row>
    <row r="414" spans="5:16" x14ac:dyDescent="0.25">
      <c r="E414" s="272"/>
      <c r="F414" s="13"/>
      <c r="G414" s="13"/>
      <c r="H414" s="13"/>
      <c r="I414" s="13"/>
      <c r="J414" s="13"/>
      <c r="L414" s="14"/>
      <c r="M414" s="14"/>
      <c r="N414" s="14"/>
      <c r="O414" s="14"/>
      <c r="P414" s="14"/>
    </row>
    <row r="415" spans="5:16" x14ac:dyDescent="0.25">
      <c r="E415" s="272"/>
      <c r="F415" s="13"/>
      <c r="G415" s="13"/>
      <c r="H415" s="13"/>
      <c r="I415" s="13"/>
      <c r="J415" s="13"/>
      <c r="L415" s="14"/>
      <c r="M415" s="14"/>
      <c r="N415" s="14"/>
      <c r="O415" s="14"/>
      <c r="P415" s="14"/>
    </row>
    <row r="416" spans="5:16" x14ac:dyDescent="0.25">
      <c r="E416" s="272"/>
      <c r="F416" s="13"/>
      <c r="G416" s="13"/>
      <c r="H416" s="13"/>
      <c r="I416" s="13"/>
      <c r="J416" s="13"/>
      <c r="L416" s="14"/>
      <c r="M416" s="14"/>
      <c r="N416" s="14"/>
      <c r="O416" s="14"/>
      <c r="P416" s="14"/>
    </row>
    <row r="417" spans="5:16" x14ac:dyDescent="0.25">
      <c r="E417" s="272"/>
      <c r="F417" s="13"/>
      <c r="G417" s="13"/>
      <c r="H417" s="13"/>
      <c r="I417" s="13"/>
      <c r="J417" s="13"/>
      <c r="L417" s="14"/>
      <c r="M417" s="14"/>
      <c r="N417" s="14"/>
      <c r="O417" s="14"/>
      <c r="P417" s="14"/>
    </row>
    <row r="418" spans="5:16" x14ac:dyDescent="0.25">
      <c r="E418" s="272"/>
      <c r="F418" s="13"/>
      <c r="G418" s="13"/>
      <c r="H418" s="13"/>
      <c r="I418" s="13"/>
      <c r="J418" s="13"/>
      <c r="L418" s="14"/>
      <c r="M418" s="14"/>
      <c r="N418" s="14"/>
      <c r="O418" s="14"/>
      <c r="P418" s="14"/>
    </row>
    <row r="419" spans="5:16" x14ac:dyDescent="0.25">
      <c r="E419" s="272"/>
      <c r="F419" s="13"/>
      <c r="G419" s="13"/>
      <c r="H419" s="13"/>
      <c r="I419" s="13"/>
      <c r="J419" s="13"/>
      <c r="L419" s="14"/>
      <c r="M419" s="14"/>
      <c r="N419" s="14"/>
      <c r="O419" s="14"/>
      <c r="P419" s="14"/>
    </row>
    <row r="420" spans="5:16" x14ac:dyDescent="0.25">
      <c r="E420" s="272"/>
      <c r="F420" s="13"/>
      <c r="G420" s="13"/>
      <c r="H420" s="13"/>
      <c r="I420" s="13"/>
      <c r="J420" s="13"/>
      <c r="L420" s="14"/>
      <c r="M420" s="14"/>
      <c r="N420" s="14"/>
      <c r="O420" s="14"/>
      <c r="P420" s="14"/>
    </row>
    <row r="421" spans="5:16" x14ac:dyDescent="0.25">
      <c r="E421" s="272"/>
      <c r="F421" s="13"/>
      <c r="G421" s="13"/>
      <c r="H421" s="13"/>
      <c r="I421" s="13"/>
      <c r="J421" s="13"/>
      <c r="L421" s="14"/>
      <c r="M421" s="14"/>
      <c r="N421" s="14"/>
      <c r="O421" s="14"/>
      <c r="P421" s="14"/>
    </row>
    <row r="422" spans="5:16" x14ac:dyDescent="0.25">
      <c r="E422" s="272"/>
      <c r="F422" s="13"/>
      <c r="G422" s="13"/>
      <c r="H422" s="13"/>
      <c r="I422" s="13"/>
      <c r="J422" s="13"/>
      <c r="L422" s="14"/>
      <c r="M422" s="14"/>
      <c r="N422" s="14"/>
      <c r="O422" s="14"/>
      <c r="P422" s="14"/>
    </row>
    <row r="423" spans="5:16" x14ac:dyDescent="0.25">
      <c r="E423" s="272"/>
      <c r="F423" s="13"/>
      <c r="G423" s="13"/>
      <c r="H423" s="13"/>
      <c r="I423" s="13"/>
      <c r="J423" s="13"/>
      <c r="L423" s="14"/>
      <c r="M423" s="14"/>
      <c r="N423" s="14"/>
      <c r="O423" s="14"/>
      <c r="P423" s="14"/>
    </row>
    <row r="424" spans="5:16" x14ac:dyDescent="0.25">
      <c r="E424" s="272"/>
      <c r="F424" s="13"/>
      <c r="G424" s="13"/>
      <c r="H424" s="13"/>
      <c r="I424" s="13"/>
      <c r="J424" s="13"/>
      <c r="L424" s="14"/>
      <c r="M424" s="14"/>
      <c r="N424" s="14"/>
      <c r="O424" s="14"/>
      <c r="P424" s="14"/>
    </row>
    <row r="425" spans="5:16" x14ac:dyDescent="0.25">
      <c r="E425" s="272"/>
      <c r="F425" s="13"/>
      <c r="G425" s="13"/>
      <c r="H425" s="13"/>
      <c r="I425" s="13"/>
      <c r="J425" s="13"/>
      <c r="L425" s="14"/>
      <c r="M425" s="14"/>
      <c r="N425" s="14"/>
      <c r="O425" s="14"/>
      <c r="P425" s="14"/>
    </row>
    <row r="426" spans="5:16" x14ac:dyDescent="0.25">
      <c r="E426" s="272"/>
      <c r="F426" s="13"/>
      <c r="G426" s="13"/>
      <c r="H426" s="13"/>
      <c r="I426" s="13"/>
      <c r="J426" s="13"/>
      <c r="L426" s="14"/>
      <c r="M426" s="14"/>
      <c r="N426" s="14"/>
      <c r="O426" s="14"/>
      <c r="P426" s="14"/>
    </row>
    <row r="427" spans="5:16" x14ac:dyDescent="0.25">
      <c r="E427" s="272"/>
      <c r="F427" s="13"/>
      <c r="G427" s="13"/>
      <c r="H427" s="13"/>
      <c r="I427" s="13"/>
      <c r="J427" s="13"/>
      <c r="L427" s="14"/>
      <c r="M427" s="14"/>
      <c r="N427" s="14"/>
      <c r="O427" s="14"/>
      <c r="P427" s="14"/>
    </row>
    <row r="428" spans="5:16" x14ac:dyDescent="0.25">
      <c r="E428" s="272"/>
      <c r="F428" s="13"/>
      <c r="G428" s="13"/>
      <c r="H428" s="13"/>
      <c r="I428" s="13"/>
      <c r="J428" s="13"/>
      <c r="L428" s="14"/>
      <c r="M428" s="14"/>
      <c r="N428" s="14"/>
      <c r="O428" s="14"/>
      <c r="P428" s="14"/>
    </row>
    <row r="429" spans="5:16" x14ac:dyDescent="0.25">
      <c r="E429" s="272"/>
      <c r="F429" s="13"/>
      <c r="G429" s="13"/>
      <c r="H429" s="13"/>
      <c r="I429" s="13"/>
      <c r="J429" s="13"/>
      <c r="L429" s="14"/>
      <c r="M429" s="14"/>
      <c r="N429" s="14"/>
      <c r="O429" s="14"/>
      <c r="P429" s="14"/>
    </row>
    <row r="430" spans="5:16" x14ac:dyDescent="0.25">
      <c r="E430" s="272"/>
      <c r="F430" s="13"/>
      <c r="G430" s="13"/>
      <c r="H430" s="13"/>
      <c r="I430" s="13"/>
      <c r="J430" s="13"/>
      <c r="L430" s="14"/>
      <c r="M430" s="14"/>
      <c r="N430" s="14"/>
      <c r="O430" s="14"/>
      <c r="P430" s="14"/>
    </row>
    <row r="431" spans="5:16" x14ac:dyDescent="0.25">
      <c r="E431" s="272"/>
      <c r="F431" s="13"/>
      <c r="G431" s="13"/>
      <c r="H431" s="13"/>
      <c r="I431" s="13"/>
      <c r="J431" s="13"/>
      <c r="L431" s="14"/>
      <c r="M431" s="14"/>
      <c r="N431" s="14"/>
      <c r="O431" s="14"/>
      <c r="P431" s="14"/>
    </row>
    <row r="432" spans="5:16" x14ac:dyDescent="0.25">
      <c r="E432" s="272"/>
      <c r="F432" s="13"/>
      <c r="G432" s="13"/>
      <c r="H432" s="13"/>
      <c r="I432" s="13"/>
      <c r="J432" s="13"/>
      <c r="L432" s="14"/>
      <c r="M432" s="14"/>
      <c r="N432" s="14"/>
      <c r="O432" s="14"/>
      <c r="P432" s="14"/>
    </row>
    <row r="433" spans="5:16" x14ac:dyDescent="0.25">
      <c r="E433" s="272"/>
      <c r="F433" s="13"/>
      <c r="G433" s="13"/>
      <c r="H433" s="13"/>
      <c r="I433" s="13"/>
      <c r="J433" s="13"/>
      <c r="L433" s="14"/>
      <c r="M433" s="14"/>
      <c r="N433" s="14"/>
      <c r="O433" s="14"/>
      <c r="P433" s="14"/>
    </row>
    <row r="434" spans="5:16" x14ac:dyDescent="0.25">
      <c r="F434" s="13"/>
      <c r="G434" s="13"/>
      <c r="H434" s="13"/>
      <c r="I434" s="13"/>
      <c r="J434" s="13"/>
      <c r="L434" s="14"/>
      <c r="M434" s="14"/>
      <c r="N434" s="14"/>
      <c r="O434" s="14"/>
      <c r="P434" s="14"/>
    </row>
    <row r="435" spans="5:16" x14ac:dyDescent="0.25">
      <c r="E435" s="272"/>
      <c r="F435" s="13"/>
      <c r="G435" s="13"/>
      <c r="H435" s="13"/>
      <c r="I435" s="13"/>
      <c r="J435" s="13"/>
      <c r="L435" s="14"/>
      <c r="M435" s="14"/>
      <c r="N435" s="14"/>
      <c r="O435" s="14"/>
      <c r="P435" s="14"/>
    </row>
    <row r="436" spans="5:16" x14ac:dyDescent="0.25">
      <c r="E436" s="272"/>
      <c r="F436" s="13"/>
      <c r="G436" s="13"/>
      <c r="H436" s="13"/>
      <c r="I436" s="13"/>
      <c r="J436" s="13"/>
      <c r="L436" s="14"/>
      <c r="M436" s="14"/>
      <c r="N436" s="14"/>
      <c r="O436" s="14"/>
      <c r="P436" s="14"/>
    </row>
    <row r="437" spans="5:16" x14ac:dyDescent="0.25">
      <c r="E437" s="272"/>
      <c r="F437" s="13"/>
      <c r="G437" s="13"/>
      <c r="H437" s="13"/>
      <c r="I437" s="13"/>
      <c r="J437" s="13"/>
      <c r="L437" s="14"/>
      <c r="M437" s="14"/>
      <c r="N437" s="14"/>
      <c r="O437" s="14"/>
      <c r="P437" s="14"/>
    </row>
    <row r="438" spans="5:16" x14ac:dyDescent="0.25">
      <c r="F438" s="13"/>
      <c r="G438" s="13"/>
      <c r="H438" s="13"/>
      <c r="I438" s="13"/>
      <c r="J438" s="13"/>
      <c r="L438" s="14"/>
      <c r="M438" s="14"/>
      <c r="N438" s="14"/>
      <c r="O438" s="14"/>
      <c r="P438" s="14"/>
    </row>
    <row r="439" spans="5:16" x14ac:dyDescent="0.25">
      <c r="E439" s="272"/>
      <c r="F439" s="13"/>
      <c r="G439" s="13"/>
      <c r="H439" s="13"/>
      <c r="I439" s="13"/>
      <c r="J439" s="13"/>
      <c r="L439" s="14"/>
      <c r="M439" s="14"/>
      <c r="N439" s="14"/>
      <c r="O439" s="14"/>
      <c r="P439" s="14"/>
    </row>
    <row r="440" spans="5:16" x14ac:dyDescent="0.25">
      <c r="E440" s="272"/>
      <c r="F440" s="13"/>
      <c r="G440" s="13"/>
      <c r="H440" s="13"/>
      <c r="I440" s="13"/>
      <c r="J440" s="13"/>
      <c r="L440" s="14"/>
      <c r="M440" s="14"/>
      <c r="N440" s="14"/>
      <c r="O440" s="14"/>
      <c r="P440" s="14"/>
    </row>
    <row r="441" spans="5:16" x14ac:dyDescent="0.25">
      <c r="E441" s="272"/>
      <c r="F441" s="13"/>
      <c r="G441" s="13"/>
      <c r="H441" s="13"/>
      <c r="I441" s="13"/>
      <c r="J441" s="13"/>
      <c r="L441" s="14"/>
      <c r="M441" s="14"/>
      <c r="N441" s="14"/>
      <c r="O441" s="14"/>
      <c r="P441" s="14"/>
    </row>
    <row r="442" spans="5:16" x14ac:dyDescent="0.25">
      <c r="E442" s="272"/>
      <c r="F442" s="13"/>
      <c r="G442" s="13"/>
      <c r="H442" s="13"/>
      <c r="I442" s="13"/>
      <c r="J442" s="13"/>
      <c r="L442" s="14"/>
      <c r="M442" s="14"/>
      <c r="N442" s="14"/>
      <c r="O442" s="14"/>
      <c r="P442" s="14"/>
    </row>
    <row r="443" spans="5:16" x14ac:dyDescent="0.25">
      <c r="E443" s="272"/>
      <c r="F443" s="13"/>
      <c r="G443" s="13"/>
      <c r="H443" s="13"/>
      <c r="I443" s="13"/>
      <c r="J443" s="13"/>
      <c r="L443" s="14"/>
      <c r="M443" s="14"/>
      <c r="N443" s="14"/>
      <c r="O443" s="14"/>
      <c r="P443" s="14"/>
    </row>
    <row r="444" spans="5:16" x14ac:dyDescent="0.25">
      <c r="E444" s="272"/>
      <c r="F444" s="13"/>
      <c r="G444" s="13"/>
      <c r="H444" s="13"/>
      <c r="I444" s="13"/>
      <c r="J444" s="13"/>
      <c r="L444" s="14"/>
      <c r="M444" s="14"/>
      <c r="N444" s="14"/>
      <c r="O444" s="14"/>
      <c r="P444" s="14"/>
    </row>
    <row r="445" spans="5:16" x14ac:dyDescent="0.25">
      <c r="E445" s="272"/>
      <c r="F445" s="13"/>
      <c r="G445" s="13"/>
      <c r="H445" s="13"/>
      <c r="I445" s="13"/>
      <c r="J445" s="13"/>
      <c r="L445" s="14"/>
      <c r="M445" s="14"/>
      <c r="N445" s="14"/>
      <c r="O445" s="14"/>
      <c r="P445" s="14"/>
    </row>
    <row r="446" spans="5:16" x14ac:dyDescent="0.25">
      <c r="E446" s="272"/>
      <c r="F446" s="13"/>
      <c r="G446" s="13"/>
      <c r="H446" s="13"/>
      <c r="I446" s="13"/>
      <c r="J446" s="13"/>
      <c r="L446" s="14"/>
      <c r="M446" s="14"/>
      <c r="N446" s="14"/>
      <c r="O446" s="14"/>
      <c r="P446" s="14"/>
    </row>
    <row r="447" spans="5:16" x14ac:dyDescent="0.25">
      <c r="E447" s="272"/>
      <c r="F447" s="13"/>
      <c r="G447" s="13"/>
      <c r="H447" s="13"/>
      <c r="I447" s="13"/>
      <c r="J447" s="13"/>
      <c r="L447" s="14"/>
      <c r="M447" s="14"/>
      <c r="N447" s="14"/>
      <c r="O447" s="14"/>
      <c r="P447" s="14"/>
    </row>
    <row r="448" spans="5:16" x14ac:dyDescent="0.25">
      <c r="E448" s="272"/>
      <c r="F448" s="13"/>
      <c r="G448" s="13"/>
      <c r="H448" s="13"/>
      <c r="I448" s="13"/>
      <c r="J448" s="13"/>
      <c r="L448" s="14"/>
      <c r="M448" s="14"/>
      <c r="N448" s="14"/>
      <c r="O448" s="14"/>
      <c r="P448" s="14"/>
    </row>
    <row r="449" spans="5:16" x14ac:dyDescent="0.25">
      <c r="E449" s="272"/>
      <c r="F449" s="13"/>
      <c r="G449" s="13"/>
      <c r="H449" s="13"/>
      <c r="I449" s="13"/>
      <c r="J449" s="13"/>
      <c r="L449" s="14"/>
      <c r="M449" s="14"/>
      <c r="N449" s="14"/>
      <c r="O449" s="14"/>
      <c r="P449" s="14"/>
    </row>
    <row r="450" spans="5:16" x14ac:dyDescent="0.25">
      <c r="E450" s="272"/>
      <c r="F450" s="13"/>
      <c r="G450" s="13"/>
      <c r="H450" s="13"/>
      <c r="I450" s="13"/>
      <c r="J450" s="13"/>
      <c r="L450" s="14"/>
      <c r="M450" s="14"/>
      <c r="N450" s="14"/>
      <c r="O450" s="14"/>
      <c r="P450" s="14"/>
    </row>
    <row r="451" spans="5:16" x14ac:dyDescent="0.25">
      <c r="E451" s="272"/>
      <c r="F451" s="13"/>
      <c r="G451" s="13"/>
      <c r="H451" s="13"/>
      <c r="I451" s="13"/>
      <c r="J451" s="13"/>
      <c r="L451" s="14"/>
      <c r="M451" s="14"/>
      <c r="N451" s="14"/>
      <c r="O451" s="14"/>
      <c r="P451" s="14"/>
    </row>
    <row r="452" spans="5:16" x14ac:dyDescent="0.25">
      <c r="E452" s="272"/>
      <c r="F452" s="13"/>
      <c r="G452" s="13"/>
      <c r="H452" s="13"/>
      <c r="I452" s="13"/>
      <c r="J452" s="13"/>
      <c r="L452" s="14"/>
      <c r="M452" s="14"/>
      <c r="N452" s="14"/>
      <c r="O452" s="14"/>
      <c r="P452" s="14"/>
    </row>
    <row r="453" spans="5:16" x14ac:dyDescent="0.25">
      <c r="E453" s="272"/>
      <c r="F453" s="13"/>
      <c r="G453" s="13"/>
      <c r="H453" s="13"/>
      <c r="I453" s="13"/>
      <c r="J453" s="13"/>
      <c r="L453" s="14"/>
      <c r="M453" s="14"/>
      <c r="N453" s="14"/>
      <c r="O453" s="14"/>
      <c r="P453" s="14"/>
    </row>
    <row r="454" spans="5:16" x14ac:dyDescent="0.25">
      <c r="E454" s="272"/>
      <c r="F454" s="13"/>
      <c r="G454" s="13"/>
      <c r="H454" s="13"/>
      <c r="I454" s="13"/>
      <c r="J454" s="13"/>
      <c r="L454" s="14"/>
      <c r="M454" s="14"/>
      <c r="N454" s="14"/>
      <c r="O454" s="14"/>
      <c r="P454" s="14"/>
    </row>
    <row r="455" spans="5:16" x14ac:dyDescent="0.25">
      <c r="E455" s="272"/>
      <c r="F455" s="13"/>
      <c r="G455" s="13"/>
      <c r="H455" s="13"/>
      <c r="I455" s="13"/>
      <c r="J455" s="13"/>
      <c r="L455" s="14"/>
      <c r="M455" s="14"/>
      <c r="N455" s="14"/>
      <c r="O455" s="14"/>
      <c r="P455" s="14"/>
    </row>
    <row r="456" spans="5:16" x14ac:dyDescent="0.25">
      <c r="E456" s="272"/>
      <c r="F456" s="13"/>
      <c r="G456" s="13"/>
      <c r="H456" s="13"/>
      <c r="I456" s="13"/>
      <c r="J456" s="13"/>
      <c r="L456" s="14"/>
      <c r="M456" s="14"/>
      <c r="N456" s="14"/>
      <c r="O456" s="14"/>
      <c r="P456" s="14"/>
    </row>
    <row r="457" spans="5:16" x14ac:dyDescent="0.25">
      <c r="E457" s="272"/>
      <c r="F457" s="13"/>
      <c r="G457" s="13"/>
      <c r="H457" s="13"/>
      <c r="I457" s="13"/>
      <c r="J457" s="13"/>
      <c r="L457" s="14"/>
      <c r="M457" s="14"/>
      <c r="N457" s="14"/>
      <c r="O457" s="14"/>
      <c r="P457" s="14"/>
    </row>
    <row r="458" spans="5:16" x14ac:dyDescent="0.25">
      <c r="E458" s="272"/>
      <c r="F458" s="13"/>
      <c r="G458" s="13"/>
      <c r="H458" s="13"/>
      <c r="I458" s="13"/>
      <c r="J458" s="13"/>
      <c r="L458" s="14"/>
      <c r="M458" s="14"/>
      <c r="N458" s="14"/>
      <c r="O458" s="14"/>
      <c r="P458" s="14"/>
    </row>
    <row r="459" spans="5:16" x14ac:dyDescent="0.25">
      <c r="E459" s="272"/>
      <c r="F459" s="13"/>
      <c r="G459" s="13"/>
      <c r="H459" s="13"/>
      <c r="I459" s="13"/>
      <c r="J459" s="13"/>
      <c r="L459" s="14"/>
      <c r="M459" s="14"/>
      <c r="N459" s="14"/>
      <c r="O459" s="14"/>
      <c r="P459" s="14"/>
    </row>
    <row r="460" spans="5:16" x14ac:dyDescent="0.25">
      <c r="E460" s="272"/>
      <c r="F460" s="13"/>
      <c r="G460" s="13"/>
      <c r="H460" s="13"/>
      <c r="I460" s="13"/>
      <c r="J460" s="13"/>
      <c r="L460" s="14"/>
      <c r="M460" s="14"/>
      <c r="N460" s="14"/>
      <c r="O460" s="14"/>
      <c r="P460" s="14"/>
    </row>
    <row r="461" spans="5:16" x14ac:dyDescent="0.25">
      <c r="E461" s="272"/>
      <c r="F461" s="13"/>
      <c r="G461" s="13"/>
      <c r="H461" s="13"/>
      <c r="I461" s="13"/>
      <c r="J461" s="13"/>
      <c r="L461" s="14"/>
      <c r="M461" s="14"/>
      <c r="N461" s="14"/>
      <c r="O461" s="14"/>
      <c r="P461" s="14"/>
    </row>
    <row r="462" spans="5:16" x14ac:dyDescent="0.25">
      <c r="F462" s="13"/>
      <c r="G462" s="13"/>
      <c r="H462" s="13"/>
      <c r="I462" s="13"/>
      <c r="J462" s="13"/>
      <c r="L462" s="14"/>
      <c r="M462" s="14"/>
      <c r="N462" s="14"/>
      <c r="O462" s="14"/>
      <c r="P462" s="14"/>
    </row>
    <row r="463" spans="5:16" x14ac:dyDescent="0.25">
      <c r="E463" s="272"/>
      <c r="F463" s="13"/>
      <c r="G463" s="13"/>
      <c r="H463" s="13"/>
      <c r="I463" s="13"/>
      <c r="J463" s="13"/>
      <c r="L463" s="14"/>
      <c r="M463" s="14"/>
      <c r="N463" s="14"/>
      <c r="O463" s="14"/>
      <c r="P463" s="14"/>
    </row>
    <row r="464" spans="5:16" x14ac:dyDescent="0.25">
      <c r="E464" s="272"/>
      <c r="F464" s="13"/>
      <c r="G464" s="13"/>
      <c r="H464" s="13"/>
      <c r="I464" s="13"/>
      <c r="J464" s="13"/>
      <c r="L464" s="14"/>
      <c r="M464" s="14"/>
      <c r="N464" s="14"/>
      <c r="O464" s="14"/>
      <c r="P464" s="14"/>
    </row>
    <row r="465" spans="5:16" x14ac:dyDescent="0.25">
      <c r="E465" s="272"/>
      <c r="F465" s="13"/>
      <c r="G465" s="13"/>
      <c r="H465" s="13"/>
      <c r="I465" s="13"/>
      <c r="J465" s="13"/>
      <c r="L465" s="14"/>
      <c r="M465" s="14"/>
      <c r="N465" s="14"/>
      <c r="O465" s="14"/>
      <c r="P465" s="14"/>
    </row>
    <row r="466" spans="5:16" x14ac:dyDescent="0.25">
      <c r="E466" s="272"/>
      <c r="F466" s="13"/>
      <c r="G466" s="13"/>
      <c r="H466" s="13"/>
      <c r="I466" s="13"/>
      <c r="J466" s="13"/>
      <c r="L466" s="14"/>
      <c r="M466" s="14"/>
      <c r="N466" s="14"/>
      <c r="O466" s="14"/>
      <c r="P466" s="14"/>
    </row>
    <row r="467" spans="5:16" x14ac:dyDescent="0.25">
      <c r="E467" s="272"/>
      <c r="F467" s="13"/>
      <c r="G467" s="13"/>
      <c r="H467" s="13"/>
      <c r="I467" s="13"/>
      <c r="J467" s="13"/>
      <c r="L467" s="14"/>
      <c r="M467" s="14"/>
      <c r="N467" s="14"/>
      <c r="O467" s="14"/>
      <c r="P467" s="14"/>
    </row>
    <row r="468" spans="5:16" x14ac:dyDescent="0.25">
      <c r="E468" s="272"/>
      <c r="F468" s="13"/>
      <c r="G468" s="13"/>
      <c r="H468" s="13"/>
      <c r="I468" s="13"/>
      <c r="J468" s="13"/>
      <c r="L468" s="14"/>
      <c r="M468" s="14"/>
      <c r="N468" s="14"/>
      <c r="O468" s="14"/>
      <c r="P468" s="14"/>
    </row>
    <row r="469" spans="5:16" x14ac:dyDescent="0.25">
      <c r="E469" s="272"/>
      <c r="F469" s="13"/>
      <c r="G469" s="13"/>
      <c r="H469" s="13"/>
      <c r="I469" s="13"/>
      <c r="J469" s="13"/>
      <c r="L469" s="14"/>
      <c r="M469" s="14"/>
      <c r="N469" s="14"/>
      <c r="O469" s="14"/>
      <c r="P469" s="14"/>
    </row>
    <row r="470" spans="5:16" x14ac:dyDescent="0.25">
      <c r="E470" s="272"/>
      <c r="F470" s="13"/>
      <c r="G470" s="13"/>
      <c r="H470" s="13"/>
      <c r="I470" s="13"/>
      <c r="J470" s="13"/>
      <c r="L470" s="14"/>
      <c r="M470" s="14"/>
      <c r="N470" s="14"/>
      <c r="O470" s="14"/>
      <c r="P470" s="14"/>
    </row>
    <row r="471" spans="5:16" x14ac:dyDescent="0.25">
      <c r="E471" s="272"/>
      <c r="F471" s="13"/>
      <c r="G471" s="13"/>
      <c r="H471" s="13"/>
      <c r="I471" s="13"/>
      <c r="J471" s="13"/>
      <c r="L471" s="14"/>
      <c r="M471" s="14"/>
      <c r="N471" s="14"/>
      <c r="O471" s="14"/>
      <c r="P471" s="14"/>
    </row>
    <row r="472" spans="5:16" x14ac:dyDescent="0.25">
      <c r="E472" s="272"/>
      <c r="F472" s="13"/>
      <c r="G472" s="13"/>
      <c r="H472" s="13"/>
      <c r="I472" s="13"/>
      <c r="J472" s="13"/>
      <c r="L472" s="14"/>
      <c r="M472" s="14"/>
      <c r="N472" s="14"/>
      <c r="O472" s="14"/>
      <c r="P472" s="14"/>
    </row>
    <row r="473" spans="5:16" x14ac:dyDescent="0.25">
      <c r="E473" s="272"/>
      <c r="F473" s="13"/>
      <c r="G473" s="13"/>
      <c r="H473" s="13"/>
      <c r="I473" s="13"/>
      <c r="J473" s="13"/>
      <c r="L473" s="14"/>
      <c r="M473" s="14"/>
      <c r="N473" s="14"/>
      <c r="O473" s="14"/>
      <c r="P473" s="14"/>
    </row>
    <row r="474" spans="5:16" x14ac:dyDescent="0.25">
      <c r="E474" s="272"/>
      <c r="F474" s="13"/>
      <c r="G474" s="13"/>
      <c r="H474" s="13"/>
      <c r="I474" s="13"/>
      <c r="J474" s="13"/>
      <c r="L474" s="14"/>
      <c r="M474" s="14"/>
      <c r="N474" s="14"/>
      <c r="O474" s="14"/>
      <c r="P474" s="14"/>
    </row>
    <row r="475" spans="5:16" x14ac:dyDescent="0.25">
      <c r="E475" s="272"/>
      <c r="F475" s="13"/>
      <c r="G475" s="13"/>
      <c r="H475" s="13"/>
      <c r="I475" s="13"/>
      <c r="J475" s="13"/>
      <c r="L475" s="14"/>
      <c r="M475" s="14"/>
      <c r="N475" s="14"/>
      <c r="O475" s="14"/>
      <c r="P475" s="14"/>
    </row>
    <row r="476" spans="5:16" x14ac:dyDescent="0.25">
      <c r="E476" s="272"/>
      <c r="F476" s="13"/>
      <c r="G476" s="13"/>
      <c r="H476" s="13"/>
      <c r="I476" s="13"/>
      <c r="J476" s="13"/>
      <c r="L476" s="14"/>
      <c r="M476" s="14"/>
      <c r="N476" s="14"/>
      <c r="O476" s="14"/>
      <c r="P476" s="14"/>
    </row>
    <row r="477" spans="5:16" x14ac:dyDescent="0.25">
      <c r="E477" s="272"/>
      <c r="F477" s="13"/>
      <c r="G477" s="13"/>
      <c r="H477" s="13"/>
      <c r="I477" s="13"/>
      <c r="J477" s="13"/>
      <c r="L477" s="14"/>
      <c r="M477" s="14"/>
      <c r="N477" s="14"/>
      <c r="O477" s="14"/>
      <c r="P477" s="14"/>
    </row>
    <row r="478" spans="5:16" x14ac:dyDescent="0.25">
      <c r="E478" s="272"/>
      <c r="F478" s="13"/>
      <c r="G478" s="13"/>
      <c r="H478" s="13"/>
      <c r="I478" s="13"/>
      <c r="J478" s="13"/>
      <c r="L478" s="14"/>
      <c r="M478" s="14"/>
      <c r="N478" s="14"/>
      <c r="O478" s="14"/>
      <c r="P478" s="14"/>
    </row>
    <row r="479" spans="5:16" x14ac:dyDescent="0.25">
      <c r="E479" s="272"/>
      <c r="F479" s="13"/>
      <c r="G479" s="13"/>
      <c r="H479" s="13"/>
      <c r="I479" s="13"/>
      <c r="J479" s="13"/>
      <c r="L479" s="14"/>
      <c r="M479" s="14"/>
      <c r="N479" s="14"/>
      <c r="O479" s="14"/>
      <c r="P479" s="14"/>
    </row>
    <row r="480" spans="5:16" x14ac:dyDescent="0.25">
      <c r="E480" s="272"/>
      <c r="F480" s="13"/>
      <c r="G480" s="13"/>
      <c r="H480" s="13"/>
      <c r="I480" s="13"/>
      <c r="J480" s="13"/>
      <c r="L480" s="14"/>
      <c r="M480" s="14"/>
      <c r="N480" s="14"/>
      <c r="O480" s="14"/>
      <c r="P480" s="14"/>
    </row>
    <row r="481" spans="5:16" x14ac:dyDescent="0.25">
      <c r="E481" s="272"/>
      <c r="F481" s="13"/>
      <c r="G481" s="13"/>
      <c r="H481" s="13"/>
      <c r="I481" s="13"/>
      <c r="J481" s="13"/>
      <c r="L481" s="14"/>
      <c r="M481" s="14"/>
      <c r="N481" s="14"/>
      <c r="O481" s="14"/>
      <c r="P481" s="14"/>
    </row>
    <row r="482" spans="5:16" x14ac:dyDescent="0.25">
      <c r="E482" s="272"/>
      <c r="F482" s="13"/>
      <c r="G482" s="13"/>
      <c r="H482" s="13"/>
      <c r="I482" s="13"/>
      <c r="J482" s="13"/>
      <c r="L482" s="14"/>
      <c r="M482" s="14"/>
      <c r="N482" s="14"/>
      <c r="O482" s="14"/>
      <c r="P482" s="14"/>
    </row>
    <row r="483" spans="5:16" x14ac:dyDescent="0.25">
      <c r="E483" s="272"/>
      <c r="F483" s="13"/>
      <c r="G483" s="13"/>
      <c r="H483" s="13"/>
      <c r="I483" s="13"/>
      <c r="J483" s="13"/>
      <c r="L483" s="14"/>
      <c r="M483" s="14"/>
      <c r="N483" s="14"/>
      <c r="O483" s="14"/>
      <c r="P483" s="14"/>
    </row>
    <row r="484" spans="5:16" x14ac:dyDescent="0.25">
      <c r="E484" s="272"/>
      <c r="F484" s="13"/>
      <c r="G484" s="13"/>
      <c r="H484" s="13"/>
      <c r="I484" s="13"/>
      <c r="J484" s="13"/>
      <c r="L484" s="14"/>
      <c r="M484" s="14"/>
      <c r="N484" s="14"/>
      <c r="O484" s="14"/>
      <c r="P484" s="14"/>
    </row>
    <row r="485" spans="5:16" x14ac:dyDescent="0.25">
      <c r="E485" s="272"/>
      <c r="F485" s="13"/>
      <c r="G485" s="13"/>
      <c r="H485" s="13"/>
      <c r="I485" s="13"/>
      <c r="J485" s="13"/>
      <c r="L485" s="14"/>
      <c r="M485" s="14"/>
      <c r="N485" s="14"/>
      <c r="O485" s="14"/>
      <c r="P485" s="14"/>
    </row>
    <row r="486" spans="5:16" x14ac:dyDescent="0.25">
      <c r="E486" s="272"/>
      <c r="F486" s="13"/>
      <c r="G486" s="13"/>
      <c r="H486" s="13"/>
      <c r="I486" s="13"/>
      <c r="J486" s="13"/>
      <c r="L486" s="14"/>
      <c r="M486" s="14"/>
      <c r="N486" s="14"/>
      <c r="O486" s="14"/>
      <c r="P486" s="14"/>
    </row>
    <row r="487" spans="5:16" x14ac:dyDescent="0.25">
      <c r="E487" s="272"/>
      <c r="F487" s="13"/>
      <c r="G487" s="13"/>
      <c r="H487" s="13"/>
      <c r="I487" s="13"/>
      <c r="J487" s="13"/>
      <c r="L487" s="14"/>
      <c r="M487" s="14"/>
      <c r="N487" s="14"/>
      <c r="O487" s="14"/>
      <c r="P487" s="14"/>
    </row>
    <row r="488" spans="5:16" x14ac:dyDescent="0.25">
      <c r="E488" s="272"/>
      <c r="F488" s="13"/>
      <c r="G488" s="13"/>
      <c r="H488" s="13"/>
      <c r="I488" s="13"/>
      <c r="J488" s="13"/>
      <c r="L488" s="14"/>
      <c r="M488" s="14"/>
      <c r="N488" s="14"/>
      <c r="O488" s="14"/>
      <c r="P488" s="14"/>
    </row>
    <row r="489" spans="5:16" x14ac:dyDescent="0.25">
      <c r="E489" s="272"/>
      <c r="F489" s="13"/>
      <c r="G489" s="13"/>
      <c r="H489" s="13"/>
      <c r="I489" s="13"/>
      <c r="J489" s="13"/>
      <c r="L489" s="14"/>
      <c r="M489" s="14"/>
      <c r="N489" s="14"/>
      <c r="O489" s="14"/>
      <c r="P489" s="14"/>
    </row>
    <row r="490" spans="5:16" x14ac:dyDescent="0.25">
      <c r="E490" s="272"/>
      <c r="F490" s="13"/>
      <c r="G490" s="13"/>
      <c r="H490" s="13"/>
      <c r="I490" s="13"/>
      <c r="J490" s="13"/>
      <c r="L490" s="14"/>
      <c r="M490" s="14"/>
      <c r="N490" s="14"/>
      <c r="O490" s="14"/>
      <c r="P490" s="14"/>
    </row>
    <row r="491" spans="5:16" x14ac:dyDescent="0.25">
      <c r="F491" s="13"/>
      <c r="G491" s="13"/>
      <c r="H491" s="13"/>
      <c r="I491" s="13"/>
      <c r="J491" s="13"/>
      <c r="L491" s="14"/>
      <c r="M491" s="14"/>
      <c r="N491" s="14"/>
      <c r="O491" s="14"/>
      <c r="P491" s="14"/>
    </row>
    <row r="492" spans="5:16" x14ac:dyDescent="0.25">
      <c r="E492" s="272"/>
      <c r="F492" s="13"/>
      <c r="G492" s="13"/>
      <c r="H492" s="13"/>
      <c r="I492" s="13"/>
      <c r="J492" s="13"/>
      <c r="L492" s="14"/>
      <c r="M492" s="14"/>
      <c r="N492" s="14"/>
      <c r="O492" s="14"/>
      <c r="P492" s="14"/>
    </row>
    <row r="493" spans="5:16" x14ac:dyDescent="0.25">
      <c r="E493" s="272"/>
      <c r="F493" s="13"/>
      <c r="G493" s="13"/>
      <c r="H493" s="13"/>
      <c r="I493" s="13"/>
      <c r="J493" s="13"/>
      <c r="L493" s="14"/>
      <c r="M493" s="14"/>
      <c r="N493" s="14"/>
      <c r="O493" s="14"/>
      <c r="P493" s="14"/>
    </row>
    <row r="494" spans="5:16" x14ac:dyDescent="0.25">
      <c r="E494" s="272"/>
      <c r="F494" s="13"/>
      <c r="G494" s="13"/>
      <c r="H494" s="13"/>
      <c r="I494" s="13"/>
      <c r="J494" s="13"/>
      <c r="L494" s="14"/>
      <c r="M494" s="14"/>
      <c r="N494" s="14"/>
      <c r="O494" s="14"/>
      <c r="P494" s="14"/>
    </row>
    <row r="495" spans="5:16" x14ac:dyDescent="0.25">
      <c r="E495" s="272"/>
      <c r="F495" s="13"/>
      <c r="G495" s="13"/>
      <c r="H495" s="13"/>
      <c r="I495" s="13"/>
      <c r="J495" s="13"/>
      <c r="L495" s="14"/>
      <c r="M495" s="14"/>
      <c r="N495" s="14"/>
      <c r="O495" s="14"/>
      <c r="P495" s="14"/>
    </row>
    <row r="496" spans="5:16" x14ac:dyDescent="0.25">
      <c r="E496" s="272"/>
      <c r="F496" s="13"/>
      <c r="G496" s="13"/>
      <c r="H496" s="13"/>
      <c r="I496" s="13"/>
      <c r="J496" s="13"/>
      <c r="L496" s="14"/>
      <c r="M496" s="14"/>
      <c r="N496" s="14"/>
      <c r="O496" s="14"/>
      <c r="P496" s="14"/>
    </row>
    <row r="497" spans="5:16" x14ac:dyDescent="0.25">
      <c r="E497" s="272"/>
      <c r="F497" s="13"/>
      <c r="G497" s="13"/>
      <c r="H497" s="13"/>
      <c r="I497" s="13"/>
      <c r="J497" s="13"/>
      <c r="L497" s="14"/>
      <c r="M497" s="14"/>
      <c r="N497" s="14"/>
      <c r="O497" s="14"/>
      <c r="P497" s="14"/>
    </row>
    <row r="498" spans="5:16" x14ac:dyDescent="0.25">
      <c r="E498" s="272"/>
      <c r="F498" s="13"/>
      <c r="G498" s="13"/>
      <c r="H498" s="13"/>
      <c r="I498" s="13"/>
      <c r="J498" s="13"/>
      <c r="L498" s="14"/>
      <c r="M498" s="14"/>
      <c r="N498" s="14"/>
      <c r="O498" s="14"/>
      <c r="P498" s="14"/>
    </row>
    <row r="499" spans="5:16" x14ac:dyDescent="0.25">
      <c r="E499" s="272"/>
      <c r="F499" s="13"/>
      <c r="G499" s="13"/>
      <c r="H499" s="13"/>
      <c r="I499" s="13"/>
      <c r="J499" s="13"/>
      <c r="L499" s="14"/>
      <c r="M499" s="14"/>
      <c r="N499" s="14"/>
      <c r="O499" s="14"/>
      <c r="P499" s="14"/>
    </row>
    <row r="500" spans="5:16" x14ac:dyDescent="0.25">
      <c r="E500" s="272"/>
      <c r="F500" s="13"/>
      <c r="G500" s="13"/>
      <c r="H500" s="13"/>
      <c r="I500" s="13"/>
      <c r="J500" s="13"/>
      <c r="L500" s="14"/>
      <c r="M500" s="14"/>
      <c r="N500" s="14"/>
      <c r="O500" s="14"/>
      <c r="P500" s="14"/>
    </row>
    <row r="501" spans="5:16" x14ac:dyDescent="0.25">
      <c r="E501" s="272"/>
      <c r="F501" s="13"/>
      <c r="G501" s="13"/>
      <c r="H501" s="13"/>
      <c r="I501" s="13"/>
      <c r="J501" s="13"/>
      <c r="L501" s="14"/>
      <c r="M501" s="14"/>
      <c r="N501" s="14"/>
      <c r="O501" s="14"/>
      <c r="P501" s="14"/>
    </row>
    <row r="502" spans="5:16" x14ac:dyDescent="0.25">
      <c r="E502" s="272"/>
      <c r="F502" s="13"/>
      <c r="G502" s="13"/>
      <c r="H502" s="13"/>
      <c r="I502" s="13"/>
      <c r="J502" s="13"/>
      <c r="L502" s="14"/>
      <c r="M502" s="14"/>
      <c r="N502" s="14"/>
      <c r="O502" s="14"/>
      <c r="P502" s="14"/>
    </row>
    <row r="503" spans="5:16" x14ac:dyDescent="0.25">
      <c r="E503" s="272"/>
      <c r="F503" s="13"/>
      <c r="G503" s="13"/>
      <c r="H503" s="13"/>
      <c r="I503" s="13"/>
      <c r="J503" s="13"/>
      <c r="L503" s="14"/>
      <c r="M503" s="14"/>
      <c r="N503" s="14"/>
      <c r="O503" s="14"/>
      <c r="P503" s="14"/>
    </row>
    <row r="504" spans="5:16" x14ac:dyDescent="0.25">
      <c r="E504" s="272"/>
      <c r="F504" s="13"/>
      <c r="G504" s="13"/>
      <c r="H504" s="13"/>
      <c r="I504" s="13"/>
      <c r="J504" s="13"/>
      <c r="L504" s="14"/>
      <c r="M504" s="14"/>
      <c r="N504" s="14"/>
      <c r="O504" s="14"/>
      <c r="P504" s="14"/>
    </row>
    <row r="505" spans="5:16" x14ac:dyDescent="0.25">
      <c r="E505" s="272"/>
      <c r="F505" s="13"/>
      <c r="G505" s="13"/>
      <c r="H505" s="13"/>
      <c r="I505" s="13"/>
      <c r="J505" s="13"/>
      <c r="L505" s="14"/>
      <c r="M505" s="14"/>
      <c r="N505" s="14"/>
      <c r="O505" s="14"/>
      <c r="P505" s="14"/>
    </row>
    <row r="506" spans="5:16" x14ac:dyDescent="0.25">
      <c r="E506" s="272"/>
      <c r="F506" s="13"/>
      <c r="G506" s="13"/>
      <c r="H506" s="13"/>
      <c r="I506" s="13"/>
      <c r="J506" s="13"/>
      <c r="L506" s="14"/>
      <c r="M506" s="14"/>
      <c r="N506" s="14"/>
      <c r="O506" s="14"/>
      <c r="P506" s="14"/>
    </row>
    <row r="507" spans="5:16" x14ac:dyDescent="0.25">
      <c r="E507" s="272"/>
      <c r="F507" s="13"/>
      <c r="G507" s="13"/>
      <c r="H507" s="13"/>
      <c r="I507" s="13"/>
      <c r="J507" s="13"/>
      <c r="L507" s="14"/>
      <c r="M507" s="14"/>
      <c r="N507" s="14"/>
      <c r="O507" s="14"/>
      <c r="P507" s="14"/>
    </row>
    <row r="508" spans="5:16" x14ac:dyDescent="0.25">
      <c r="E508" s="272"/>
      <c r="F508" s="13"/>
      <c r="G508" s="13"/>
      <c r="H508" s="13"/>
      <c r="I508" s="13"/>
      <c r="J508" s="13"/>
      <c r="L508" s="14"/>
      <c r="M508" s="14"/>
      <c r="N508" s="14"/>
      <c r="O508" s="14"/>
      <c r="P508" s="14"/>
    </row>
    <row r="509" spans="5:16" x14ac:dyDescent="0.25">
      <c r="E509" s="272"/>
      <c r="F509" s="13"/>
      <c r="G509" s="13"/>
      <c r="H509" s="13"/>
      <c r="I509" s="13"/>
      <c r="J509" s="13"/>
      <c r="L509" s="14"/>
      <c r="M509" s="14"/>
      <c r="N509" s="14"/>
      <c r="O509" s="14"/>
      <c r="P509" s="14"/>
    </row>
    <row r="510" spans="5:16" x14ac:dyDescent="0.25">
      <c r="E510" s="272"/>
      <c r="F510" s="13"/>
      <c r="G510" s="13"/>
      <c r="H510" s="13"/>
      <c r="I510" s="13"/>
      <c r="J510" s="13"/>
      <c r="L510" s="14"/>
      <c r="M510" s="14"/>
      <c r="N510" s="14"/>
      <c r="O510" s="14"/>
      <c r="P510" s="14"/>
    </row>
    <row r="511" spans="5:16" x14ac:dyDescent="0.25">
      <c r="E511" s="272"/>
      <c r="F511" s="13"/>
      <c r="G511" s="13"/>
      <c r="H511" s="13"/>
      <c r="I511" s="13"/>
      <c r="J511" s="13"/>
      <c r="L511" s="14"/>
      <c r="M511" s="14"/>
      <c r="N511" s="14"/>
      <c r="O511" s="14"/>
      <c r="P511" s="14"/>
    </row>
    <row r="512" spans="5:16" x14ac:dyDescent="0.25">
      <c r="E512" s="272"/>
      <c r="F512" s="13"/>
      <c r="G512" s="13"/>
      <c r="H512" s="13"/>
      <c r="I512" s="13"/>
      <c r="J512" s="13"/>
      <c r="L512" s="14"/>
      <c r="M512" s="14"/>
      <c r="N512" s="14"/>
      <c r="O512" s="14"/>
      <c r="P512" s="14"/>
    </row>
    <row r="513" spans="5:16" x14ac:dyDescent="0.25">
      <c r="E513" s="272"/>
      <c r="F513" s="13"/>
      <c r="G513" s="13"/>
      <c r="H513" s="13"/>
      <c r="I513" s="13"/>
      <c r="J513" s="13"/>
      <c r="L513" s="14"/>
      <c r="M513" s="14"/>
      <c r="N513" s="14"/>
      <c r="O513" s="14"/>
      <c r="P513" s="14"/>
    </row>
    <row r="514" spans="5:16" x14ac:dyDescent="0.25">
      <c r="E514" s="272"/>
      <c r="F514" s="13"/>
      <c r="G514" s="13"/>
      <c r="H514" s="13"/>
      <c r="I514" s="13"/>
      <c r="J514" s="13"/>
      <c r="L514" s="14"/>
      <c r="M514" s="14"/>
      <c r="N514" s="14"/>
      <c r="O514" s="14"/>
      <c r="P514" s="14"/>
    </row>
    <row r="515" spans="5:16" x14ac:dyDescent="0.25">
      <c r="E515" s="272"/>
      <c r="F515" s="13"/>
      <c r="G515" s="13"/>
      <c r="H515" s="13"/>
      <c r="I515" s="13"/>
      <c r="J515" s="13"/>
      <c r="L515" s="14"/>
      <c r="M515" s="14"/>
      <c r="N515" s="14"/>
      <c r="O515" s="14"/>
      <c r="P515" s="14"/>
    </row>
    <row r="516" spans="5:16" x14ac:dyDescent="0.25">
      <c r="E516" s="272"/>
      <c r="F516" s="13"/>
      <c r="G516" s="13"/>
      <c r="H516" s="13"/>
      <c r="I516" s="13"/>
      <c r="J516" s="13"/>
      <c r="L516" s="14"/>
      <c r="M516" s="14"/>
      <c r="N516" s="14"/>
      <c r="O516" s="14"/>
      <c r="P516" s="14"/>
    </row>
    <row r="517" spans="5:16" x14ac:dyDescent="0.25">
      <c r="E517" s="272"/>
      <c r="F517" s="13"/>
      <c r="G517" s="13"/>
      <c r="H517" s="13"/>
      <c r="I517" s="13"/>
      <c r="J517" s="13"/>
      <c r="L517" s="14"/>
      <c r="M517" s="14"/>
      <c r="N517" s="14"/>
      <c r="O517" s="14"/>
      <c r="P517" s="14"/>
    </row>
    <row r="518" spans="5:16" x14ac:dyDescent="0.25">
      <c r="F518" s="13"/>
      <c r="G518" s="13"/>
      <c r="H518" s="13"/>
      <c r="I518" s="13"/>
      <c r="J518" s="13"/>
      <c r="L518" s="14"/>
      <c r="M518" s="14"/>
      <c r="N518" s="14"/>
      <c r="O518" s="14"/>
      <c r="P518" s="14"/>
    </row>
    <row r="519" spans="5:16" x14ac:dyDescent="0.25">
      <c r="E519" s="272"/>
      <c r="F519" s="13"/>
      <c r="G519" s="13"/>
      <c r="H519" s="13"/>
      <c r="I519" s="13"/>
      <c r="J519" s="13"/>
      <c r="L519" s="14"/>
      <c r="M519" s="14"/>
      <c r="N519" s="14"/>
      <c r="O519" s="14"/>
      <c r="P519" s="14"/>
    </row>
    <row r="520" spans="5:16" x14ac:dyDescent="0.25">
      <c r="E520" s="272"/>
      <c r="F520" s="13"/>
      <c r="G520" s="13"/>
      <c r="H520" s="13"/>
      <c r="I520" s="13"/>
      <c r="J520" s="13"/>
      <c r="L520" s="14"/>
      <c r="M520" s="14"/>
      <c r="N520" s="14"/>
      <c r="O520" s="14"/>
      <c r="P520" s="14"/>
    </row>
    <row r="521" spans="5:16" x14ac:dyDescent="0.25">
      <c r="E521" s="272"/>
      <c r="F521" s="13"/>
      <c r="G521" s="13"/>
      <c r="H521" s="13"/>
      <c r="I521" s="13"/>
      <c r="J521" s="13"/>
      <c r="L521" s="14"/>
      <c r="M521" s="14"/>
      <c r="N521" s="14"/>
      <c r="O521" s="14"/>
      <c r="P521" s="14"/>
    </row>
    <row r="522" spans="5:16" x14ac:dyDescent="0.25">
      <c r="F522" s="13"/>
      <c r="G522" s="13"/>
      <c r="H522" s="13"/>
      <c r="I522" s="13"/>
      <c r="J522" s="13"/>
      <c r="L522" s="14"/>
      <c r="M522" s="14"/>
      <c r="N522" s="14"/>
      <c r="O522" s="14"/>
      <c r="P522" s="14"/>
    </row>
    <row r="523" spans="5:16" x14ac:dyDescent="0.25">
      <c r="E523" s="272"/>
      <c r="F523" s="13"/>
      <c r="G523" s="13"/>
      <c r="H523" s="13"/>
      <c r="I523" s="13"/>
      <c r="J523" s="13"/>
      <c r="L523" s="14"/>
      <c r="M523" s="14"/>
      <c r="N523" s="14"/>
      <c r="O523" s="14"/>
      <c r="P523" s="14"/>
    </row>
    <row r="524" spans="5:16" x14ac:dyDescent="0.25">
      <c r="E524" s="272"/>
      <c r="F524" s="13"/>
      <c r="G524" s="13"/>
      <c r="H524" s="13"/>
      <c r="I524" s="13"/>
      <c r="J524" s="13"/>
      <c r="L524" s="14"/>
      <c r="M524" s="14"/>
      <c r="N524" s="14"/>
      <c r="O524" s="14"/>
      <c r="P524" s="14"/>
    </row>
    <row r="525" spans="5:16" x14ac:dyDescent="0.25">
      <c r="E525" s="272"/>
      <c r="F525" s="13"/>
      <c r="G525" s="13"/>
      <c r="H525" s="13"/>
      <c r="I525" s="13"/>
      <c r="J525" s="13"/>
      <c r="L525" s="14"/>
      <c r="M525" s="14"/>
      <c r="N525" s="14"/>
      <c r="O525" s="14"/>
      <c r="P525" s="14"/>
    </row>
    <row r="526" spans="5:16" x14ac:dyDescent="0.25">
      <c r="E526" s="272"/>
      <c r="F526" s="13"/>
      <c r="G526" s="13"/>
      <c r="H526" s="13"/>
      <c r="I526" s="13"/>
      <c r="J526" s="13"/>
      <c r="L526" s="14"/>
      <c r="M526" s="14"/>
      <c r="N526" s="14"/>
      <c r="O526" s="14"/>
      <c r="P526" s="14"/>
    </row>
    <row r="527" spans="5:16" x14ac:dyDescent="0.25">
      <c r="E527" s="272"/>
      <c r="F527" s="13"/>
      <c r="G527" s="13"/>
      <c r="H527" s="13"/>
      <c r="I527" s="13"/>
      <c r="J527" s="13"/>
      <c r="L527" s="14"/>
      <c r="M527" s="14"/>
      <c r="N527" s="14"/>
      <c r="O527" s="14"/>
      <c r="P527" s="14"/>
    </row>
    <row r="528" spans="5:16" x14ac:dyDescent="0.25">
      <c r="E528" s="272"/>
      <c r="F528" s="13"/>
      <c r="G528" s="13"/>
      <c r="H528" s="13"/>
      <c r="I528" s="13"/>
      <c r="J528" s="13"/>
      <c r="L528" s="14"/>
      <c r="M528" s="14"/>
      <c r="N528" s="14"/>
      <c r="O528" s="14"/>
      <c r="P528" s="14"/>
    </row>
    <row r="529" spans="5:16" x14ac:dyDescent="0.25">
      <c r="E529" s="272"/>
      <c r="F529" s="13"/>
      <c r="G529" s="13"/>
      <c r="H529" s="13"/>
      <c r="I529" s="13"/>
      <c r="J529" s="13"/>
      <c r="L529" s="14"/>
      <c r="M529" s="14"/>
      <c r="N529" s="14"/>
      <c r="O529" s="14"/>
      <c r="P529" s="14"/>
    </row>
    <row r="530" spans="5:16" x14ac:dyDescent="0.25">
      <c r="E530" s="272"/>
      <c r="F530" s="13"/>
      <c r="G530" s="13"/>
      <c r="H530" s="13"/>
      <c r="I530" s="13"/>
      <c r="J530" s="13"/>
      <c r="L530" s="14"/>
      <c r="M530" s="14"/>
      <c r="N530" s="14"/>
      <c r="O530" s="14"/>
      <c r="P530" s="14"/>
    </row>
    <row r="531" spans="5:16" x14ac:dyDescent="0.25">
      <c r="E531" s="272"/>
      <c r="F531" s="13"/>
      <c r="G531" s="13"/>
      <c r="H531" s="13"/>
      <c r="I531" s="13"/>
      <c r="J531" s="13"/>
      <c r="L531" s="14"/>
      <c r="M531" s="14"/>
      <c r="N531" s="14"/>
      <c r="O531" s="14"/>
      <c r="P531" s="14"/>
    </row>
    <row r="532" spans="5:16" x14ac:dyDescent="0.25">
      <c r="E532" s="272"/>
      <c r="F532" s="13"/>
      <c r="G532" s="13"/>
      <c r="H532" s="13"/>
      <c r="I532" s="13"/>
      <c r="J532" s="13"/>
      <c r="L532" s="14"/>
      <c r="M532" s="14"/>
      <c r="N532" s="14"/>
      <c r="O532" s="14"/>
      <c r="P532" s="14"/>
    </row>
    <row r="533" spans="5:16" x14ac:dyDescent="0.25">
      <c r="E533" s="272"/>
      <c r="F533" s="13"/>
      <c r="G533" s="13"/>
      <c r="H533" s="13"/>
      <c r="I533" s="13"/>
      <c r="J533" s="13"/>
      <c r="L533" s="14"/>
      <c r="M533" s="14"/>
      <c r="N533" s="14"/>
      <c r="O533" s="14"/>
      <c r="P533" s="14"/>
    </row>
    <row r="534" spans="5:16" x14ac:dyDescent="0.25">
      <c r="E534" s="272"/>
      <c r="F534" s="13"/>
      <c r="G534" s="13"/>
      <c r="H534" s="13"/>
      <c r="I534" s="13"/>
      <c r="J534" s="13"/>
      <c r="L534" s="14"/>
      <c r="M534" s="14"/>
      <c r="N534" s="14"/>
      <c r="O534" s="14"/>
      <c r="P534" s="14"/>
    </row>
    <row r="535" spans="5:16" x14ac:dyDescent="0.25">
      <c r="E535" s="272"/>
      <c r="F535" s="13"/>
      <c r="G535" s="13"/>
      <c r="H535" s="13"/>
      <c r="I535" s="13"/>
      <c r="J535" s="13"/>
      <c r="L535" s="14"/>
      <c r="M535" s="14"/>
      <c r="N535" s="14"/>
      <c r="O535" s="14"/>
      <c r="P535" s="14"/>
    </row>
    <row r="536" spans="5:16" x14ac:dyDescent="0.25">
      <c r="E536" s="272"/>
      <c r="F536" s="13"/>
      <c r="G536" s="13"/>
      <c r="H536" s="13"/>
      <c r="I536" s="13"/>
      <c r="J536" s="13"/>
      <c r="L536" s="14"/>
      <c r="M536" s="14"/>
      <c r="N536" s="14"/>
      <c r="O536" s="14"/>
      <c r="P536" s="14"/>
    </row>
    <row r="537" spans="5:16" x14ac:dyDescent="0.25">
      <c r="E537" s="272"/>
      <c r="F537" s="13"/>
      <c r="G537" s="13"/>
      <c r="H537" s="13"/>
      <c r="I537" s="13"/>
      <c r="J537" s="13"/>
      <c r="L537" s="14"/>
      <c r="M537" s="14"/>
      <c r="N537" s="14"/>
      <c r="O537" s="14"/>
      <c r="P537" s="14"/>
    </row>
    <row r="538" spans="5:16" x14ac:dyDescent="0.25">
      <c r="E538" s="272"/>
      <c r="F538" s="13"/>
      <c r="G538" s="13"/>
      <c r="H538" s="13"/>
      <c r="I538" s="13"/>
      <c r="J538" s="13"/>
      <c r="L538" s="14"/>
      <c r="M538" s="14"/>
      <c r="N538" s="14"/>
      <c r="O538" s="14"/>
      <c r="P538" s="14"/>
    </row>
    <row r="539" spans="5:16" x14ac:dyDescent="0.25">
      <c r="E539" s="272"/>
      <c r="F539" s="13"/>
      <c r="G539" s="13"/>
      <c r="H539" s="13"/>
      <c r="I539" s="13"/>
      <c r="J539" s="13"/>
      <c r="L539" s="14"/>
      <c r="M539" s="14"/>
      <c r="N539" s="14"/>
      <c r="O539" s="14"/>
      <c r="P539" s="14"/>
    </row>
    <row r="540" spans="5:16" x14ac:dyDescent="0.25">
      <c r="E540" s="272"/>
      <c r="F540" s="13"/>
      <c r="G540" s="13"/>
      <c r="H540" s="13"/>
      <c r="I540" s="13"/>
      <c r="J540" s="13"/>
      <c r="L540" s="14"/>
      <c r="M540" s="14"/>
      <c r="N540" s="14"/>
      <c r="O540" s="14"/>
      <c r="P540" s="14"/>
    </row>
    <row r="541" spans="5:16" x14ac:dyDescent="0.25">
      <c r="E541" s="272"/>
      <c r="F541" s="13"/>
      <c r="G541" s="13"/>
      <c r="H541" s="13"/>
      <c r="I541" s="13"/>
      <c r="J541" s="13"/>
      <c r="L541" s="14"/>
      <c r="M541" s="14"/>
      <c r="N541" s="14"/>
      <c r="O541" s="14"/>
      <c r="P541" s="14"/>
    </row>
    <row r="542" spans="5:16" x14ac:dyDescent="0.25">
      <c r="E542" s="272"/>
      <c r="F542" s="13"/>
      <c r="G542" s="13"/>
      <c r="H542" s="13"/>
      <c r="I542" s="13"/>
      <c r="J542" s="13"/>
      <c r="L542" s="14"/>
      <c r="M542" s="14"/>
      <c r="N542" s="14"/>
      <c r="O542" s="14"/>
      <c r="P542" s="14"/>
    </row>
    <row r="543" spans="5:16" x14ac:dyDescent="0.25">
      <c r="E543" s="272"/>
      <c r="F543" s="13"/>
      <c r="G543" s="13"/>
      <c r="H543" s="13"/>
      <c r="I543" s="13"/>
      <c r="J543" s="13"/>
      <c r="L543" s="14"/>
      <c r="M543" s="14"/>
      <c r="N543" s="14"/>
      <c r="O543" s="14"/>
      <c r="P543" s="14"/>
    </row>
    <row r="544" spans="5:16" x14ac:dyDescent="0.25">
      <c r="E544" s="272"/>
      <c r="F544" s="13"/>
      <c r="G544" s="13"/>
      <c r="H544" s="13"/>
      <c r="I544" s="13"/>
      <c r="J544" s="13"/>
      <c r="L544" s="14"/>
      <c r="M544" s="14"/>
      <c r="N544" s="14"/>
      <c r="O544" s="14"/>
      <c r="P544" s="14"/>
    </row>
    <row r="545" spans="5:16" x14ac:dyDescent="0.25">
      <c r="E545" s="272"/>
      <c r="F545" s="13"/>
      <c r="G545" s="13"/>
      <c r="H545" s="13"/>
      <c r="I545" s="13"/>
      <c r="J545" s="13"/>
      <c r="L545" s="14"/>
      <c r="M545" s="14"/>
      <c r="N545" s="14"/>
      <c r="O545" s="14"/>
      <c r="P545" s="14"/>
    </row>
    <row r="546" spans="5:16" x14ac:dyDescent="0.25">
      <c r="F546" s="13"/>
      <c r="G546" s="13"/>
      <c r="H546" s="13"/>
      <c r="I546" s="13"/>
      <c r="J546" s="13"/>
      <c r="L546" s="14"/>
      <c r="M546" s="14"/>
      <c r="N546" s="14"/>
      <c r="O546" s="14"/>
      <c r="P546" s="14"/>
    </row>
    <row r="547" spans="5:16" x14ac:dyDescent="0.25">
      <c r="E547" s="272"/>
      <c r="F547" s="13"/>
      <c r="G547" s="13"/>
      <c r="H547" s="13"/>
      <c r="I547" s="13"/>
      <c r="J547" s="13"/>
      <c r="L547" s="14"/>
      <c r="M547" s="14"/>
      <c r="N547" s="14"/>
      <c r="O547" s="14"/>
      <c r="P547" s="14"/>
    </row>
    <row r="548" spans="5:16" x14ac:dyDescent="0.25">
      <c r="E548" s="272"/>
      <c r="F548" s="13"/>
      <c r="G548" s="13"/>
      <c r="H548" s="13"/>
      <c r="I548" s="13"/>
      <c r="J548" s="13"/>
      <c r="L548" s="14"/>
      <c r="M548" s="14"/>
      <c r="N548" s="14"/>
      <c r="O548" s="14"/>
      <c r="P548" s="14"/>
    </row>
    <row r="549" spans="5:16" x14ac:dyDescent="0.25">
      <c r="E549" s="272"/>
      <c r="F549" s="13"/>
      <c r="G549" s="13"/>
      <c r="H549" s="13"/>
      <c r="I549" s="13"/>
      <c r="J549" s="13"/>
      <c r="L549" s="14"/>
      <c r="M549" s="14"/>
      <c r="N549" s="14"/>
      <c r="O549" s="14"/>
      <c r="P549" s="14"/>
    </row>
    <row r="550" spans="5:16" x14ac:dyDescent="0.25">
      <c r="E550" s="272"/>
      <c r="F550" s="13"/>
      <c r="G550" s="13"/>
      <c r="H550" s="13"/>
      <c r="I550" s="13"/>
      <c r="J550" s="13"/>
      <c r="L550" s="14"/>
      <c r="M550" s="14"/>
      <c r="N550" s="14"/>
      <c r="O550" s="14"/>
      <c r="P550" s="14"/>
    </row>
    <row r="551" spans="5:16" x14ac:dyDescent="0.25">
      <c r="E551" s="272"/>
      <c r="F551" s="13"/>
      <c r="G551" s="13"/>
      <c r="H551" s="13"/>
      <c r="I551" s="13"/>
      <c r="J551" s="13"/>
      <c r="L551" s="14"/>
      <c r="M551" s="14"/>
      <c r="N551" s="14"/>
      <c r="O551" s="14"/>
      <c r="P551" s="14"/>
    </row>
    <row r="552" spans="5:16" x14ac:dyDescent="0.25">
      <c r="E552" s="272"/>
      <c r="F552" s="13"/>
      <c r="G552" s="13"/>
      <c r="H552" s="13"/>
      <c r="I552" s="13"/>
      <c r="J552" s="13"/>
      <c r="L552" s="14"/>
      <c r="M552" s="14"/>
      <c r="N552" s="14"/>
      <c r="O552" s="14"/>
      <c r="P552" s="14"/>
    </row>
    <row r="553" spans="5:16" x14ac:dyDescent="0.25">
      <c r="E553" s="272"/>
      <c r="F553" s="13"/>
      <c r="G553" s="13"/>
      <c r="H553" s="13"/>
      <c r="I553" s="13"/>
      <c r="J553" s="13"/>
      <c r="L553" s="14"/>
      <c r="M553" s="14"/>
      <c r="N553" s="14"/>
      <c r="O553" s="14"/>
      <c r="P553" s="14"/>
    </row>
    <row r="554" spans="5:16" x14ac:dyDescent="0.25">
      <c r="E554" s="272"/>
      <c r="F554" s="13"/>
      <c r="G554" s="13"/>
      <c r="H554" s="13"/>
      <c r="I554" s="13"/>
      <c r="J554" s="13"/>
      <c r="L554" s="14"/>
      <c r="M554" s="14"/>
      <c r="N554" s="14"/>
      <c r="O554" s="14"/>
      <c r="P554" s="14"/>
    </row>
    <row r="555" spans="5:16" x14ac:dyDescent="0.25">
      <c r="E555" s="272"/>
      <c r="F555" s="13"/>
      <c r="G555" s="13"/>
      <c r="H555" s="13"/>
      <c r="I555" s="13"/>
      <c r="J555" s="13"/>
      <c r="L555" s="14"/>
      <c r="M555" s="14"/>
      <c r="N555" s="14"/>
      <c r="O555" s="14"/>
      <c r="P555" s="14"/>
    </row>
    <row r="556" spans="5:16" x14ac:dyDescent="0.25">
      <c r="E556" s="272"/>
      <c r="F556" s="13"/>
      <c r="G556" s="13"/>
      <c r="H556" s="13"/>
      <c r="I556" s="13"/>
      <c r="J556" s="13"/>
      <c r="L556" s="14"/>
      <c r="M556" s="14"/>
      <c r="N556" s="14"/>
      <c r="O556" s="14"/>
      <c r="P556" s="14"/>
    </row>
    <row r="557" spans="5:16" x14ac:dyDescent="0.25">
      <c r="E557" s="272"/>
      <c r="F557" s="13"/>
      <c r="G557" s="13"/>
      <c r="H557" s="13"/>
      <c r="I557" s="13"/>
      <c r="J557" s="13"/>
      <c r="L557" s="14"/>
      <c r="M557" s="14"/>
      <c r="N557" s="14"/>
      <c r="O557" s="14"/>
      <c r="P557" s="14"/>
    </row>
    <row r="558" spans="5:16" x14ac:dyDescent="0.25">
      <c r="E558" s="272"/>
      <c r="F558" s="13"/>
      <c r="G558" s="13"/>
      <c r="H558" s="13"/>
      <c r="I558" s="13"/>
      <c r="J558" s="13"/>
      <c r="L558" s="14"/>
      <c r="M558" s="14"/>
      <c r="N558" s="14"/>
      <c r="O558" s="14"/>
      <c r="P558" s="14"/>
    </row>
    <row r="559" spans="5:16" x14ac:dyDescent="0.25">
      <c r="E559" s="272"/>
      <c r="F559" s="13"/>
      <c r="G559" s="13"/>
      <c r="H559" s="13"/>
      <c r="I559" s="13"/>
      <c r="J559" s="13"/>
      <c r="L559" s="14"/>
      <c r="M559" s="14"/>
      <c r="N559" s="14"/>
      <c r="O559" s="14"/>
      <c r="P559" s="14"/>
    </row>
    <row r="560" spans="5:16" x14ac:dyDescent="0.25">
      <c r="E560" s="272"/>
      <c r="F560" s="13"/>
      <c r="G560" s="13"/>
      <c r="H560" s="13"/>
      <c r="I560" s="13"/>
      <c r="J560" s="13"/>
      <c r="L560" s="14"/>
      <c r="M560" s="14"/>
      <c r="N560" s="14"/>
      <c r="O560" s="14"/>
      <c r="P560" s="14"/>
    </row>
    <row r="561" spans="5:16" x14ac:dyDescent="0.25">
      <c r="E561" s="272"/>
      <c r="F561" s="13"/>
      <c r="G561" s="13"/>
      <c r="H561" s="13"/>
      <c r="I561" s="13"/>
      <c r="J561" s="13"/>
      <c r="L561" s="14"/>
      <c r="M561" s="14"/>
      <c r="N561" s="14"/>
      <c r="O561" s="14"/>
      <c r="P561" s="14"/>
    </row>
    <row r="562" spans="5:16" x14ac:dyDescent="0.25">
      <c r="E562" s="272"/>
      <c r="F562" s="13"/>
      <c r="G562" s="13"/>
      <c r="H562" s="13"/>
      <c r="I562" s="13"/>
      <c r="J562" s="13"/>
      <c r="L562" s="14"/>
      <c r="M562" s="14"/>
      <c r="N562" s="14"/>
      <c r="O562" s="14"/>
      <c r="P562" s="14"/>
    </row>
    <row r="563" spans="5:16" x14ac:dyDescent="0.25">
      <c r="E563" s="272"/>
      <c r="F563" s="13"/>
      <c r="G563" s="13"/>
      <c r="H563" s="13"/>
      <c r="I563" s="13"/>
      <c r="J563" s="13"/>
      <c r="L563" s="14"/>
      <c r="M563" s="14"/>
      <c r="N563" s="14"/>
      <c r="O563" s="14"/>
      <c r="P563" s="14"/>
    </row>
    <row r="564" spans="5:16" x14ac:dyDescent="0.25">
      <c r="E564" s="272"/>
      <c r="F564" s="13"/>
      <c r="G564" s="13"/>
      <c r="H564" s="13"/>
      <c r="I564" s="13"/>
      <c r="J564" s="13"/>
      <c r="L564" s="14"/>
      <c r="M564" s="14"/>
      <c r="N564" s="14"/>
      <c r="O564" s="14"/>
      <c r="P564" s="14"/>
    </row>
    <row r="565" spans="5:16" x14ac:dyDescent="0.25">
      <c r="E565" s="272"/>
      <c r="F565" s="13"/>
      <c r="G565" s="13"/>
      <c r="H565" s="13"/>
      <c r="I565" s="13"/>
      <c r="J565" s="13"/>
      <c r="L565" s="14"/>
      <c r="M565" s="14"/>
      <c r="N565" s="14"/>
      <c r="O565" s="14"/>
      <c r="P565" s="14"/>
    </row>
    <row r="566" spans="5:16" x14ac:dyDescent="0.25">
      <c r="E566" s="272"/>
      <c r="F566" s="13"/>
      <c r="G566" s="13"/>
      <c r="H566" s="13"/>
      <c r="I566" s="13"/>
      <c r="J566" s="13"/>
      <c r="L566" s="14"/>
      <c r="M566" s="14"/>
      <c r="N566" s="14"/>
      <c r="O566" s="14"/>
      <c r="P566" s="14"/>
    </row>
    <row r="567" spans="5:16" x14ac:dyDescent="0.25">
      <c r="E567" s="272"/>
      <c r="F567" s="13"/>
      <c r="G567" s="13"/>
      <c r="H567" s="13"/>
      <c r="I567" s="13"/>
      <c r="J567" s="13"/>
      <c r="L567" s="14"/>
      <c r="M567" s="14"/>
      <c r="N567" s="14"/>
      <c r="O567" s="14"/>
      <c r="P567" s="14"/>
    </row>
    <row r="568" spans="5:16" x14ac:dyDescent="0.25">
      <c r="E568" s="272"/>
      <c r="F568" s="13"/>
      <c r="G568" s="13"/>
      <c r="H568" s="13"/>
      <c r="I568" s="13"/>
      <c r="J568" s="13"/>
      <c r="L568" s="14"/>
      <c r="M568" s="14"/>
      <c r="N568" s="14"/>
      <c r="O568" s="14"/>
      <c r="P568" s="14"/>
    </row>
    <row r="569" spans="5:16" x14ac:dyDescent="0.25">
      <c r="E569" s="272"/>
      <c r="F569" s="13"/>
      <c r="G569" s="13"/>
      <c r="H569" s="13"/>
      <c r="I569" s="13"/>
      <c r="J569" s="13"/>
      <c r="L569" s="14"/>
      <c r="M569" s="14"/>
      <c r="N569" s="14"/>
      <c r="O569" s="14"/>
      <c r="P569" s="14"/>
    </row>
    <row r="570" spans="5:16" x14ac:dyDescent="0.25">
      <c r="E570" s="272"/>
      <c r="F570" s="13"/>
      <c r="G570" s="13"/>
      <c r="H570" s="13"/>
      <c r="I570" s="13"/>
      <c r="J570" s="13"/>
      <c r="L570" s="14"/>
      <c r="M570" s="14"/>
      <c r="N570" s="14"/>
      <c r="O570" s="14"/>
      <c r="P570" s="14"/>
    </row>
    <row r="571" spans="5:16" x14ac:dyDescent="0.25">
      <c r="E571" s="272"/>
      <c r="F571" s="13"/>
      <c r="G571" s="13"/>
      <c r="H571" s="13"/>
      <c r="I571" s="13"/>
      <c r="J571" s="13"/>
      <c r="L571" s="14"/>
      <c r="M571" s="14"/>
      <c r="N571" s="14"/>
      <c r="O571" s="14"/>
      <c r="P571" s="14"/>
    </row>
    <row r="572" spans="5:16" x14ac:dyDescent="0.25">
      <c r="E572" s="272"/>
      <c r="F572" s="13"/>
      <c r="G572" s="13"/>
      <c r="H572" s="13"/>
      <c r="I572" s="13"/>
      <c r="J572" s="13"/>
      <c r="L572" s="14"/>
      <c r="M572" s="14"/>
      <c r="N572" s="14"/>
      <c r="O572" s="14"/>
      <c r="P572" s="14"/>
    </row>
    <row r="573" spans="5:16" x14ac:dyDescent="0.25">
      <c r="E573" s="272"/>
      <c r="F573" s="13"/>
      <c r="G573" s="13"/>
      <c r="H573" s="13"/>
      <c r="I573" s="13"/>
      <c r="J573" s="13"/>
      <c r="L573" s="14"/>
      <c r="M573" s="14"/>
      <c r="N573" s="14"/>
      <c r="O573" s="14"/>
      <c r="P573" s="14"/>
    </row>
    <row r="574" spans="5:16" x14ac:dyDescent="0.25">
      <c r="E574" s="272"/>
      <c r="F574" s="13"/>
      <c r="G574" s="13"/>
      <c r="H574" s="13"/>
      <c r="I574" s="13"/>
      <c r="J574" s="13"/>
      <c r="L574" s="14"/>
      <c r="M574" s="14"/>
      <c r="N574" s="14"/>
      <c r="O574" s="14"/>
      <c r="P574" s="14"/>
    </row>
    <row r="575" spans="5:16" x14ac:dyDescent="0.25">
      <c r="F575" s="13"/>
      <c r="G575" s="13"/>
      <c r="H575" s="13"/>
      <c r="I575" s="13"/>
      <c r="J575" s="13"/>
      <c r="L575" s="14"/>
      <c r="M575" s="14"/>
      <c r="N575" s="14"/>
      <c r="O575" s="14"/>
      <c r="P575" s="14"/>
    </row>
    <row r="576" spans="5:16" x14ac:dyDescent="0.25">
      <c r="E576" s="272"/>
      <c r="F576" s="13"/>
      <c r="G576" s="13"/>
      <c r="H576" s="13"/>
      <c r="I576" s="13"/>
      <c r="J576" s="13"/>
      <c r="L576" s="14"/>
      <c r="M576" s="14"/>
      <c r="N576" s="14"/>
      <c r="O576" s="14"/>
      <c r="P576" s="14"/>
    </row>
    <row r="577" spans="5:16" x14ac:dyDescent="0.25">
      <c r="E577" s="272"/>
      <c r="F577" s="13"/>
      <c r="G577" s="13"/>
      <c r="H577" s="13"/>
      <c r="I577" s="13"/>
      <c r="J577" s="13"/>
      <c r="L577" s="14"/>
      <c r="M577" s="14"/>
      <c r="N577" s="14"/>
      <c r="O577" s="14"/>
      <c r="P577" s="14"/>
    </row>
    <row r="578" spans="5:16" x14ac:dyDescent="0.25">
      <c r="E578" s="272"/>
      <c r="F578" s="13"/>
      <c r="G578" s="13"/>
      <c r="H578" s="13"/>
      <c r="I578" s="13"/>
      <c r="J578" s="13"/>
      <c r="L578" s="14"/>
      <c r="M578" s="14"/>
      <c r="N578" s="14"/>
      <c r="O578" s="14"/>
      <c r="P578" s="14"/>
    </row>
    <row r="579" spans="5:16" x14ac:dyDescent="0.25">
      <c r="E579" s="272"/>
      <c r="F579" s="13"/>
      <c r="G579" s="13"/>
      <c r="H579" s="13"/>
      <c r="I579" s="13"/>
      <c r="J579" s="13"/>
      <c r="L579" s="14"/>
      <c r="M579" s="14"/>
      <c r="N579" s="14"/>
      <c r="O579" s="14"/>
      <c r="P579" s="14"/>
    </row>
    <row r="580" spans="5:16" x14ac:dyDescent="0.25">
      <c r="E580" s="272"/>
      <c r="F580" s="13"/>
      <c r="G580" s="13"/>
      <c r="H580" s="13"/>
      <c r="I580" s="13"/>
      <c r="J580" s="13"/>
      <c r="L580" s="14"/>
      <c r="M580" s="14"/>
      <c r="N580" s="14"/>
      <c r="O580" s="14"/>
      <c r="P580" s="14"/>
    </row>
    <row r="581" spans="5:16" x14ac:dyDescent="0.25">
      <c r="E581" s="272"/>
      <c r="F581" s="13"/>
      <c r="G581" s="13"/>
      <c r="H581" s="13"/>
      <c r="I581" s="13"/>
      <c r="J581" s="13"/>
      <c r="L581" s="14"/>
      <c r="M581" s="14"/>
      <c r="N581" s="14"/>
      <c r="O581" s="14"/>
      <c r="P581" s="14"/>
    </row>
    <row r="582" spans="5:16" x14ac:dyDescent="0.25">
      <c r="E582" s="272"/>
      <c r="F582" s="13"/>
      <c r="G582" s="13"/>
      <c r="H582" s="13"/>
      <c r="I582" s="13"/>
      <c r="J582" s="13"/>
      <c r="L582" s="14"/>
      <c r="M582" s="14"/>
      <c r="N582" s="14"/>
      <c r="O582" s="14"/>
      <c r="P582" s="14"/>
    </row>
    <row r="583" spans="5:16" x14ac:dyDescent="0.25">
      <c r="E583" s="272"/>
      <c r="F583" s="13"/>
      <c r="G583" s="13"/>
      <c r="H583" s="13"/>
      <c r="I583" s="13"/>
      <c r="J583" s="13"/>
      <c r="L583" s="14"/>
      <c r="M583" s="14"/>
      <c r="N583" s="14"/>
      <c r="O583" s="14"/>
      <c r="P583" s="14"/>
    </row>
    <row r="584" spans="5:16" x14ac:dyDescent="0.25">
      <c r="E584" s="272"/>
      <c r="F584" s="13"/>
      <c r="G584" s="13"/>
      <c r="H584" s="13"/>
      <c r="I584" s="13"/>
      <c r="J584" s="13"/>
      <c r="L584" s="14"/>
      <c r="M584" s="14"/>
      <c r="N584" s="14"/>
      <c r="O584" s="14"/>
      <c r="P584" s="14"/>
    </row>
    <row r="585" spans="5:16" x14ac:dyDescent="0.25">
      <c r="E585" s="272"/>
      <c r="F585" s="13"/>
      <c r="G585" s="13"/>
      <c r="H585" s="13"/>
      <c r="I585" s="13"/>
      <c r="J585" s="13"/>
      <c r="L585" s="14"/>
      <c r="M585" s="14"/>
      <c r="N585" s="14"/>
      <c r="O585" s="14"/>
      <c r="P585" s="14"/>
    </row>
    <row r="586" spans="5:16" x14ac:dyDescent="0.25">
      <c r="E586" s="272"/>
      <c r="F586" s="13"/>
      <c r="G586" s="13"/>
      <c r="H586" s="13"/>
      <c r="I586" s="13"/>
      <c r="J586" s="13"/>
      <c r="L586" s="14"/>
      <c r="M586" s="14"/>
      <c r="N586" s="14"/>
      <c r="O586" s="14"/>
      <c r="P586" s="14"/>
    </row>
    <row r="587" spans="5:16" x14ac:dyDescent="0.25">
      <c r="E587" s="272"/>
      <c r="F587" s="13"/>
      <c r="G587" s="13"/>
      <c r="H587" s="13"/>
      <c r="I587" s="13"/>
      <c r="J587" s="13"/>
      <c r="L587" s="14"/>
      <c r="M587" s="14"/>
      <c r="N587" s="14"/>
      <c r="O587" s="14"/>
      <c r="P587" s="14"/>
    </row>
    <row r="588" spans="5:16" x14ac:dyDescent="0.25">
      <c r="E588" s="272"/>
      <c r="F588" s="13"/>
      <c r="G588" s="13"/>
      <c r="H588" s="13"/>
      <c r="I588" s="13"/>
      <c r="J588" s="13"/>
      <c r="L588" s="14"/>
      <c r="M588" s="14"/>
      <c r="N588" s="14"/>
      <c r="O588" s="14"/>
      <c r="P588" s="14"/>
    </row>
    <row r="589" spans="5:16" x14ac:dyDescent="0.25">
      <c r="E589" s="272"/>
      <c r="F589" s="13"/>
      <c r="G589" s="13"/>
      <c r="H589" s="13"/>
      <c r="I589" s="13"/>
      <c r="J589" s="13"/>
      <c r="L589" s="14"/>
      <c r="M589" s="14"/>
      <c r="N589" s="14"/>
      <c r="O589" s="14"/>
      <c r="P589" s="14"/>
    </row>
    <row r="590" spans="5:16" x14ac:dyDescent="0.25">
      <c r="E590" s="272"/>
      <c r="F590" s="13"/>
      <c r="G590" s="13"/>
      <c r="H590" s="13"/>
      <c r="I590" s="13"/>
      <c r="J590" s="13"/>
      <c r="L590" s="14"/>
      <c r="M590" s="14"/>
      <c r="N590" s="14"/>
      <c r="O590" s="14"/>
      <c r="P590" s="14"/>
    </row>
    <row r="591" spans="5:16" x14ac:dyDescent="0.25">
      <c r="E591" s="272"/>
      <c r="F591" s="13"/>
      <c r="G591" s="13"/>
      <c r="H591" s="13"/>
      <c r="I591" s="13"/>
      <c r="J591" s="13"/>
      <c r="L591" s="14"/>
      <c r="M591" s="14"/>
      <c r="N591" s="14"/>
      <c r="O591" s="14"/>
      <c r="P591" s="14"/>
    </row>
    <row r="592" spans="5:16" x14ac:dyDescent="0.25">
      <c r="E592" s="272"/>
      <c r="F592" s="13"/>
      <c r="G592" s="13"/>
      <c r="H592" s="13"/>
      <c r="I592" s="13"/>
      <c r="J592" s="13"/>
      <c r="L592" s="14"/>
      <c r="M592" s="14"/>
      <c r="N592" s="14"/>
      <c r="O592" s="14"/>
      <c r="P592" s="14"/>
    </row>
  </sheetData>
  <mergeCells count="4">
    <mergeCell ref="F2:J2"/>
    <mergeCell ref="L2:P2"/>
    <mergeCell ref="G3:H3"/>
    <mergeCell ref="M3:N3"/>
  </mergeCells>
  <pageMargins left="0.7" right="0.7" top="0.75" bottom="0.75" header="0.3" footer="0.3"/>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B8B25-1804-4A4B-A89E-AC3F539EB6EC}">
  <dimension ref="A1:P508"/>
  <sheetViews>
    <sheetView workbookViewId="0"/>
  </sheetViews>
  <sheetFormatPr defaultColWidth="8.88671875" defaultRowHeight="13.8" x14ac:dyDescent="0.25"/>
  <cols>
    <col min="1" max="1" width="28.33203125" style="7" customWidth="1"/>
    <col min="2" max="2" width="5" style="7" bestFit="1" customWidth="1"/>
    <col min="3" max="3" width="7" style="7" bestFit="1" customWidth="1"/>
    <col min="4" max="4" width="6.33203125" style="7" bestFit="1" customWidth="1"/>
    <col min="5" max="5" width="12.33203125" style="7" bestFit="1" customWidth="1"/>
    <col min="6" max="6" width="7" style="7" bestFit="1" customWidth="1"/>
    <col min="7" max="7" width="4.5546875" style="7" bestFit="1" customWidth="1"/>
    <col min="8" max="8" width="4.6640625" style="7" bestFit="1" customWidth="1"/>
    <col min="9" max="9" width="5.5546875" style="7" bestFit="1" customWidth="1"/>
    <col min="10" max="10" width="3.5546875" style="7" bestFit="1" customWidth="1"/>
    <col min="11" max="11" width="1.5546875" style="7" bestFit="1" customWidth="1"/>
    <col min="12" max="15" width="8.88671875" style="7" bestFit="1" customWidth="1"/>
    <col min="16" max="16" width="6.88671875" style="7" bestFit="1" customWidth="1"/>
    <col min="17" max="16384" width="8.88671875" style="7"/>
  </cols>
  <sheetData>
    <row r="1" spans="1:16" x14ac:dyDescent="0.25">
      <c r="A1" s="7" t="s">
        <v>1379</v>
      </c>
    </row>
    <row r="2" spans="1:16" x14ac:dyDescent="0.25">
      <c r="F2" s="289" t="s">
        <v>47</v>
      </c>
      <c r="G2" s="289"/>
      <c r="H2" s="289"/>
      <c r="I2" s="289"/>
      <c r="J2" s="289"/>
      <c r="L2" s="289" t="s">
        <v>4</v>
      </c>
      <c r="M2" s="289"/>
      <c r="N2" s="289"/>
      <c r="O2" s="289"/>
      <c r="P2" s="289"/>
    </row>
    <row r="3" spans="1:16" x14ac:dyDescent="0.25">
      <c r="G3" s="289" t="s">
        <v>33</v>
      </c>
      <c r="H3" s="289"/>
      <c r="M3" s="289" t="s">
        <v>33</v>
      </c>
      <c r="N3" s="289"/>
    </row>
    <row r="4" spans="1:16" x14ac:dyDescent="0.25">
      <c r="A4" s="18" t="s">
        <v>34</v>
      </c>
      <c r="B4" s="18" t="s">
        <v>49</v>
      </c>
      <c r="C4" s="18" t="s">
        <v>134</v>
      </c>
      <c r="D4" s="18" t="s">
        <v>18</v>
      </c>
      <c r="E4" s="18" t="s">
        <v>1369</v>
      </c>
      <c r="F4" s="19" t="s">
        <v>35</v>
      </c>
      <c r="G4" s="20">
        <v>0.05</v>
      </c>
      <c r="H4" s="20">
        <v>0.95</v>
      </c>
      <c r="I4" s="19" t="s">
        <v>38</v>
      </c>
      <c r="J4" s="19" t="s">
        <v>39</v>
      </c>
      <c r="L4" s="19" t="s">
        <v>35</v>
      </c>
      <c r="M4" s="20">
        <v>0.05</v>
      </c>
      <c r="N4" s="20">
        <v>0.95</v>
      </c>
      <c r="O4" s="19" t="s">
        <v>38</v>
      </c>
      <c r="P4" s="19" t="s">
        <v>39</v>
      </c>
    </row>
    <row r="5" spans="1:16" x14ac:dyDescent="0.25">
      <c r="A5" s="7" t="s">
        <v>176</v>
      </c>
      <c r="B5" s="7">
        <v>2022</v>
      </c>
      <c r="C5" s="7" t="s">
        <v>1370</v>
      </c>
      <c r="D5" s="7" t="s">
        <v>0</v>
      </c>
      <c r="E5" s="272" t="s">
        <v>7</v>
      </c>
      <c r="F5" s="13">
        <v>1.0281956497015701</v>
      </c>
      <c r="G5" s="13">
        <v>3.5127730975215201E-11</v>
      </c>
      <c r="H5" s="13">
        <v>2.78262853853865</v>
      </c>
      <c r="I5" s="13">
        <v>1.10428002788332</v>
      </c>
      <c r="J5" s="13">
        <v>0.94602501497341895</v>
      </c>
      <c r="K5" s="7" t="s">
        <v>41</v>
      </c>
      <c r="L5" s="14">
        <v>168.81944372450201</v>
      </c>
      <c r="M5" s="14">
        <v>5.7676221488205896E-9</v>
      </c>
      <c r="N5" s="14">
        <v>456.87977974266101</v>
      </c>
      <c r="O5" s="14">
        <v>181.31173777816301</v>
      </c>
      <c r="P5" s="14">
        <v>155.327847208485</v>
      </c>
    </row>
    <row r="6" spans="1:16" x14ac:dyDescent="0.25">
      <c r="A6" s="7" t="s">
        <v>176</v>
      </c>
      <c r="B6" s="7">
        <v>2022</v>
      </c>
      <c r="C6" s="7" t="s">
        <v>1370</v>
      </c>
      <c r="D6" s="7" t="s">
        <v>0</v>
      </c>
      <c r="E6" s="272" t="s">
        <v>8</v>
      </c>
      <c r="F6" s="13">
        <v>2.0737978308273899</v>
      </c>
      <c r="G6" s="13">
        <v>2.52557965810387E-8</v>
      </c>
      <c r="H6" s="13">
        <v>5.8491592617067996</v>
      </c>
      <c r="I6" s="13">
        <v>2.3126984189877202</v>
      </c>
      <c r="J6" s="13">
        <v>1.9031871217232901</v>
      </c>
      <c r="K6" s="7" t="s">
        <v>41</v>
      </c>
      <c r="L6" s="14">
        <v>855.35865330306899</v>
      </c>
      <c r="M6" s="14">
        <v>1.04170058578152E-5</v>
      </c>
      <c r="N6" s="14">
        <v>2412.5442290835799</v>
      </c>
      <c r="O6" s="14">
        <v>953.89558989567604</v>
      </c>
      <c r="P6" s="14">
        <v>784.98856022599102</v>
      </c>
    </row>
    <row r="7" spans="1:16" x14ac:dyDescent="0.25">
      <c r="A7" s="7" t="s">
        <v>176</v>
      </c>
      <c r="B7" s="7">
        <v>2022</v>
      </c>
      <c r="C7" s="7" t="s">
        <v>1370</v>
      </c>
      <c r="D7" s="7" t="s">
        <v>0</v>
      </c>
      <c r="E7" s="272" t="s">
        <v>9</v>
      </c>
      <c r="F7" s="13">
        <v>0.995701517194853</v>
      </c>
      <c r="G7" s="13">
        <v>0.227434308570171</v>
      </c>
      <c r="H7" s="13">
        <v>2.7664872650160199</v>
      </c>
      <c r="I7" s="13">
        <v>1.17017649455713</v>
      </c>
      <c r="J7" s="13">
        <v>0.78977637167673298</v>
      </c>
      <c r="K7" s="7" t="s">
        <v>41</v>
      </c>
      <c r="L7" s="14">
        <v>341.33643710956699</v>
      </c>
      <c r="M7" s="14">
        <v>77.966755320940607</v>
      </c>
      <c r="N7" s="14">
        <v>948.37949932014203</v>
      </c>
      <c r="O7" s="14">
        <v>401.14820409913</v>
      </c>
      <c r="P7" s="14">
        <v>270.7432379745</v>
      </c>
    </row>
    <row r="8" spans="1:16" x14ac:dyDescent="0.25">
      <c r="A8" s="7" t="s">
        <v>176</v>
      </c>
      <c r="B8" s="7">
        <v>2022</v>
      </c>
      <c r="C8" s="7" t="s">
        <v>1370</v>
      </c>
      <c r="D8" s="7" t="s">
        <v>0</v>
      </c>
      <c r="E8" s="272" t="s">
        <v>10</v>
      </c>
      <c r="F8" s="13">
        <v>0.92508434351231295</v>
      </c>
      <c r="G8" s="13">
        <v>5.2368663010185097E-12</v>
      </c>
      <c r="H8" s="13">
        <v>4.2334815653944897</v>
      </c>
      <c r="I8" s="13">
        <v>1.33796913760366</v>
      </c>
      <c r="J8" s="13">
        <v>1.44776111751248</v>
      </c>
      <c r="K8" s="7" t="s">
        <v>41</v>
      </c>
      <c r="L8" s="14">
        <v>696.92154102843597</v>
      </c>
      <c r="M8" s="14">
        <v>3.9452455965352999E-9</v>
      </c>
      <c r="N8" s="14">
        <v>3189.3356721055902</v>
      </c>
      <c r="O8" s="14">
        <v>1007.97242950509</v>
      </c>
      <c r="P8" s="14">
        <v>1090.6853154892001</v>
      </c>
    </row>
    <row r="9" spans="1:16" x14ac:dyDescent="0.25">
      <c r="A9" s="7" t="s">
        <v>176</v>
      </c>
      <c r="B9" s="7">
        <v>2022</v>
      </c>
      <c r="C9" s="7" t="s">
        <v>1370</v>
      </c>
      <c r="D9" s="7" t="s">
        <v>0</v>
      </c>
      <c r="E9" s="272" t="s">
        <v>11</v>
      </c>
      <c r="F9" s="13">
        <v>29.975438182342501</v>
      </c>
      <c r="G9" s="13">
        <v>24.1761767876846</v>
      </c>
      <c r="H9" s="13">
        <v>36.449455423931603</v>
      </c>
      <c r="I9" s="13">
        <v>30.0610899388607</v>
      </c>
      <c r="J9" s="13">
        <v>3.8241736439578098</v>
      </c>
      <c r="K9" s="7" t="s">
        <v>41</v>
      </c>
      <c r="L9" s="14">
        <v>9803.16730315329</v>
      </c>
      <c r="M9" s="14">
        <v>7906.5768566443703</v>
      </c>
      <c r="N9" s="14">
        <v>11920.429901842501</v>
      </c>
      <c r="O9" s="14">
        <v>9831.1788536050208</v>
      </c>
      <c r="P9" s="14">
        <v>1250.65774851996</v>
      </c>
    </row>
    <row r="10" spans="1:16" x14ac:dyDescent="0.25">
      <c r="A10" s="7" t="s">
        <v>176</v>
      </c>
      <c r="B10" s="7">
        <v>2022</v>
      </c>
      <c r="C10" s="7" t="s">
        <v>1370</v>
      </c>
      <c r="D10" s="7" t="s">
        <v>0</v>
      </c>
      <c r="E10" s="272" t="s">
        <v>12</v>
      </c>
      <c r="F10" s="13">
        <v>33.038666218026798</v>
      </c>
      <c r="G10" s="13">
        <v>27.328667399960601</v>
      </c>
      <c r="H10" s="13">
        <v>38.319606678091397</v>
      </c>
      <c r="I10" s="13">
        <v>32.932549253984803</v>
      </c>
      <c r="J10" s="13">
        <v>3.3618851460092798</v>
      </c>
      <c r="K10" s="7" t="s">
        <v>41</v>
      </c>
      <c r="L10" s="14">
        <v>12119.243542096599</v>
      </c>
      <c r="M10" s="14">
        <v>10024.701775653501</v>
      </c>
      <c r="N10" s="14">
        <v>14056.398121657499</v>
      </c>
      <c r="O10" s="14">
        <v>12080.317717346699</v>
      </c>
      <c r="P10" s="14">
        <v>1233.2067092591201</v>
      </c>
    </row>
    <row r="11" spans="1:16" x14ac:dyDescent="0.25">
      <c r="A11" s="7" t="s">
        <v>176</v>
      </c>
      <c r="B11" s="7">
        <v>2022</v>
      </c>
      <c r="C11" s="7" t="s">
        <v>1370</v>
      </c>
      <c r="D11" s="7" t="s">
        <v>0</v>
      </c>
      <c r="E11" s="272" t="s">
        <v>15</v>
      </c>
      <c r="F11" s="13">
        <v>44.305321748034501</v>
      </c>
      <c r="G11" s="13">
        <v>27.791046722881202</v>
      </c>
      <c r="H11" s="13">
        <v>54.1725321299242</v>
      </c>
      <c r="I11" s="13">
        <v>42.314051611460897</v>
      </c>
      <c r="J11" s="13">
        <v>8.7897659749003996</v>
      </c>
      <c r="K11" s="7" t="s">
        <v>41</v>
      </c>
      <c r="L11" s="14">
        <v>25128.2062826152</v>
      </c>
      <c r="M11" s="14">
        <v>15761.9700593493</v>
      </c>
      <c r="N11" s="14">
        <v>30724.493322807801</v>
      </c>
      <c r="O11" s="14">
        <v>23998.837511956201</v>
      </c>
      <c r="P11" s="14">
        <v>4985.2036703245103</v>
      </c>
    </row>
    <row r="12" spans="1:16" x14ac:dyDescent="0.25">
      <c r="A12" s="7" t="s">
        <v>176</v>
      </c>
      <c r="B12" s="7">
        <v>2022</v>
      </c>
      <c r="C12" s="7" t="s">
        <v>1370</v>
      </c>
      <c r="D12" s="7" t="s">
        <v>0</v>
      </c>
      <c r="E12" s="272" t="s">
        <v>13</v>
      </c>
      <c r="F12" s="13">
        <v>38.320292593664597</v>
      </c>
      <c r="G12" s="13">
        <v>30.292533470876599</v>
      </c>
      <c r="H12" s="13">
        <v>47.390126569083698</v>
      </c>
      <c r="I12" s="13">
        <v>38.533045330329003</v>
      </c>
      <c r="J12" s="13">
        <v>5.1915154551466403</v>
      </c>
      <c r="K12" s="7" t="s">
        <v>41</v>
      </c>
      <c r="L12" s="14">
        <v>13682.6436734939</v>
      </c>
      <c r="M12" s="14">
        <v>10816.252001111199</v>
      </c>
      <c r="N12" s="14">
        <v>16921.118592757</v>
      </c>
      <c r="O12" s="14">
        <v>13758.6091656472</v>
      </c>
      <c r="P12" s="14">
        <v>1853.6825084146601</v>
      </c>
    </row>
    <row r="13" spans="1:16" x14ac:dyDescent="0.25">
      <c r="A13" s="7" t="s">
        <v>176</v>
      </c>
      <c r="B13" s="7">
        <v>2022</v>
      </c>
      <c r="C13" s="7" t="s">
        <v>1370</v>
      </c>
      <c r="D13" s="7" t="s">
        <v>0</v>
      </c>
      <c r="E13" s="272" t="s">
        <v>14</v>
      </c>
      <c r="F13" s="13">
        <v>68.955906570511203</v>
      </c>
      <c r="G13" s="13">
        <v>58.573561815971097</v>
      </c>
      <c r="H13" s="13">
        <v>77.792419126401001</v>
      </c>
      <c r="I13" s="13">
        <v>68.741201607307801</v>
      </c>
      <c r="J13" s="13">
        <v>5.8387676564699102</v>
      </c>
      <c r="K13" s="7" t="s">
        <v>41</v>
      </c>
      <c r="L13" s="14">
        <v>6752.8519304501697</v>
      </c>
      <c r="M13" s="14">
        <v>5736.1089086380498</v>
      </c>
      <c r="N13" s="14">
        <v>7618.2116050484501</v>
      </c>
      <c r="O13" s="14">
        <v>6731.8258734036499</v>
      </c>
      <c r="P13" s="14">
        <v>571.79051659809795</v>
      </c>
    </row>
    <row r="14" spans="1:16" x14ac:dyDescent="0.25">
      <c r="A14" s="7" t="s">
        <v>176</v>
      </c>
      <c r="B14" s="7">
        <v>2022</v>
      </c>
      <c r="C14" s="7" t="s">
        <v>1370</v>
      </c>
      <c r="D14" s="7" t="s">
        <v>1</v>
      </c>
      <c r="E14" s="7" t="s">
        <v>72</v>
      </c>
      <c r="F14" s="13">
        <v>24.941716928748999</v>
      </c>
      <c r="G14" s="13">
        <v>18.619819046141501</v>
      </c>
      <c r="H14" s="13">
        <v>30.071621477141701</v>
      </c>
      <c r="I14" s="13">
        <v>24.761679081916601</v>
      </c>
      <c r="J14" s="13">
        <v>3.4711296355775798</v>
      </c>
      <c r="K14" s="7" t="s">
        <v>41</v>
      </c>
      <c r="L14" s="14">
        <v>2675.9968092854801</v>
      </c>
      <c r="M14" s="14">
        <v>1997.72038546052</v>
      </c>
      <c r="N14" s="14">
        <v>3226.3842682825298</v>
      </c>
      <c r="O14" s="14">
        <v>2656.6805486988301</v>
      </c>
      <c r="P14" s="14">
        <v>372.41749860111901</v>
      </c>
    </row>
    <row r="15" spans="1:16" x14ac:dyDescent="0.25">
      <c r="A15" s="7" t="s">
        <v>176</v>
      </c>
      <c r="B15" s="7">
        <v>2022</v>
      </c>
      <c r="C15" s="7" t="s">
        <v>1370</v>
      </c>
      <c r="D15" s="7" t="s">
        <v>1</v>
      </c>
      <c r="E15" s="272" t="s">
        <v>11</v>
      </c>
      <c r="F15" s="13">
        <v>46.548989151723497</v>
      </c>
      <c r="G15" s="13">
        <v>36.796808794525901</v>
      </c>
      <c r="H15" s="13">
        <v>56.822784242522097</v>
      </c>
      <c r="I15" s="13">
        <v>46.527378974932198</v>
      </c>
      <c r="J15" s="13">
        <v>6.1063470664035</v>
      </c>
      <c r="K15" s="7" t="s">
        <v>41</v>
      </c>
      <c r="L15" s="14">
        <v>1904.7846360885201</v>
      </c>
      <c r="M15" s="14">
        <v>1505.725415872</v>
      </c>
      <c r="N15" s="14">
        <v>2325.188331204</v>
      </c>
      <c r="O15" s="14">
        <v>1903.90034765422</v>
      </c>
      <c r="P15" s="14">
        <v>249.87172195723099</v>
      </c>
    </row>
    <row r="16" spans="1:16" x14ac:dyDescent="0.25">
      <c r="A16" s="7" t="s">
        <v>176</v>
      </c>
      <c r="B16" s="7">
        <v>2022</v>
      </c>
      <c r="C16" s="7" t="s">
        <v>1370</v>
      </c>
      <c r="D16" s="7" t="s">
        <v>1</v>
      </c>
      <c r="E16" s="272" t="s">
        <v>12</v>
      </c>
      <c r="F16" s="13">
        <v>54.8864079467401</v>
      </c>
      <c r="G16" s="13">
        <v>44.081983701532501</v>
      </c>
      <c r="H16" s="13">
        <v>68.720503385362406</v>
      </c>
      <c r="I16" s="13">
        <v>55.464347408433902</v>
      </c>
      <c r="J16" s="13">
        <v>7.2922995795957402</v>
      </c>
      <c r="K16" s="7" t="s">
        <v>41</v>
      </c>
      <c r="L16" s="14">
        <v>2652.6600960659498</v>
      </c>
      <c r="M16" s="14">
        <v>2130.4822722950598</v>
      </c>
      <c r="N16" s="14">
        <v>3321.26192861456</v>
      </c>
      <c r="O16" s="14">
        <v>2680.59191024961</v>
      </c>
      <c r="P16" s="14">
        <v>352.43683868186201</v>
      </c>
    </row>
    <row r="17" spans="1:16" x14ac:dyDescent="0.25">
      <c r="A17" s="7" t="s">
        <v>176</v>
      </c>
      <c r="B17" s="7">
        <v>2022</v>
      </c>
      <c r="C17" s="7" t="s">
        <v>1370</v>
      </c>
      <c r="D17" s="7" t="s">
        <v>1</v>
      </c>
      <c r="E17" s="272" t="s">
        <v>15</v>
      </c>
      <c r="F17" s="13">
        <v>67.290494645093901</v>
      </c>
      <c r="G17" s="13">
        <v>53.608242963032403</v>
      </c>
      <c r="H17" s="13">
        <v>75.298696434904301</v>
      </c>
      <c r="I17" s="13">
        <v>65.913077281434298</v>
      </c>
      <c r="J17" s="13">
        <v>6.9915887618842802</v>
      </c>
      <c r="K17" s="7" t="s">
        <v>41</v>
      </c>
      <c r="L17" s="14">
        <v>3491.7037671339199</v>
      </c>
      <c r="M17" s="14">
        <v>2781.7317273517501</v>
      </c>
      <c r="N17" s="14">
        <v>3907.24935800718</v>
      </c>
      <c r="O17" s="14">
        <v>3420.2295801336199</v>
      </c>
      <c r="P17" s="14">
        <v>362.79354085417498</v>
      </c>
    </row>
    <row r="18" spans="1:16" x14ac:dyDescent="0.25">
      <c r="A18" s="7" t="s">
        <v>176</v>
      </c>
      <c r="B18" s="7">
        <v>2022</v>
      </c>
      <c r="C18" s="7" t="s">
        <v>1370</v>
      </c>
      <c r="D18" s="7" t="s">
        <v>1</v>
      </c>
      <c r="E18" s="7" t="s">
        <v>220</v>
      </c>
      <c r="F18" s="13">
        <v>82.999142048119097</v>
      </c>
      <c r="G18" s="13">
        <v>71.322006145506094</v>
      </c>
      <c r="H18" s="13">
        <v>95.924258126677699</v>
      </c>
      <c r="I18" s="13">
        <v>83.015616551487199</v>
      </c>
      <c r="J18" s="13">
        <v>6.95914794977437</v>
      </c>
      <c r="K18" s="7" t="s">
        <v>41</v>
      </c>
      <c r="L18" s="14">
        <v>5849.7795315514304</v>
      </c>
      <c r="M18" s="14">
        <v>5026.7749931352701</v>
      </c>
      <c r="N18" s="14">
        <v>6760.7417127682402</v>
      </c>
      <c r="O18" s="14">
        <v>5850.94065454882</v>
      </c>
      <c r="P18" s="14">
        <v>490.48074750009698</v>
      </c>
    </row>
    <row r="19" spans="1:16" x14ac:dyDescent="0.25">
      <c r="A19" s="7" t="s">
        <v>176</v>
      </c>
      <c r="B19" s="7">
        <v>2022</v>
      </c>
      <c r="C19" s="7" t="s">
        <v>1371</v>
      </c>
      <c r="D19" s="7" t="s">
        <v>0</v>
      </c>
      <c r="E19" s="272" t="s">
        <v>7</v>
      </c>
      <c r="F19" s="13">
        <v>3.4734360411001299</v>
      </c>
      <c r="G19" s="13">
        <v>1.21240253056854</v>
      </c>
      <c r="H19" s="13">
        <v>6.3149445152356201</v>
      </c>
      <c r="I19" s="13">
        <v>3.5612740143216302</v>
      </c>
      <c r="J19" s="13">
        <v>1.5558526288671899</v>
      </c>
      <c r="K19" s="7" t="s">
        <v>41</v>
      </c>
      <c r="L19" s="14">
        <v>842.447177408426</v>
      </c>
      <c r="M19" s="14">
        <v>294.05610976409503</v>
      </c>
      <c r="N19" s="14">
        <v>1531.6266427252399</v>
      </c>
      <c r="O19" s="14">
        <v>863.75139943356999</v>
      </c>
      <c r="P19" s="14">
        <v>377.356496605448</v>
      </c>
    </row>
    <row r="20" spans="1:16" x14ac:dyDescent="0.25">
      <c r="A20" s="7" t="s">
        <v>176</v>
      </c>
      <c r="B20" s="7">
        <v>2022</v>
      </c>
      <c r="C20" s="7" t="s">
        <v>1371</v>
      </c>
      <c r="D20" s="7" t="s">
        <v>0</v>
      </c>
      <c r="E20" s="272" t="s">
        <v>8</v>
      </c>
      <c r="F20" s="13">
        <v>0.33478447658001098</v>
      </c>
      <c r="G20" s="13">
        <v>1.3766253269851899E-12</v>
      </c>
      <c r="H20" s="13">
        <v>4.4584955881571702</v>
      </c>
      <c r="I20" s="13">
        <v>1.29106294190412</v>
      </c>
      <c r="J20" s="13">
        <v>1.6191956759025801</v>
      </c>
      <c r="K20" s="7" t="s">
        <v>41</v>
      </c>
      <c r="L20" s="14">
        <v>412.25025661586</v>
      </c>
      <c r="M20" s="14">
        <v>1.69516266139629E-9</v>
      </c>
      <c r="N20" s="14">
        <v>5490.1468823008599</v>
      </c>
      <c r="O20" s="14">
        <v>1589.80199603131</v>
      </c>
      <c r="P20" s="14">
        <v>1993.86136334968</v>
      </c>
    </row>
    <row r="21" spans="1:16" x14ac:dyDescent="0.25">
      <c r="A21" s="7" t="s">
        <v>176</v>
      </c>
      <c r="B21" s="7">
        <v>2022</v>
      </c>
      <c r="C21" s="7" t="s">
        <v>1371</v>
      </c>
      <c r="D21" s="7" t="s">
        <v>0</v>
      </c>
      <c r="E21" s="272" t="s">
        <v>9</v>
      </c>
      <c r="F21" s="13">
        <v>2.5641269551932102</v>
      </c>
      <c r="G21" s="13">
        <v>1.8777064314071501E-3</v>
      </c>
      <c r="H21" s="13">
        <v>4.8894956716511002</v>
      </c>
      <c r="I21" s="13">
        <v>2.5790759625133601</v>
      </c>
      <c r="J21" s="13">
        <v>1.4145738508121399</v>
      </c>
      <c r="K21" s="7" t="s">
        <v>41</v>
      </c>
      <c r="L21" s="14">
        <v>3088.3114286433602</v>
      </c>
      <c r="M21" s="14">
        <v>2.26156595717972</v>
      </c>
      <c r="N21" s="14">
        <v>5889.0552718067302</v>
      </c>
      <c r="O21" s="14">
        <v>3106.3164615299702</v>
      </c>
      <c r="P21" s="14">
        <v>1703.75518313366</v>
      </c>
    </row>
    <row r="22" spans="1:16" x14ac:dyDescent="0.25">
      <c r="A22" s="7" t="s">
        <v>176</v>
      </c>
      <c r="B22" s="7">
        <v>2022</v>
      </c>
      <c r="C22" s="7" t="s">
        <v>1371</v>
      </c>
      <c r="D22" s="7" t="s">
        <v>0</v>
      </c>
      <c r="E22" s="272" t="s">
        <v>10</v>
      </c>
      <c r="F22" s="13">
        <v>2.69807533262798</v>
      </c>
      <c r="G22" s="13">
        <v>0.70007313998431797</v>
      </c>
      <c r="H22" s="13">
        <v>5.2500942503604504</v>
      </c>
      <c r="I22" s="13">
        <v>2.7999127527350098</v>
      </c>
      <c r="J22" s="13">
        <v>1.3672062536243299</v>
      </c>
      <c r="K22" s="7" t="s">
        <v>41</v>
      </c>
      <c r="L22" s="14">
        <v>1458.0129289988299</v>
      </c>
      <c r="M22" s="14">
        <v>378.31252411612599</v>
      </c>
      <c r="N22" s="14">
        <v>2837.09843195228</v>
      </c>
      <c r="O22" s="14">
        <v>1513.04485245047</v>
      </c>
      <c r="P22" s="14">
        <v>738.82458739605397</v>
      </c>
    </row>
    <row r="23" spans="1:16" x14ac:dyDescent="0.25">
      <c r="A23" s="7" t="s">
        <v>176</v>
      </c>
      <c r="B23" s="7">
        <v>2022</v>
      </c>
      <c r="C23" s="7" t="s">
        <v>1371</v>
      </c>
      <c r="D23" s="7" t="s">
        <v>0</v>
      </c>
      <c r="E23" s="272" t="s">
        <v>11</v>
      </c>
      <c r="F23" s="13">
        <v>5.1720522413599301</v>
      </c>
      <c r="G23" s="13">
        <v>1.5203789120546101</v>
      </c>
      <c r="H23" s="13">
        <v>9.8955622070327909</v>
      </c>
      <c r="I23" s="13">
        <v>5.41189011330321</v>
      </c>
      <c r="J23" s="13">
        <v>2.5248076134163702</v>
      </c>
      <c r="K23" s="7" t="s">
        <v>41</v>
      </c>
      <c r="L23" s="14">
        <v>1552.0294365872801</v>
      </c>
      <c r="M23" s="14">
        <v>456.23530392934799</v>
      </c>
      <c r="N23" s="14">
        <v>2969.4603070864</v>
      </c>
      <c r="O23" s="14">
        <v>1623.9999852000201</v>
      </c>
      <c r="P23" s="14">
        <v>757.64426863398603</v>
      </c>
    </row>
    <row r="24" spans="1:16" x14ac:dyDescent="0.25">
      <c r="A24" s="7" t="s">
        <v>176</v>
      </c>
      <c r="B24" s="7">
        <v>2022</v>
      </c>
      <c r="C24" s="7" t="s">
        <v>1371</v>
      </c>
      <c r="D24" s="7" t="s">
        <v>0</v>
      </c>
      <c r="E24" s="272" t="s">
        <v>12</v>
      </c>
      <c r="F24" s="13">
        <v>35.810750065504799</v>
      </c>
      <c r="G24" s="13">
        <v>27.898367429677201</v>
      </c>
      <c r="H24" s="13">
        <v>43.864875352066001</v>
      </c>
      <c r="I24" s="13">
        <v>35.832210333630997</v>
      </c>
      <c r="J24" s="13">
        <v>4.8259863764385802</v>
      </c>
      <c r="K24" s="7" t="s">
        <v>41</v>
      </c>
      <c r="L24" s="14">
        <v>4550.8301183243502</v>
      </c>
      <c r="M24" s="14">
        <v>3545.3245329633801</v>
      </c>
      <c r="N24" s="14">
        <v>5574.3483597405502</v>
      </c>
      <c r="O24" s="14">
        <v>4553.55728919783</v>
      </c>
      <c r="P24" s="14">
        <v>613.28634871781503</v>
      </c>
    </row>
    <row r="25" spans="1:16" x14ac:dyDescent="0.25">
      <c r="A25" s="7" t="s">
        <v>176</v>
      </c>
      <c r="B25" s="7">
        <v>2022</v>
      </c>
      <c r="C25" s="7" t="s">
        <v>1371</v>
      </c>
      <c r="D25" s="7" t="s">
        <v>0</v>
      </c>
      <c r="E25" s="272" t="s">
        <v>13</v>
      </c>
      <c r="F25" s="13">
        <v>88.8935427737227</v>
      </c>
      <c r="G25" s="13">
        <v>77.248413809326493</v>
      </c>
      <c r="H25" s="13">
        <v>99.163008173984593</v>
      </c>
      <c r="I25" s="13">
        <v>88.711834289184395</v>
      </c>
      <c r="J25" s="13">
        <v>6.8139520046141699</v>
      </c>
      <c r="K25" s="7" t="s">
        <v>41</v>
      </c>
      <c r="L25" s="14">
        <v>16718.208589454</v>
      </c>
      <c r="M25" s="14">
        <v>14528.10918512</v>
      </c>
      <c r="N25" s="14">
        <v>18649.586947281201</v>
      </c>
      <c r="O25" s="14">
        <v>16684.034674766899</v>
      </c>
      <c r="P25" s="14">
        <v>1281.49995350778</v>
      </c>
    </row>
    <row r="26" spans="1:16" x14ac:dyDescent="0.25">
      <c r="A26" s="7" t="s">
        <v>176</v>
      </c>
      <c r="B26" s="7">
        <v>2022</v>
      </c>
      <c r="C26" s="7" t="s">
        <v>1371</v>
      </c>
      <c r="D26" s="7" t="s">
        <v>0</v>
      </c>
      <c r="E26" s="272" t="s">
        <v>14</v>
      </c>
      <c r="F26" s="13">
        <v>83.426428764514696</v>
      </c>
      <c r="G26" s="13">
        <v>77.244939444632195</v>
      </c>
      <c r="H26" s="13">
        <v>87.358114163567606</v>
      </c>
      <c r="I26" s="13">
        <v>82.997937468414406</v>
      </c>
      <c r="J26" s="13">
        <v>3.1812890221728001</v>
      </c>
      <c r="K26" s="7" t="s">
        <v>41</v>
      </c>
      <c r="L26" s="14">
        <v>8356.8253693414408</v>
      </c>
      <c r="M26" s="14">
        <v>7737.6255841688098</v>
      </c>
      <c r="N26" s="14">
        <v>8750.6622957645595</v>
      </c>
      <c r="O26" s="14">
        <v>8313.9033962110698</v>
      </c>
      <c r="P26" s="14">
        <v>318.66972135104902</v>
      </c>
    </row>
    <row r="27" spans="1:16" x14ac:dyDescent="0.25">
      <c r="A27" s="7" t="s">
        <v>176</v>
      </c>
      <c r="B27" s="7">
        <v>2022</v>
      </c>
      <c r="C27" s="7" t="s">
        <v>1371</v>
      </c>
      <c r="D27" s="7" t="s">
        <v>1</v>
      </c>
      <c r="E27" s="272" t="s">
        <v>7</v>
      </c>
      <c r="F27" s="13">
        <v>6.0560528955870803</v>
      </c>
      <c r="G27" s="13">
        <v>3.5894941464077399</v>
      </c>
      <c r="H27" s="13">
        <v>9.2989873691612495</v>
      </c>
      <c r="I27" s="13">
        <v>6.2120804690616298</v>
      </c>
      <c r="J27" s="13">
        <v>1.7196730458062</v>
      </c>
      <c r="K27" s="7" t="s">
        <v>41</v>
      </c>
      <c r="L27" s="14">
        <v>653.872031136538</v>
      </c>
      <c r="M27" s="14">
        <v>387.557682987644</v>
      </c>
      <c r="N27" s="14">
        <v>1004.01166624834</v>
      </c>
      <c r="O27" s="14">
        <v>670.71832824458397</v>
      </c>
      <c r="P27" s="14">
        <v>185.673098755696</v>
      </c>
    </row>
    <row r="28" spans="1:16" x14ac:dyDescent="0.25">
      <c r="A28" s="7" t="s">
        <v>176</v>
      </c>
      <c r="B28" s="7">
        <v>2022</v>
      </c>
      <c r="C28" s="7" t="s">
        <v>1371</v>
      </c>
      <c r="D28" s="7" t="s">
        <v>1</v>
      </c>
      <c r="E28" s="272" t="s">
        <v>8</v>
      </c>
      <c r="F28" s="13">
        <v>4.3628847172646399</v>
      </c>
      <c r="G28" s="13">
        <v>2.1188210220134902</v>
      </c>
      <c r="H28" s="13">
        <v>7.1829074215583502</v>
      </c>
      <c r="I28" s="13">
        <v>4.4628402648100201</v>
      </c>
      <c r="J28" s="13">
        <v>1.53695128534867</v>
      </c>
      <c r="K28" s="7" t="s">
        <v>41</v>
      </c>
      <c r="L28" s="14">
        <v>683.44589095950505</v>
      </c>
      <c r="M28" s="14">
        <v>331.91331309841303</v>
      </c>
      <c r="N28" s="14">
        <v>1125.2024475871101</v>
      </c>
      <c r="O28" s="14">
        <v>699.10392748248898</v>
      </c>
      <c r="P28" s="14">
        <v>240.763418849869</v>
      </c>
    </row>
    <row r="29" spans="1:16" x14ac:dyDescent="0.25">
      <c r="A29" s="7" t="s">
        <v>176</v>
      </c>
      <c r="B29" s="7">
        <v>2022</v>
      </c>
      <c r="C29" s="7" t="s">
        <v>1371</v>
      </c>
      <c r="D29" s="7" t="s">
        <v>1</v>
      </c>
      <c r="E29" s="272" t="s">
        <v>9</v>
      </c>
      <c r="F29" s="13">
        <v>0.43020388988962699</v>
      </c>
      <c r="G29" s="13">
        <v>9.1089707714292497E-12</v>
      </c>
      <c r="H29" s="13">
        <v>2.9452497767011598</v>
      </c>
      <c r="I29" s="13">
        <v>0.88674723739393801</v>
      </c>
      <c r="J29" s="13">
        <v>1.06934041506093</v>
      </c>
      <c r="K29" s="7" t="s">
        <v>41</v>
      </c>
      <c r="L29" s="14">
        <v>70.131838129806994</v>
      </c>
      <c r="M29" s="14">
        <v>1.48494441515839E-9</v>
      </c>
      <c r="N29" s="14">
        <v>480.13461859782399</v>
      </c>
      <c r="O29" s="14">
        <v>144.55753463995899</v>
      </c>
      <c r="P29" s="14">
        <v>174.32387446323301</v>
      </c>
    </row>
    <row r="30" spans="1:16" x14ac:dyDescent="0.25">
      <c r="A30" s="7" t="s">
        <v>176</v>
      </c>
      <c r="B30" s="7">
        <v>2022</v>
      </c>
      <c r="C30" s="7" t="s">
        <v>1371</v>
      </c>
      <c r="D30" s="7" t="s">
        <v>1</v>
      </c>
      <c r="E30" s="272" t="s">
        <v>10</v>
      </c>
      <c r="F30" s="13">
        <v>5.6796500743909597</v>
      </c>
      <c r="G30" s="13">
        <v>0.49714047593345101</v>
      </c>
      <c r="H30" s="13">
        <v>10.1534271886991</v>
      </c>
      <c r="I30" s="13">
        <v>5.6486552579096898</v>
      </c>
      <c r="J30" s="13">
        <v>2.8069524677213402</v>
      </c>
      <c r="K30" s="7" t="s">
        <v>41</v>
      </c>
      <c r="L30" s="14">
        <v>84.456396606193593</v>
      </c>
      <c r="M30" s="14">
        <v>7.3924788771304097</v>
      </c>
      <c r="N30" s="14">
        <v>150.98146229595599</v>
      </c>
      <c r="O30" s="14">
        <v>83.9955036851171</v>
      </c>
      <c r="P30" s="14">
        <v>41.739383195016302</v>
      </c>
    </row>
    <row r="31" spans="1:16" x14ac:dyDescent="0.25">
      <c r="A31" s="7" t="s">
        <v>176</v>
      </c>
      <c r="B31" s="7">
        <v>2022</v>
      </c>
      <c r="C31" s="7" t="s">
        <v>1371</v>
      </c>
      <c r="D31" s="7" t="s">
        <v>1</v>
      </c>
      <c r="E31" s="272" t="s">
        <v>11</v>
      </c>
      <c r="F31" s="13">
        <v>45.276481565610098</v>
      </c>
      <c r="G31" s="13">
        <v>35.266107926927702</v>
      </c>
      <c r="H31" s="13">
        <v>55.826648149678199</v>
      </c>
      <c r="I31" s="13">
        <v>45.366476881488197</v>
      </c>
      <c r="J31" s="13">
        <v>6.4085943234032898</v>
      </c>
      <c r="K31" s="7" t="s">
        <v>41</v>
      </c>
      <c r="L31" s="14">
        <v>917.75428133491801</v>
      </c>
      <c r="M31" s="14">
        <v>714.84400767882505</v>
      </c>
      <c r="N31" s="14">
        <v>1131.6061579939701</v>
      </c>
      <c r="O31" s="14">
        <v>919.578486387765</v>
      </c>
      <c r="P31" s="14">
        <v>129.90220693538399</v>
      </c>
    </row>
    <row r="32" spans="1:16" x14ac:dyDescent="0.25">
      <c r="A32" s="7" t="s">
        <v>176</v>
      </c>
      <c r="B32" s="7">
        <v>2022</v>
      </c>
      <c r="C32" s="7" t="s">
        <v>1371</v>
      </c>
      <c r="D32" s="7" t="s">
        <v>1</v>
      </c>
      <c r="E32" s="272" t="s">
        <v>12</v>
      </c>
      <c r="F32" s="13">
        <v>65.426053226995094</v>
      </c>
      <c r="G32" s="13">
        <v>56.421707650234097</v>
      </c>
      <c r="H32" s="13">
        <v>74.225784783104999</v>
      </c>
      <c r="I32" s="13">
        <v>65.406211097135795</v>
      </c>
      <c r="J32" s="13">
        <v>5.4030732077462504</v>
      </c>
      <c r="K32" s="7" t="s">
        <v>41</v>
      </c>
      <c r="L32" s="14">
        <v>2494.04114901305</v>
      </c>
      <c r="M32" s="14">
        <v>2150.79549562692</v>
      </c>
      <c r="N32" s="14">
        <v>2829.4869159319601</v>
      </c>
      <c r="O32" s="14">
        <v>2493.2847670228098</v>
      </c>
      <c r="P32" s="14">
        <v>205.96515067928701</v>
      </c>
    </row>
    <row r="33" spans="1:16" x14ac:dyDescent="0.25">
      <c r="A33" s="7" t="s">
        <v>176</v>
      </c>
      <c r="B33" s="7">
        <v>2023</v>
      </c>
      <c r="C33" s="7" t="s">
        <v>1370</v>
      </c>
      <c r="D33" s="7" t="s">
        <v>0</v>
      </c>
      <c r="E33" s="272" t="s">
        <v>7</v>
      </c>
      <c r="F33" s="13">
        <v>1.74647873169296</v>
      </c>
      <c r="G33" s="13">
        <v>0.317714471061043</v>
      </c>
      <c r="H33" s="13">
        <v>3.5527661610597798</v>
      </c>
      <c r="I33" s="13">
        <v>1.8240602239867201</v>
      </c>
      <c r="J33" s="13">
        <v>0.98442238765202394</v>
      </c>
      <c r="K33" s="7" t="s">
        <v>41</v>
      </c>
      <c r="L33" s="14">
        <v>110.69182201469999</v>
      </c>
      <c r="M33" s="14">
        <v>20.136743175848899</v>
      </c>
      <c r="N33" s="14">
        <v>225.17431928796901</v>
      </c>
      <c r="O33" s="14">
        <v>115.608936996278</v>
      </c>
      <c r="P33" s="14">
        <v>62.392690929385303</v>
      </c>
    </row>
    <row r="34" spans="1:16" x14ac:dyDescent="0.25">
      <c r="A34" s="7" t="s">
        <v>176</v>
      </c>
      <c r="B34" s="7">
        <v>2023</v>
      </c>
      <c r="C34" s="7" t="s">
        <v>1370</v>
      </c>
      <c r="D34" s="7" t="s">
        <v>0</v>
      </c>
      <c r="E34" s="272" t="s">
        <v>8</v>
      </c>
      <c r="F34" s="13">
        <v>1.7413075215050999</v>
      </c>
      <c r="G34" s="13">
        <v>0.22123771631728401</v>
      </c>
      <c r="H34" s="13">
        <v>3.6560992111078598</v>
      </c>
      <c r="I34" s="13">
        <v>1.82168082153775</v>
      </c>
      <c r="J34" s="13">
        <v>1.0201532499586601</v>
      </c>
      <c r="K34" s="7" t="s">
        <v>41</v>
      </c>
      <c r="L34" s="14">
        <v>311.79852480070298</v>
      </c>
      <c r="M34" s="14">
        <v>39.614825483772897</v>
      </c>
      <c r="N34" s="14">
        <v>654.66112474097395</v>
      </c>
      <c r="O34" s="14">
        <v>326.190167904551</v>
      </c>
      <c r="P34" s="14">
        <v>182.66864093759801</v>
      </c>
    </row>
    <row r="35" spans="1:16" x14ac:dyDescent="0.25">
      <c r="A35" s="7" t="s">
        <v>176</v>
      </c>
      <c r="B35" s="7">
        <v>2023</v>
      </c>
      <c r="C35" s="7" t="s">
        <v>1370</v>
      </c>
      <c r="D35" s="7" t="s">
        <v>0</v>
      </c>
      <c r="E35" s="272" t="s">
        <v>9</v>
      </c>
      <c r="F35" s="13">
        <v>0.217970945887347</v>
      </c>
      <c r="G35" s="13">
        <v>3.5192589866048601E-13</v>
      </c>
      <c r="H35" s="13">
        <v>2.4765323395940602</v>
      </c>
      <c r="I35" s="13">
        <v>0.57282842977312598</v>
      </c>
      <c r="J35" s="13">
        <v>0.89592876778565</v>
      </c>
      <c r="K35" s="7" t="s">
        <v>41</v>
      </c>
      <c r="L35" s="14">
        <v>70.193183704102594</v>
      </c>
      <c r="M35" s="14">
        <v>1.13330697145636E-10</v>
      </c>
      <c r="N35" s="14">
        <v>797.51770931947601</v>
      </c>
      <c r="O35" s="14">
        <v>184.46793923983901</v>
      </c>
      <c r="P35" s="14">
        <v>288.51594109001297</v>
      </c>
    </row>
    <row r="36" spans="1:16" x14ac:dyDescent="0.25">
      <c r="A36" s="7" t="s">
        <v>176</v>
      </c>
      <c r="B36" s="7">
        <v>2023</v>
      </c>
      <c r="C36" s="7" t="s">
        <v>1370</v>
      </c>
      <c r="D36" s="7" t="s">
        <v>0</v>
      </c>
      <c r="E36" s="272" t="s">
        <v>10</v>
      </c>
      <c r="F36" s="13">
        <v>18.380809500165601</v>
      </c>
      <c r="G36" s="13">
        <v>13.841270043082901</v>
      </c>
      <c r="H36" s="13">
        <v>22.907546548489599</v>
      </c>
      <c r="I36" s="13">
        <v>18.374118389100701</v>
      </c>
      <c r="J36" s="13">
        <v>2.7092245918345901</v>
      </c>
      <c r="K36" s="7" t="s">
        <v>41</v>
      </c>
      <c r="L36" s="14">
        <v>6721.12680183055</v>
      </c>
      <c r="M36" s="14">
        <v>5061.19880395371</v>
      </c>
      <c r="N36" s="14">
        <v>8376.3734709207292</v>
      </c>
      <c r="O36" s="14">
        <v>6718.6801301585801</v>
      </c>
      <c r="P36" s="14">
        <v>990.65506425023898</v>
      </c>
    </row>
    <row r="37" spans="1:16" x14ac:dyDescent="0.25">
      <c r="A37" s="7" t="s">
        <v>176</v>
      </c>
      <c r="B37" s="7">
        <v>2023</v>
      </c>
      <c r="C37" s="7" t="s">
        <v>1370</v>
      </c>
      <c r="D37" s="7" t="s">
        <v>0</v>
      </c>
      <c r="E37" s="272" t="s">
        <v>11</v>
      </c>
      <c r="F37" s="13">
        <v>41.9916830574182</v>
      </c>
      <c r="G37" s="13">
        <v>34.005001373807303</v>
      </c>
      <c r="H37" s="13">
        <v>49.538367561602698</v>
      </c>
      <c r="I37" s="13">
        <v>41.953617916242301</v>
      </c>
      <c r="J37" s="13">
        <v>4.7601532331088503</v>
      </c>
      <c r="K37" s="7" t="s">
        <v>41</v>
      </c>
      <c r="L37" s="14">
        <v>23287.327673152398</v>
      </c>
      <c r="M37" s="14">
        <v>18858.153611872302</v>
      </c>
      <c r="N37" s="14">
        <v>27472.492498637999</v>
      </c>
      <c r="O37" s="14">
        <v>23266.217887810501</v>
      </c>
      <c r="P37" s="14">
        <v>2639.8381784851699</v>
      </c>
    </row>
    <row r="38" spans="1:16" x14ac:dyDescent="0.25">
      <c r="A38" s="7" t="s">
        <v>176</v>
      </c>
      <c r="B38" s="7">
        <v>2023</v>
      </c>
      <c r="C38" s="7" t="s">
        <v>1370</v>
      </c>
      <c r="D38" s="7" t="s">
        <v>0</v>
      </c>
      <c r="E38" s="272" t="s">
        <v>12</v>
      </c>
      <c r="F38" s="13">
        <v>64.172686690609396</v>
      </c>
      <c r="G38" s="13">
        <v>52.8966078925042</v>
      </c>
      <c r="H38" s="13">
        <v>72.974753114181198</v>
      </c>
      <c r="I38" s="13">
        <v>63.705100737731797</v>
      </c>
      <c r="J38" s="13">
        <v>6.4026463197237096</v>
      </c>
      <c r="K38" s="7" t="s">
        <v>41</v>
      </c>
      <c r="L38" s="14">
        <v>85799.523832211693</v>
      </c>
      <c r="M38" s="14">
        <v>70723.293718357003</v>
      </c>
      <c r="N38" s="14">
        <v>97567.974661191402</v>
      </c>
      <c r="O38" s="14">
        <v>85174.356737354901</v>
      </c>
      <c r="P38" s="14">
        <v>8560.4021559337998</v>
      </c>
    </row>
    <row r="39" spans="1:16" x14ac:dyDescent="0.25">
      <c r="A39" s="7" t="s">
        <v>176</v>
      </c>
      <c r="B39" s="7">
        <v>2023</v>
      </c>
      <c r="C39" s="7" t="s">
        <v>1370</v>
      </c>
      <c r="D39" s="7" t="s">
        <v>0</v>
      </c>
      <c r="E39" s="272" t="s">
        <v>15</v>
      </c>
      <c r="F39" s="13">
        <v>56.102924456367603</v>
      </c>
      <c r="G39" s="13">
        <v>45.152846829115703</v>
      </c>
      <c r="H39" s="13">
        <v>67.290756470505102</v>
      </c>
      <c r="I39" s="13">
        <v>56.165788011505498</v>
      </c>
      <c r="J39" s="13">
        <v>6.8302243625878001</v>
      </c>
      <c r="K39" s="7" t="s">
        <v>41</v>
      </c>
      <c r="L39" s="14">
        <v>19338.678060109902</v>
      </c>
      <c r="M39" s="14">
        <v>15564.1863019961</v>
      </c>
      <c r="N39" s="14">
        <v>23195.123755383102</v>
      </c>
      <c r="O39" s="14">
        <v>19360.347127565899</v>
      </c>
      <c r="P39" s="14">
        <v>2354.37833778401</v>
      </c>
    </row>
    <row r="40" spans="1:16" x14ac:dyDescent="0.25">
      <c r="A40" s="7" t="s">
        <v>176</v>
      </c>
      <c r="B40" s="7">
        <v>2023</v>
      </c>
      <c r="C40" s="7" t="s">
        <v>1370</v>
      </c>
      <c r="D40" s="7" t="s">
        <v>0</v>
      </c>
      <c r="E40" s="272" t="s">
        <v>13</v>
      </c>
      <c r="F40" s="13">
        <v>59.4099992545273</v>
      </c>
      <c r="G40" s="13">
        <v>49.097200531945802</v>
      </c>
      <c r="H40" s="13">
        <v>68.984851508842695</v>
      </c>
      <c r="I40" s="13">
        <v>59.322850860856803</v>
      </c>
      <c r="J40" s="13">
        <v>5.9391375410071197</v>
      </c>
      <c r="K40" s="7" t="s">
        <v>41</v>
      </c>
      <c r="L40" s="14">
        <v>74798.971361427495</v>
      </c>
      <c r="M40" s="14">
        <v>61814.848385735699</v>
      </c>
      <c r="N40" s="14">
        <v>86853.997595178298</v>
      </c>
      <c r="O40" s="14">
        <v>74689.248919344594</v>
      </c>
      <c r="P40" s="14">
        <v>7477.5523382541996</v>
      </c>
    </row>
    <row r="41" spans="1:16" x14ac:dyDescent="0.25">
      <c r="A41" s="7" t="s">
        <v>176</v>
      </c>
      <c r="B41" s="7">
        <v>2023</v>
      </c>
      <c r="C41" s="7" t="s">
        <v>1370</v>
      </c>
      <c r="D41" s="7" t="s">
        <v>0</v>
      </c>
      <c r="E41" s="272" t="s">
        <v>14</v>
      </c>
      <c r="F41" s="13">
        <v>74.8795333117654</v>
      </c>
      <c r="G41" s="13">
        <v>64.509704644351899</v>
      </c>
      <c r="H41" s="13">
        <v>86.4549039314944</v>
      </c>
      <c r="I41" s="13">
        <v>75.099728212734604</v>
      </c>
      <c r="J41" s="13">
        <v>6.5819603013800903</v>
      </c>
      <c r="K41" s="7" t="s">
        <v>41</v>
      </c>
      <c r="L41" s="14">
        <v>97237.064367992396</v>
      </c>
      <c r="M41" s="14">
        <v>83771.012257062495</v>
      </c>
      <c r="N41" s="14">
        <v>112268.60914736</v>
      </c>
      <c r="O41" s="14">
        <v>97523.005062492899</v>
      </c>
      <c r="P41" s="14">
        <v>8547.2020081661503</v>
      </c>
    </row>
    <row r="42" spans="1:16" x14ac:dyDescent="0.25">
      <c r="A42" s="7" t="s">
        <v>176</v>
      </c>
      <c r="B42" s="7">
        <v>2023</v>
      </c>
      <c r="C42" s="7" t="s">
        <v>1370</v>
      </c>
      <c r="D42" s="7" t="s">
        <v>1</v>
      </c>
      <c r="E42" s="7" t="s">
        <v>72</v>
      </c>
      <c r="F42" s="13">
        <v>13.2697487128282</v>
      </c>
      <c r="G42" s="13">
        <v>8.7599121360699801</v>
      </c>
      <c r="H42" s="13">
        <v>19.255246360280701</v>
      </c>
      <c r="I42" s="13">
        <v>13.603164211839101</v>
      </c>
      <c r="J42" s="13">
        <v>3.2571879252561602</v>
      </c>
      <c r="K42" s="7" t="s">
        <v>41</v>
      </c>
      <c r="L42" s="14">
        <v>1346.3487044035501</v>
      </c>
      <c r="M42" s="14">
        <v>888.78068532565999</v>
      </c>
      <c r="N42" s="14">
        <v>1953.63729571408</v>
      </c>
      <c r="O42" s="14">
        <v>1380.1770409332</v>
      </c>
      <c r="P42" s="14">
        <v>330.47428689649001</v>
      </c>
    </row>
    <row r="43" spans="1:16" x14ac:dyDescent="0.25">
      <c r="A43" s="7" t="s">
        <v>176</v>
      </c>
      <c r="B43" s="7">
        <v>2023</v>
      </c>
      <c r="C43" s="7" t="s">
        <v>1370</v>
      </c>
      <c r="D43" s="7" t="s">
        <v>1</v>
      </c>
      <c r="E43" s="272" t="s">
        <v>11</v>
      </c>
      <c r="F43" s="13">
        <v>61.5628489672672</v>
      </c>
      <c r="G43" s="13">
        <v>53.3233541842242</v>
      </c>
      <c r="H43" s="13">
        <v>69.648358502723795</v>
      </c>
      <c r="I43" s="13">
        <v>61.491997532674503</v>
      </c>
      <c r="J43" s="13">
        <v>5.0288627674245596</v>
      </c>
      <c r="K43" s="7" t="s">
        <v>41</v>
      </c>
      <c r="L43" s="14">
        <v>4221.9801821751798</v>
      </c>
      <c r="M43" s="14">
        <v>3656.91562995409</v>
      </c>
      <c r="N43" s="14">
        <v>4776.48442611679</v>
      </c>
      <c r="O43" s="14">
        <v>4217.12119079082</v>
      </c>
      <c r="P43" s="14">
        <v>344.87940858997598</v>
      </c>
    </row>
    <row r="44" spans="1:16" x14ac:dyDescent="0.25">
      <c r="A44" s="7" t="s">
        <v>176</v>
      </c>
      <c r="B44" s="7">
        <v>2023</v>
      </c>
      <c r="C44" s="7" t="s">
        <v>1370</v>
      </c>
      <c r="D44" s="7" t="s">
        <v>1</v>
      </c>
      <c r="E44" s="272" t="s">
        <v>12</v>
      </c>
      <c r="F44" s="13">
        <v>92.602970672996705</v>
      </c>
      <c r="G44" s="13">
        <v>87.247485853869904</v>
      </c>
      <c r="H44" s="13">
        <v>95.770978012509602</v>
      </c>
      <c r="I44" s="13">
        <v>92.147728222364407</v>
      </c>
      <c r="J44" s="13">
        <v>2.7778375309662202</v>
      </c>
      <c r="K44" s="7" t="s">
        <v>41</v>
      </c>
      <c r="L44" s="14">
        <v>7849.9538239499298</v>
      </c>
      <c r="M44" s="14">
        <v>7395.9693758325502</v>
      </c>
      <c r="N44" s="14">
        <v>8118.50580612044</v>
      </c>
      <c r="O44" s="14">
        <v>7811.3629214098301</v>
      </c>
      <c r="P44" s="14">
        <v>235.47728750000701</v>
      </c>
    </row>
    <row r="45" spans="1:16" x14ac:dyDescent="0.25">
      <c r="A45" s="7" t="s">
        <v>176</v>
      </c>
      <c r="B45" s="7">
        <v>2023</v>
      </c>
      <c r="C45" s="7" t="s">
        <v>1370</v>
      </c>
      <c r="D45" s="7" t="s">
        <v>1</v>
      </c>
      <c r="E45" s="272" t="s">
        <v>15</v>
      </c>
      <c r="F45" s="13">
        <v>85.478641328578604</v>
      </c>
      <c r="G45" s="13">
        <v>72.614648351111597</v>
      </c>
      <c r="H45" s="13">
        <v>96.956944805319694</v>
      </c>
      <c r="I45" s="13">
        <v>85.330731516954899</v>
      </c>
      <c r="J45" s="13">
        <v>7.46401422988004</v>
      </c>
      <c r="K45" s="7" t="s">
        <v>41</v>
      </c>
      <c r="L45" s="14">
        <v>2509.6529094070602</v>
      </c>
      <c r="M45" s="14">
        <v>2131.9660755886298</v>
      </c>
      <c r="N45" s="14">
        <v>2846.6558994841798</v>
      </c>
      <c r="O45" s="14">
        <v>2505.31027733779</v>
      </c>
      <c r="P45" s="14">
        <v>219.14345778927799</v>
      </c>
    </row>
    <row r="46" spans="1:16" x14ac:dyDescent="0.25">
      <c r="A46" s="7" t="s">
        <v>176</v>
      </c>
      <c r="B46" s="7">
        <v>2023</v>
      </c>
      <c r="C46" s="7" t="s">
        <v>1370</v>
      </c>
      <c r="D46" s="7" t="s">
        <v>1</v>
      </c>
      <c r="E46" s="272" t="s">
        <v>13</v>
      </c>
      <c r="F46" s="13">
        <v>62.229100184746102</v>
      </c>
      <c r="G46" s="13">
        <v>51.154674626895599</v>
      </c>
      <c r="H46" s="13">
        <v>72.645023950788797</v>
      </c>
      <c r="I46" s="13">
        <v>62.138350197302898</v>
      </c>
      <c r="J46" s="13">
        <v>6.6363616689054297</v>
      </c>
      <c r="K46" s="7" t="s">
        <v>41</v>
      </c>
      <c r="L46" s="14">
        <v>7179.9935793160103</v>
      </c>
      <c r="M46" s="14">
        <v>5902.2263584512102</v>
      </c>
      <c r="N46" s="14">
        <v>8381.7828634420202</v>
      </c>
      <c r="O46" s="14">
        <v>7169.5228457648</v>
      </c>
      <c r="P46" s="14">
        <v>765.70340935830905</v>
      </c>
    </row>
    <row r="47" spans="1:16" x14ac:dyDescent="0.25">
      <c r="A47" s="7" t="s">
        <v>176</v>
      </c>
      <c r="B47" s="7">
        <v>2023</v>
      </c>
      <c r="C47" s="7" t="s">
        <v>1371</v>
      </c>
      <c r="D47" s="7" t="s">
        <v>0</v>
      </c>
      <c r="E47" s="272" t="s">
        <v>7</v>
      </c>
      <c r="F47" s="13">
        <v>5.1316861178586802E-3</v>
      </c>
      <c r="G47" s="13">
        <v>2.1520536714802498E-15</v>
      </c>
      <c r="H47" s="13">
        <v>1.57631999692048</v>
      </c>
      <c r="I47" s="13">
        <v>0.32594989349430398</v>
      </c>
      <c r="J47" s="13">
        <v>0.58213985370214505</v>
      </c>
      <c r="K47" s="7" t="s">
        <v>41</v>
      </c>
      <c r="L47" s="14">
        <v>0.32606733592873999</v>
      </c>
      <c r="M47" s="14">
        <v>1.36741490285855E-13</v>
      </c>
      <c r="N47" s="14">
        <v>100.159372604327</v>
      </c>
      <c r="O47" s="14">
        <v>20.710856232628</v>
      </c>
      <c r="P47" s="14">
        <v>36.989166304234203</v>
      </c>
    </row>
    <row r="48" spans="1:16" x14ac:dyDescent="0.25">
      <c r="A48" s="7" t="s">
        <v>176</v>
      </c>
      <c r="B48" s="7">
        <v>2023</v>
      </c>
      <c r="C48" s="7" t="s">
        <v>1371</v>
      </c>
      <c r="D48" s="7" t="s">
        <v>0</v>
      </c>
      <c r="E48" s="272" t="s">
        <v>8</v>
      </c>
      <c r="F48" s="13">
        <v>5.0506297297135596E-3</v>
      </c>
      <c r="G48" s="13">
        <v>6.3439795123888701E-16</v>
      </c>
      <c r="H48" s="13">
        <v>1.3922096022250701</v>
      </c>
      <c r="I48" s="13">
        <v>0.27594003016742602</v>
      </c>
      <c r="J48" s="13">
        <v>0.53224416541305897</v>
      </c>
      <c r="K48" s="7" t="s">
        <v>41</v>
      </c>
      <c r="L48" s="14">
        <v>1.9732810353990899</v>
      </c>
      <c r="M48" s="14">
        <v>2.4785927954903298E-13</v>
      </c>
      <c r="N48" s="14">
        <v>543.93629158933402</v>
      </c>
      <c r="O48" s="14">
        <v>107.809769786413</v>
      </c>
      <c r="P48" s="14">
        <v>207.94779542688201</v>
      </c>
    </row>
    <row r="49" spans="1:16" x14ac:dyDescent="0.25">
      <c r="A49" s="7" t="s">
        <v>176</v>
      </c>
      <c r="B49" s="7">
        <v>2023</v>
      </c>
      <c r="C49" s="7" t="s">
        <v>1371</v>
      </c>
      <c r="D49" s="7" t="s">
        <v>0</v>
      </c>
      <c r="E49" s="272" t="s">
        <v>9</v>
      </c>
      <c r="F49" s="13">
        <v>4.0544959747759702E-4</v>
      </c>
      <c r="G49" s="13">
        <v>7.5145471215045598E-17</v>
      </c>
      <c r="H49" s="13">
        <v>1.4115029148674301</v>
      </c>
      <c r="I49" s="13">
        <v>0.22243738674559599</v>
      </c>
      <c r="J49" s="13">
        <v>0.56888025510735996</v>
      </c>
      <c r="K49" s="7" t="s">
        <v>41</v>
      </c>
      <c r="L49" s="14">
        <v>9.1773516389054094E-2</v>
      </c>
      <c r="M49" s="14">
        <v>1.70091774095255E-14</v>
      </c>
      <c r="N49" s="14">
        <v>319.493684780244</v>
      </c>
      <c r="O49" s="14">
        <v>50.348702489865701</v>
      </c>
      <c r="P49" s="14">
        <v>128.76604574354999</v>
      </c>
    </row>
    <row r="50" spans="1:16" x14ac:dyDescent="0.25">
      <c r="A50" s="7" t="s">
        <v>176</v>
      </c>
      <c r="B50" s="7">
        <v>2023</v>
      </c>
      <c r="C50" s="7" t="s">
        <v>1371</v>
      </c>
      <c r="D50" s="7" t="s">
        <v>0</v>
      </c>
      <c r="E50" s="272" t="s">
        <v>10</v>
      </c>
      <c r="F50" s="13">
        <v>3.35075544649805</v>
      </c>
      <c r="G50" s="13">
        <v>0.304889198709139</v>
      </c>
      <c r="H50" s="13">
        <v>6.5501259535558196</v>
      </c>
      <c r="I50" s="13">
        <v>3.4173071873484</v>
      </c>
      <c r="J50" s="13">
        <v>1.86681413850369</v>
      </c>
      <c r="K50" s="7" t="s">
        <v>41</v>
      </c>
      <c r="L50" s="14">
        <v>143.88143887262601</v>
      </c>
      <c r="M50" s="14">
        <v>13.0919421925704</v>
      </c>
      <c r="N50" s="14">
        <v>281.26240844568702</v>
      </c>
      <c r="O50" s="14">
        <v>146.73917062474001</v>
      </c>
      <c r="P50" s="14">
        <v>80.160999107348403</v>
      </c>
    </row>
    <row r="51" spans="1:16" x14ac:dyDescent="0.25">
      <c r="A51" s="7" t="s">
        <v>176</v>
      </c>
      <c r="B51" s="7">
        <v>2023</v>
      </c>
      <c r="C51" s="7" t="s">
        <v>1371</v>
      </c>
      <c r="D51" s="7" t="s">
        <v>0</v>
      </c>
      <c r="E51" s="272" t="s">
        <v>11</v>
      </c>
      <c r="F51" s="13">
        <v>5.1292241337547004</v>
      </c>
      <c r="G51" s="13">
        <v>1.9974330329746699</v>
      </c>
      <c r="H51" s="13">
        <v>9.0525754736298598</v>
      </c>
      <c r="I51" s="13">
        <v>5.2454707170312602</v>
      </c>
      <c r="J51" s="13">
        <v>2.1300155447572</v>
      </c>
      <c r="K51" s="7" t="s">
        <v>41</v>
      </c>
      <c r="L51" s="14">
        <v>3843.6866891117602</v>
      </c>
      <c r="M51" s="14">
        <v>1496.81639192023</v>
      </c>
      <c r="N51" s="14">
        <v>6783.7284826740097</v>
      </c>
      <c r="O51" s="14">
        <v>3930.7983912217201</v>
      </c>
      <c r="P51" s="14">
        <v>1596.1697487747099</v>
      </c>
    </row>
    <row r="52" spans="1:16" x14ac:dyDescent="0.25">
      <c r="A52" s="7" t="s">
        <v>176</v>
      </c>
      <c r="B52" s="7">
        <v>2023</v>
      </c>
      <c r="C52" s="7" t="s">
        <v>1371</v>
      </c>
      <c r="D52" s="7" t="s">
        <v>0</v>
      </c>
      <c r="E52" s="272" t="s">
        <v>12</v>
      </c>
      <c r="F52" s="13">
        <v>5.5618303687544302</v>
      </c>
      <c r="G52" s="13">
        <v>2.3301451560448001</v>
      </c>
      <c r="H52" s="13">
        <v>11.420848572754499</v>
      </c>
      <c r="I52" s="13">
        <v>6.1194561802012499</v>
      </c>
      <c r="J52" s="13">
        <v>2.85044722463098</v>
      </c>
      <c r="K52" s="7" t="s">
        <v>41</v>
      </c>
      <c r="L52" s="14">
        <v>2213.99781489007</v>
      </c>
      <c r="M52" s="14">
        <v>927.56088226675604</v>
      </c>
      <c r="N52" s="14">
        <v>4546.2971913563797</v>
      </c>
      <c r="O52" s="14">
        <v>2435.9719216527101</v>
      </c>
      <c r="P52" s="14">
        <v>1134.6775267088501</v>
      </c>
    </row>
    <row r="53" spans="1:16" x14ac:dyDescent="0.25">
      <c r="A53" s="7" t="s">
        <v>176</v>
      </c>
      <c r="B53" s="7">
        <v>2023</v>
      </c>
      <c r="C53" s="7" t="s">
        <v>1371</v>
      </c>
      <c r="D53" s="7" t="s">
        <v>0</v>
      </c>
      <c r="E53" s="272" t="s">
        <v>15</v>
      </c>
      <c r="F53" s="13">
        <v>58.284814566088798</v>
      </c>
      <c r="G53" s="13">
        <v>49.551115228536403</v>
      </c>
      <c r="H53" s="13">
        <v>64.461118224790894</v>
      </c>
      <c r="I53" s="13">
        <v>57.759386704851899</v>
      </c>
      <c r="J53" s="13">
        <v>4.5242725171227898</v>
      </c>
      <c r="K53" s="7" t="s">
        <v>41</v>
      </c>
      <c r="L53" s="14">
        <v>8666.9519259774006</v>
      </c>
      <c r="M53" s="14">
        <v>7368.2508344833705</v>
      </c>
      <c r="N53" s="14">
        <v>9585.3682800263996</v>
      </c>
      <c r="O53" s="14">
        <v>8588.8208030114893</v>
      </c>
      <c r="P53" s="14">
        <v>672.75932329615898</v>
      </c>
    </row>
    <row r="54" spans="1:16" x14ac:dyDescent="0.25">
      <c r="A54" s="7" t="s">
        <v>176</v>
      </c>
      <c r="B54" s="7">
        <v>2023</v>
      </c>
      <c r="C54" s="7" t="s">
        <v>1371</v>
      </c>
      <c r="D54" s="7" t="s">
        <v>0</v>
      </c>
      <c r="E54" s="272" t="s">
        <v>13</v>
      </c>
      <c r="F54" s="13">
        <v>97.748095734719996</v>
      </c>
      <c r="G54" s="13">
        <v>87.668326310273997</v>
      </c>
      <c r="H54" s="13">
        <v>99.847802591906998</v>
      </c>
      <c r="I54" s="13">
        <v>96.412936469026505</v>
      </c>
      <c r="J54" s="13">
        <v>3.8871971212865501</v>
      </c>
      <c r="K54" s="7" t="s">
        <v>41</v>
      </c>
      <c r="L54" s="14">
        <v>122132.335696703</v>
      </c>
      <c r="M54" s="14">
        <v>109538.066991634</v>
      </c>
      <c r="N54" s="14">
        <v>124755.835426484</v>
      </c>
      <c r="O54" s="14">
        <v>120464.10760058901</v>
      </c>
      <c r="P54" s="14">
        <v>4856.8973151626897</v>
      </c>
    </row>
    <row r="55" spans="1:16" x14ac:dyDescent="0.25">
      <c r="A55" s="7" t="s">
        <v>176</v>
      </c>
      <c r="B55" s="7">
        <v>2023</v>
      </c>
      <c r="C55" s="7" t="s">
        <v>1371</v>
      </c>
      <c r="D55" s="7" t="s">
        <v>0</v>
      </c>
      <c r="E55" s="272" t="s">
        <v>14</v>
      </c>
      <c r="F55" s="13">
        <v>84.094036605815106</v>
      </c>
      <c r="G55" s="13">
        <v>76.764792087116803</v>
      </c>
      <c r="H55" s="13">
        <v>93.306388099938502</v>
      </c>
      <c r="I55" s="13">
        <v>84.395222424198295</v>
      </c>
      <c r="J55" s="13">
        <v>4.8372862832672601</v>
      </c>
      <c r="K55" s="7" t="s">
        <v>41</v>
      </c>
      <c r="L55" s="14">
        <v>110803.143572188</v>
      </c>
      <c r="M55" s="14">
        <v>101146.057701905</v>
      </c>
      <c r="N55" s="14">
        <v>122941.43002436</v>
      </c>
      <c r="O55" s="14">
        <v>111199.989018348</v>
      </c>
      <c r="P55" s="14">
        <v>6373.6567796957697</v>
      </c>
    </row>
    <row r="56" spans="1:16" x14ac:dyDescent="0.25">
      <c r="A56" s="7" t="s">
        <v>176</v>
      </c>
      <c r="B56" s="7">
        <v>2023</v>
      </c>
      <c r="C56" s="7" t="s">
        <v>1371</v>
      </c>
      <c r="D56" s="7" t="s">
        <v>1</v>
      </c>
      <c r="E56" s="272" t="s">
        <v>7</v>
      </c>
      <c r="F56" s="13">
        <v>1.9340897910502901</v>
      </c>
      <c r="G56" s="13">
        <v>8.4409236093018397E-6</v>
      </c>
      <c r="H56" s="13">
        <v>6.1571758104446097</v>
      </c>
      <c r="I56" s="13">
        <v>2.4100045528777301</v>
      </c>
      <c r="J56" s="13">
        <v>2.1035514697015598</v>
      </c>
      <c r="K56" s="7" t="s">
        <v>41</v>
      </c>
      <c r="L56" s="14">
        <v>98.948033710133004</v>
      </c>
      <c r="M56" s="14">
        <v>4.3183765185188201E-4</v>
      </c>
      <c r="N56" s="14">
        <v>315.00111446234598</v>
      </c>
      <c r="O56" s="14">
        <v>123.295832925225</v>
      </c>
      <c r="P56" s="14">
        <v>107.617693189932</v>
      </c>
    </row>
    <row r="57" spans="1:16" x14ac:dyDescent="0.25">
      <c r="A57" s="7" t="s">
        <v>176</v>
      </c>
      <c r="B57" s="7">
        <v>2023</v>
      </c>
      <c r="C57" s="7" t="s">
        <v>1371</v>
      </c>
      <c r="D57" s="7" t="s">
        <v>1</v>
      </c>
      <c r="E57" s="272" t="s">
        <v>8</v>
      </c>
      <c r="F57" s="13">
        <v>5.2382561450676999</v>
      </c>
      <c r="G57" s="13">
        <v>2.29973939657325</v>
      </c>
      <c r="H57" s="13">
        <v>8.4320309016211095</v>
      </c>
      <c r="I57" s="13">
        <v>5.2556083422679798</v>
      </c>
      <c r="J57" s="13">
        <v>1.90715804091774</v>
      </c>
      <c r="K57" s="7" t="s">
        <v>41</v>
      </c>
      <c r="L57" s="14">
        <v>1031.1507221565701</v>
      </c>
      <c r="M57" s="14">
        <v>452.70370021544397</v>
      </c>
      <c r="N57" s="14">
        <v>1659.8452829841101</v>
      </c>
      <c r="O57" s="14">
        <v>1034.5665021754501</v>
      </c>
      <c r="P57" s="14">
        <v>375.42406035465802</v>
      </c>
    </row>
    <row r="58" spans="1:16" x14ac:dyDescent="0.25">
      <c r="A58" s="7" t="s">
        <v>176</v>
      </c>
      <c r="B58" s="7">
        <v>2023</v>
      </c>
      <c r="C58" s="7" t="s">
        <v>1371</v>
      </c>
      <c r="D58" s="7" t="s">
        <v>1</v>
      </c>
      <c r="E58" s="272" t="s">
        <v>9</v>
      </c>
      <c r="F58" s="13">
        <v>8.1412561055958204</v>
      </c>
      <c r="G58" s="13">
        <v>4.8786735184632999</v>
      </c>
      <c r="H58" s="13">
        <v>12.4511720457027</v>
      </c>
      <c r="I58" s="13">
        <v>8.3112712943918403</v>
      </c>
      <c r="J58" s="13">
        <v>2.2664391314390402</v>
      </c>
      <c r="K58" s="7" t="s">
        <v>41</v>
      </c>
      <c r="L58" s="14">
        <v>259.21759440216999</v>
      </c>
      <c r="M58" s="14">
        <v>155.33696482787099</v>
      </c>
      <c r="N58" s="14">
        <v>396.44531793517501</v>
      </c>
      <c r="O58" s="14">
        <v>264.63087801343602</v>
      </c>
      <c r="P58" s="14">
        <v>72.163421945018996</v>
      </c>
    </row>
    <row r="59" spans="1:16" x14ac:dyDescent="0.25">
      <c r="A59" s="7" t="s">
        <v>176</v>
      </c>
      <c r="B59" s="7">
        <v>2023</v>
      </c>
      <c r="C59" s="7" t="s">
        <v>1371</v>
      </c>
      <c r="D59" s="7" t="s">
        <v>1</v>
      </c>
      <c r="E59" s="272" t="s">
        <v>10</v>
      </c>
      <c r="F59" s="13">
        <v>6.1291688753124296</v>
      </c>
      <c r="G59" s="13">
        <v>2.6355590462239098</v>
      </c>
      <c r="H59" s="13">
        <v>10.143047780538801</v>
      </c>
      <c r="I59" s="13">
        <v>6.2489618262483901</v>
      </c>
      <c r="J59" s="13">
        <v>2.3115644658993202</v>
      </c>
      <c r="K59" s="7" t="s">
        <v>41</v>
      </c>
      <c r="L59" s="14">
        <v>152.49372161777299</v>
      </c>
      <c r="M59" s="14">
        <v>65.572709070051005</v>
      </c>
      <c r="N59" s="14">
        <v>252.35902877980701</v>
      </c>
      <c r="O59" s="14">
        <v>155.47417023705901</v>
      </c>
      <c r="P59" s="14">
        <v>57.511723911575203</v>
      </c>
    </row>
    <row r="60" spans="1:16" x14ac:dyDescent="0.25">
      <c r="A60" s="7" t="s">
        <v>176</v>
      </c>
      <c r="B60" s="7">
        <v>2023</v>
      </c>
      <c r="C60" s="7" t="s">
        <v>1371</v>
      </c>
      <c r="D60" s="7" t="s">
        <v>1</v>
      </c>
      <c r="E60" s="272" t="s">
        <v>11</v>
      </c>
      <c r="F60" s="13">
        <v>52.514561987859103</v>
      </c>
      <c r="G60" s="13">
        <v>35.381296809985002</v>
      </c>
      <c r="H60" s="13">
        <v>63.414085919804798</v>
      </c>
      <c r="I60" s="13">
        <v>51.620584424382898</v>
      </c>
      <c r="J60" s="13">
        <v>8.6326027893892494</v>
      </c>
      <c r="K60" s="7" t="s">
        <v>41</v>
      </c>
      <c r="L60" s="14">
        <v>1779.1933601486601</v>
      </c>
      <c r="M60" s="14">
        <v>1198.71833592229</v>
      </c>
      <c r="N60" s="14">
        <v>2148.46923096298</v>
      </c>
      <c r="O60" s="14">
        <v>1748.9054002980899</v>
      </c>
      <c r="P60" s="14">
        <v>292.47258250450801</v>
      </c>
    </row>
    <row r="61" spans="1:16" x14ac:dyDescent="0.25">
      <c r="A61" s="7" t="s">
        <v>176</v>
      </c>
      <c r="B61" s="7">
        <v>2023</v>
      </c>
      <c r="C61" s="7" t="s">
        <v>1371</v>
      </c>
      <c r="D61" s="7" t="s">
        <v>1</v>
      </c>
      <c r="E61" s="272" t="s">
        <v>12</v>
      </c>
      <c r="F61" s="13">
        <v>48.291161193055501</v>
      </c>
      <c r="G61" s="13">
        <v>41.683512853520099</v>
      </c>
      <c r="H61" s="13">
        <v>55.564290734246903</v>
      </c>
      <c r="I61" s="13">
        <v>48.472678627017302</v>
      </c>
      <c r="J61" s="13">
        <v>4.2510516392850501</v>
      </c>
      <c r="K61" s="7" t="s">
        <v>41</v>
      </c>
      <c r="L61" s="14">
        <v>3039.9285971028398</v>
      </c>
      <c r="M61" s="14">
        <v>2623.9771341290898</v>
      </c>
      <c r="N61" s="14">
        <v>3497.7721017208401</v>
      </c>
      <c r="O61" s="14">
        <v>3051.35511957074</v>
      </c>
      <c r="P61" s="14">
        <v>267.60370069299398</v>
      </c>
    </row>
    <row r="62" spans="1:16" x14ac:dyDescent="0.25">
      <c r="A62" s="7" t="s">
        <v>176</v>
      </c>
      <c r="B62" s="7">
        <v>2023</v>
      </c>
      <c r="C62" s="7" t="s">
        <v>1371</v>
      </c>
      <c r="D62" s="7" t="s">
        <v>1</v>
      </c>
      <c r="E62" s="272" t="s">
        <v>15</v>
      </c>
      <c r="F62" s="13">
        <v>79.561607538357507</v>
      </c>
      <c r="G62" s="13">
        <v>71.518733502242796</v>
      </c>
      <c r="H62" s="13">
        <v>85.601657863057</v>
      </c>
      <c r="I62" s="13">
        <v>79.140914200777203</v>
      </c>
      <c r="J62" s="13">
        <v>4.2382229855444802</v>
      </c>
      <c r="K62" s="7" t="s">
        <v>41</v>
      </c>
      <c r="L62" s="14">
        <v>3297.0330163895301</v>
      </c>
      <c r="M62" s="14">
        <v>2963.7363163329401</v>
      </c>
      <c r="N62" s="14">
        <v>3547.33270184508</v>
      </c>
      <c r="O62" s="14">
        <v>3279.5994844802099</v>
      </c>
      <c r="P62" s="14">
        <v>175.63196052096299</v>
      </c>
    </row>
    <row r="63" spans="1:16" x14ac:dyDescent="0.25">
      <c r="A63" s="7" t="s">
        <v>176</v>
      </c>
      <c r="B63" s="7">
        <v>2023</v>
      </c>
      <c r="C63" s="7" t="s">
        <v>1371</v>
      </c>
      <c r="D63" s="7" t="s">
        <v>1</v>
      </c>
      <c r="E63" s="272" t="s">
        <v>13</v>
      </c>
      <c r="F63" s="13">
        <v>53.452253067435798</v>
      </c>
      <c r="G63" s="13">
        <v>44.950196090080198</v>
      </c>
      <c r="H63" s="13">
        <v>62.021625998598303</v>
      </c>
      <c r="I63" s="13">
        <v>53.452768740798803</v>
      </c>
      <c r="J63" s="13">
        <v>5.3370554455743999</v>
      </c>
      <c r="K63" s="7" t="s">
        <v>41</v>
      </c>
      <c r="L63" s="14">
        <v>3204.4625713927799</v>
      </c>
      <c r="M63" s="14">
        <v>2694.7642556003102</v>
      </c>
      <c r="N63" s="14">
        <v>3718.1964786159601</v>
      </c>
      <c r="O63" s="14">
        <v>3204.4934860108801</v>
      </c>
      <c r="P63" s="14">
        <v>319.95647396218499</v>
      </c>
    </row>
    <row r="64" spans="1:16" x14ac:dyDescent="0.25">
      <c r="A64" s="7" t="s">
        <v>176</v>
      </c>
      <c r="B64" s="7">
        <v>2024</v>
      </c>
      <c r="C64" s="7" t="s">
        <v>1370</v>
      </c>
      <c r="D64" s="7" t="s">
        <v>0</v>
      </c>
      <c r="E64" s="272" t="s">
        <v>7</v>
      </c>
      <c r="F64" s="13">
        <v>1.51170380950214</v>
      </c>
      <c r="G64" s="13">
        <v>4.1369119596776699E-3</v>
      </c>
      <c r="H64" s="13">
        <v>3.4318852349906801</v>
      </c>
      <c r="I64" s="13">
        <v>1.6164559566490799</v>
      </c>
      <c r="J64" s="13">
        <v>1.0114603621384699</v>
      </c>
      <c r="K64" s="7" t="s">
        <v>41</v>
      </c>
      <c r="L64" s="14">
        <v>148.978410426435</v>
      </c>
      <c r="M64" s="14">
        <v>0.40769267362623401</v>
      </c>
      <c r="N64" s="14">
        <v>338.21228990833202</v>
      </c>
      <c r="O64" s="14">
        <v>159.301734527767</v>
      </c>
      <c r="P64" s="14">
        <v>99.679418688746907</v>
      </c>
    </row>
    <row r="65" spans="1:16" x14ac:dyDescent="0.25">
      <c r="A65" s="7" t="s">
        <v>176</v>
      </c>
      <c r="B65" s="7">
        <v>2024</v>
      </c>
      <c r="C65" s="7" t="s">
        <v>1370</v>
      </c>
      <c r="D65" s="7" t="s">
        <v>0</v>
      </c>
      <c r="E65" s="272" t="s">
        <v>8</v>
      </c>
      <c r="F65" s="13">
        <v>1.72040932759153</v>
      </c>
      <c r="G65" s="13">
        <v>2.4677371791430501E-2</v>
      </c>
      <c r="H65" s="13">
        <v>3.6912213057024399</v>
      </c>
      <c r="I65" s="13">
        <v>1.8060946842105901</v>
      </c>
      <c r="J65" s="13">
        <v>1.0579540750698799</v>
      </c>
      <c r="K65" s="7" t="s">
        <v>41</v>
      </c>
      <c r="L65" s="14">
        <v>486.49734965633297</v>
      </c>
      <c r="M65" s="14">
        <v>6.97826719518073</v>
      </c>
      <c r="N65" s="14">
        <v>1043.80356082653</v>
      </c>
      <c r="O65" s="14">
        <v>510.72745480107102</v>
      </c>
      <c r="P65" s="14">
        <v>299.16825334826098</v>
      </c>
    </row>
    <row r="66" spans="1:16" x14ac:dyDescent="0.25">
      <c r="A66" s="7" t="s">
        <v>176</v>
      </c>
      <c r="B66" s="7">
        <v>2024</v>
      </c>
      <c r="C66" s="7" t="s">
        <v>1370</v>
      </c>
      <c r="D66" s="7" t="s">
        <v>0</v>
      </c>
      <c r="E66" s="272" t="s">
        <v>9</v>
      </c>
      <c r="F66" s="13">
        <v>3.5310274219503901</v>
      </c>
      <c r="G66" s="13">
        <v>1.7307658001622099</v>
      </c>
      <c r="H66" s="13">
        <v>5.83466467250748</v>
      </c>
      <c r="I66" s="13">
        <v>3.6166070397321399</v>
      </c>
      <c r="J66" s="13">
        <v>1.25953480198457</v>
      </c>
      <c r="K66" s="7" t="s">
        <v>41</v>
      </c>
      <c r="L66" s="14">
        <v>1329.50244491276</v>
      </c>
      <c r="M66" s="14">
        <v>651.66793907707699</v>
      </c>
      <c r="N66" s="14">
        <v>2196.8679424925099</v>
      </c>
      <c r="O66" s="14">
        <v>1361.72488259994</v>
      </c>
      <c r="P66" s="14">
        <v>474.24004364323298</v>
      </c>
    </row>
    <row r="67" spans="1:16" x14ac:dyDescent="0.25">
      <c r="A67" s="7" t="s">
        <v>176</v>
      </c>
      <c r="B67" s="7">
        <v>2024</v>
      </c>
      <c r="C67" s="7" t="s">
        <v>1370</v>
      </c>
      <c r="D67" s="7" t="s">
        <v>0</v>
      </c>
      <c r="E67" s="272" t="s">
        <v>10</v>
      </c>
      <c r="F67" s="13">
        <v>1.28239464712764</v>
      </c>
      <c r="G67" s="13">
        <v>0.21259739355332999</v>
      </c>
      <c r="H67" s="13">
        <v>4.3493500930662297</v>
      </c>
      <c r="I67" s="13">
        <v>1.7064962376005399</v>
      </c>
      <c r="J67" s="13">
        <v>1.3634309301834799</v>
      </c>
      <c r="K67" s="7" t="s">
        <v>41</v>
      </c>
      <c r="L67" s="14">
        <v>756.81802494885005</v>
      </c>
      <c r="M67" s="14">
        <v>125.46647777943301</v>
      </c>
      <c r="N67" s="14">
        <v>2566.8124509239601</v>
      </c>
      <c r="O67" s="14">
        <v>1007.10581958233</v>
      </c>
      <c r="P67" s="14">
        <v>804.64239775708302</v>
      </c>
    </row>
    <row r="68" spans="1:16" x14ac:dyDescent="0.25">
      <c r="A68" s="7" t="s">
        <v>176</v>
      </c>
      <c r="B68" s="7">
        <v>2024</v>
      </c>
      <c r="C68" s="7" t="s">
        <v>1370</v>
      </c>
      <c r="D68" s="7" t="s">
        <v>0</v>
      </c>
      <c r="E68" s="272" t="s">
        <v>11</v>
      </c>
      <c r="F68" s="13">
        <v>32.905903123228498</v>
      </c>
      <c r="G68" s="13">
        <v>27.273658946470601</v>
      </c>
      <c r="H68" s="13">
        <v>38.213740681479202</v>
      </c>
      <c r="I68" s="13">
        <v>32.836039601267103</v>
      </c>
      <c r="J68" s="13">
        <v>3.3052943809453899</v>
      </c>
      <c r="K68" s="7" t="s">
        <v>41</v>
      </c>
      <c r="L68" s="14">
        <v>10213.334211387601</v>
      </c>
      <c r="M68" s="14">
        <v>8465.1982638055506</v>
      </c>
      <c r="N68" s="14">
        <v>11860.780832717501</v>
      </c>
      <c r="O68" s="14">
        <v>10191.6499714413</v>
      </c>
      <c r="P68" s="14">
        <v>1025.8972699578301</v>
      </c>
    </row>
    <row r="69" spans="1:16" x14ac:dyDescent="0.25">
      <c r="A69" s="7" t="s">
        <v>176</v>
      </c>
      <c r="B69" s="7">
        <v>2024</v>
      </c>
      <c r="C69" s="7" t="s">
        <v>1370</v>
      </c>
      <c r="D69" s="7" t="s">
        <v>0</v>
      </c>
      <c r="E69" s="272" t="s">
        <v>12</v>
      </c>
      <c r="F69" s="13">
        <v>38.3087196352974</v>
      </c>
      <c r="G69" s="13">
        <v>30.889685260954298</v>
      </c>
      <c r="H69" s="13">
        <v>45.503869037842698</v>
      </c>
      <c r="I69" s="13">
        <v>38.2890062031178</v>
      </c>
      <c r="J69" s="13">
        <v>4.5124789347128802</v>
      </c>
      <c r="K69" s="7" t="s">
        <v>41</v>
      </c>
      <c r="L69" s="14">
        <v>5215.34909114939</v>
      </c>
      <c r="M69" s="14">
        <v>4205.3217514263197</v>
      </c>
      <c r="N69" s="14">
        <v>6194.8967308118999</v>
      </c>
      <c r="O69" s="14">
        <v>5212.6653044924597</v>
      </c>
      <c r="P69" s="14">
        <v>614.32888217181096</v>
      </c>
    </row>
    <row r="70" spans="1:16" x14ac:dyDescent="0.25">
      <c r="A70" s="7" t="s">
        <v>176</v>
      </c>
      <c r="B70" s="7">
        <v>2024</v>
      </c>
      <c r="C70" s="7" t="s">
        <v>1370</v>
      </c>
      <c r="D70" s="7" t="s">
        <v>0</v>
      </c>
      <c r="E70" s="272" t="s">
        <v>15</v>
      </c>
      <c r="F70" s="13">
        <v>64.265562497263602</v>
      </c>
      <c r="G70" s="13">
        <v>53.721347312158997</v>
      </c>
      <c r="H70" s="13">
        <v>72.574997696937203</v>
      </c>
      <c r="I70" s="13">
        <v>63.786755892445797</v>
      </c>
      <c r="J70" s="13">
        <v>5.8620409479883202</v>
      </c>
      <c r="K70" s="7" t="s">
        <v>41</v>
      </c>
      <c r="L70" s="14">
        <v>31777.392688021901</v>
      </c>
      <c r="M70" s="14">
        <v>26563.594605443199</v>
      </c>
      <c r="N70" s="14">
        <v>35886.159111204499</v>
      </c>
      <c r="O70" s="14">
        <v>31540.637186137599</v>
      </c>
      <c r="P70" s="14">
        <v>2898.6033875517801</v>
      </c>
    </row>
    <row r="71" spans="1:16" x14ac:dyDescent="0.25">
      <c r="A71" s="7" t="s">
        <v>176</v>
      </c>
      <c r="B71" s="7">
        <v>2024</v>
      </c>
      <c r="C71" s="7" t="s">
        <v>1370</v>
      </c>
      <c r="D71" s="7" t="s">
        <v>1</v>
      </c>
      <c r="E71" s="7" t="s">
        <v>72</v>
      </c>
      <c r="F71" s="13">
        <v>2.7047060118782502</v>
      </c>
      <c r="G71" s="13">
        <v>1.31277999783675</v>
      </c>
      <c r="H71" s="13">
        <v>5.7796335505479597</v>
      </c>
      <c r="I71" s="13">
        <v>3.0033616165283701</v>
      </c>
      <c r="J71" s="13">
        <v>1.45381615926432</v>
      </c>
      <c r="K71" s="7" t="s">
        <v>41</v>
      </c>
      <c r="L71" s="14">
        <v>208.58692763605001</v>
      </c>
      <c r="M71" s="14">
        <v>101.24159343317</v>
      </c>
      <c r="N71" s="14">
        <v>445.72533941825799</v>
      </c>
      <c r="O71" s="14">
        <v>231.619247866667</v>
      </c>
      <c r="P71" s="14">
        <v>112.11830220246399</v>
      </c>
    </row>
    <row r="72" spans="1:16" x14ac:dyDescent="0.25">
      <c r="A72" s="7" t="s">
        <v>176</v>
      </c>
      <c r="B72" s="7">
        <v>2024</v>
      </c>
      <c r="C72" s="7" t="s">
        <v>1370</v>
      </c>
      <c r="D72" s="7" t="s">
        <v>1</v>
      </c>
      <c r="E72" s="272" t="s">
        <v>11</v>
      </c>
      <c r="F72" s="13">
        <v>44.544361938125498</v>
      </c>
      <c r="G72" s="13">
        <v>36.211274635735599</v>
      </c>
      <c r="H72" s="13">
        <v>52.301279632708599</v>
      </c>
      <c r="I72" s="13">
        <v>44.457234416534703</v>
      </c>
      <c r="J72" s="13">
        <v>4.8696773290756301</v>
      </c>
      <c r="K72" s="7" t="s">
        <v>41</v>
      </c>
      <c r="L72" s="14">
        <v>756.808709328752</v>
      </c>
      <c r="M72" s="14">
        <v>615.22955606114795</v>
      </c>
      <c r="N72" s="14">
        <v>888.59874095971895</v>
      </c>
      <c r="O72" s="14">
        <v>755.32841273692395</v>
      </c>
      <c r="P72" s="14">
        <v>82.735817820994995</v>
      </c>
    </row>
    <row r="73" spans="1:16" x14ac:dyDescent="0.25">
      <c r="A73" s="7" t="s">
        <v>176</v>
      </c>
      <c r="B73" s="7">
        <v>2024</v>
      </c>
      <c r="C73" s="7" t="s">
        <v>1370</v>
      </c>
      <c r="D73" s="7" t="s">
        <v>1</v>
      </c>
      <c r="E73" s="272" t="s">
        <v>12</v>
      </c>
      <c r="F73" s="13">
        <v>60.646289642468503</v>
      </c>
      <c r="G73" s="13">
        <v>52.990474880897203</v>
      </c>
      <c r="H73" s="13">
        <v>68.171365039130094</v>
      </c>
      <c r="I73" s="13">
        <v>60.719697040385498</v>
      </c>
      <c r="J73" s="13">
        <v>4.5859112625381702</v>
      </c>
      <c r="K73" s="7" t="s">
        <v>41</v>
      </c>
      <c r="L73" s="14">
        <v>785.36945086996695</v>
      </c>
      <c r="M73" s="14">
        <v>686.22664970762003</v>
      </c>
      <c r="N73" s="14">
        <v>882.81917725673497</v>
      </c>
      <c r="O73" s="14">
        <v>786.32007667299297</v>
      </c>
      <c r="P73" s="14">
        <v>59.387550849869299</v>
      </c>
    </row>
    <row r="74" spans="1:16" x14ac:dyDescent="0.25">
      <c r="A74" s="7" t="s">
        <v>176</v>
      </c>
      <c r="B74" s="7">
        <v>2024</v>
      </c>
      <c r="C74" s="7" t="s">
        <v>1370</v>
      </c>
      <c r="D74" s="7" t="s">
        <v>1</v>
      </c>
      <c r="E74" s="272" t="s">
        <v>15</v>
      </c>
      <c r="F74" s="13">
        <v>75.199639664798994</v>
      </c>
      <c r="G74" s="13">
        <v>66.101724485561803</v>
      </c>
      <c r="H74" s="13">
        <v>85.925589464971097</v>
      </c>
      <c r="I74" s="13">
        <v>75.359003754409798</v>
      </c>
      <c r="J74" s="13">
        <v>6.0323544588118496</v>
      </c>
      <c r="K74" s="7" t="s">
        <v>41</v>
      </c>
      <c r="L74" s="14">
        <v>2033.39825653616</v>
      </c>
      <c r="M74" s="14">
        <v>1787.3906300895901</v>
      </c>
      <c r="N74" s="14">
        <v>2323.42793913282</v>
      </c>
      <c r="O74" s="14">
        <v>2037.70746151924</v>
      </c>
      <c r="P74" s="14">
        <v>163.11486456627199</v>
      </c>
    </row>
    <row r="75" spans="1:16" x14ac:dyDescent="0.25">
      <c r="A75" s="7" t="s">
        <v>176</v>
      </c>
      <c r="B75" s="7">
        <v>2024</v>
      </c>
      <c r="C75" s="7" t="s">
        <v>1371</v>
      </c>
      <c r="D75" s="7" t="s">
        <v>0</v>
      </c>
      <c r="E75" s="272" t="s">
        <v>7</v>
      </c>
      <c r="F75" s="13">
        <v>8.4363392153035603E-4</v>
      </c>
      <c r="G75" s="13">
        <v>3.7246479745238901E-16</v>
      </c>
      <c r="H75" s="13">
        <v>1.0047257115699699</v>
      </c>
      <c r="I75" s="13">
        <v>0.17568238124600899</v>
      </c>
      <c r="J75" s="13">
        <v>0.38873432533212499</v>
      </c>
      <c r="K75" s="7" t="s">
        <v>41</v>
      </c>
      <c r="L75" s="14">
        <v>0.111528404426313</v>
      </c>
      <c r="M75" s="14">
        <v>4.9239846223205899E-14</v>
      </c>
      <c r="N75" s="14">
        <v>132.82473906954999</v>
      </c>
      <c r="O75" s="14">
        <v>23.225210800722401</v>
      </c>
      <c r="P75" s="14">
        <v>51.390677808907</v>
      </c>
    </row>
    <row r="76" spans="1:16" x14ac:dyDescent="0.25">
      <c r="A76" s="7" t="s">
        <v>176</v>
      </c>
      <c r="B76" s="7">
        <v>2024</v>
      </c>
      <c r="C76" s="7" t="s">
        <v>1371</v>
      </c>
      <c r="D76" s="7" t="s">
        <v>0</v>
      </c>
      <c r="E76" s="272" t="s">
        <v>8</v>
      </c>
      <c r="F76" s="13">
        <v>0.42701528754051898</v>
      </c>
      <c r="G76" s="13">
        <v>4.61627320288805E-2</v>
      </c>
      <c r="H76" s="13">
        <v>1.5450027691552599</v>
      </c>
      <c r="I76" s="13">
        <v>0.55937804769417798</v>
      </c>
      <c r="J76" s="13">
        <v>0.479501675363605</v>
      </c>
      <c r="K76" s="7" t="s">
        <v>41</v>
      </c>
      <c r="L76" s="14">
        <v>88.289680851877705</v>
      </c>
      <c r="M76" s="14">
        <v>9.5446064742913297</v>
      </c>
      <c r="N76" s="14">
        <v>319.44477255054102</v>
      </c>
      <c r="O76" s="14">
        <v>115.65700514124801</v>
      </c>
      <c r="P76" s="14">
        <v>99.141766398179001</v>
      </c>
    </row>
    <row r="77" spans="1:16" x14ac:dyDescent="0.25">
      <c r="A77" s="7" t="s">
        <v>176</v>
      </c>
      <c r="B77" s="7">
        <v>2024</v>
      </c>
      <c r="C77" s="7" t="s">
        <v>1371</v>
      </c>
      <c r="D77" s="7" t="s">
        <v>0</v>
      </c>
      <c r="E77" s="272" t="s">
        <v>9</v>
      </c>
      <c r="F77" s="13">
        <v>9.8488152374343104E-3</v>
      </c>
      <c r="G77" s="13">
        <v>4.96769144236835E-16</v>
      </c>
      <c r="H77" s="13">
        <v>2.8524818513053298</v>
      </c>
      <c r="I77" s="13">
        <v>0.5672546383514</v>
      </c>
      <c r="J77" s="13">
        <v>0.990634953528719</v>
      </c>
      <c r="K77" s="7" t="s">
        <v>41</v>
      </c>
      <c r="L77" s="14">
        <v>9.3747917600565902</v>
      </c>
      <c r="M77" s="14">
        <v>4.7285964532471597E-13</v>
      </c>
      <c r="N77" s="14">
        <v>2715.1918998020001</v>
      </c>
      <c r="O77" s="14">
        <v>539.95267260754702</v>
      </c>
      <c r="P77" s="14">
        <v>942.95569321538198</v>
      </c>
    </row>
    <row r="78" spans="1:16" x14ac:dyDescent="0.25">
      <c r="A78" s="7" t="s">
        <v>176</v>
      </c>
      <c r="B78" s="7">
        <v>2024</v>
      </c>
      <c r="C78" s="7" t="s">
        <v>1371</v>
      </c>
      <c r="D78" s="7" t="s">
        <v>0</v>
      </c>
      <c r="E78" s="272" t="s">
        <v>10</v>
      </c>
      <c r="F78" s="13">
        <v>0.63373721604472799</v>
      </c>
      <c r="G78" s="13">
        <v>3.3941291192676401E-3</v>
      </c>
      <c r="H78" s="13">
        <v>1.7165631068293801</v>
      </c>
      <c r="I78" s="13">
        <v>0.71856993899137001</v>
      </c>
      <c r="J78" s="13">
        <v>0.52441104602217903</v>
      </c>
      <c r="K78" s="7" t="s">
        <v>41</v>
      </c>
      <c r="L78" s="14">
        <v>455.49862403214797</v>
      </c>
      <c r="M78" s="14">
        <v>2.4395303044736201</v>
      </c>
      <c r="N78" s="14">
        <v>1233.77973303362</v>
      </c>
      <c r="O78" s="14">
        <v>516.47214365004697</v>
      </c>
      <c r="P78" s="14">
        <v>376.92043932844098</v>
      </c>
    </row>
    <row r="79" spans="1:16" x14ac:dyDescent="0.25">
      <c r="A79" s="7" t="s">
        <v>176</v>
      </c>
      <c r="B79" s="7">
        <v>2024</v>
      </c>
      <c r="C79" s="7" t="s">
        <v>1371</v>
      </c>
      <c r="D79" s="7" t="s">
        <v>0</v>
      </c>
      <c r="E79" s="272" t="s">
        <v>11</v>
      </c>
      <c r="F79" s="13">
        <v>6.1350201141516898</v>
      </c>
      <c r="G79" s="13">
        <v>3.1667877376290101</v>
      </c>
      <c r="H79" s="13">
        <v>9.1907588260929494</v>
      </c>
      <c r="I79" s="13">
        <v>6.1192633933248803</v>
      </c>
      <c r="J79" s="13">
        <v>1.8337292598097199</v>
      </c>
      <c r="K79" s="7" t="s">
        <v>41</v>
      </c>
      <c r="L79" s="14">
        <v>270.61573723523099</v>
      </c>
      <c r="M79" s="14">
        <v>139.687007106815</v>
      </c>
      <c r="N79" s="14">
        <v>405.40437181895999</v>
      </c>
      <c r="O79" s="14">
        <v>269.92070827956002</v>
      </c>
      <c r="P79" s="14">
        <v>80.885797650206996</v>
      </c>
    </row>
    <row r="80" spans="1:16" x14ac:dyDescent="0.25">
      <c r="A80" s="7" t="s">
        <v>176</v>
      </c>
      <c r="B80" s="7">
        <v>2024</v>
      </c>
      <c r="C80" s="7" t="s">
        <v>1371</v>
      </c>
      <c r="D80" s="7" t="s">
        <v>0</v>
      </c>
      <c r="E80" s="272" t="s">
        <v>12</v>
      </c>
      <c r="F80" s="13">
        <v>25.839918450345898</v>
      </c>
      <c r="G80" s="13">
        <v>20.152532387198899</v>
      </c>
      <c r="H80" s="13">
        <v>31.128301310489299</v>
      </c>
      <c r="I80" s="13">
        <v>25.7535289338825</v>
      </c>
      <c r="J80" s="13">
        <v>3.3404220035078298</v>
      </c>
      <c r="K80" s="7" t="s">
        <v>41</v>
      </c>
      <c r="L80" s="14">
        <v>2015.2552399424801</v>
      </c>
      <c r="M80" s="14">
        <v>1571.69600087764</v>
      </c>
      <c r="N80" s="14">
        <v>2427.6962192050601</v>
      </c>
      <c r="O80" s="14">
        <v>2008.5177215535</v>
      </c>
      <c r="P80" s="14">
        <v>260.51951205357602</v>
      </c>
    </row>
    <row r="81" spans="1:16" x14ac:dyDescent="0.25">
      <c r="A81" s="7" t="s">
        <v>176</v>
      </c>
      <c r="B81" s="7">
        <v>2024</v>
      </c>
      <c r="C81" s="7" t="s">
        <v>1371</v>
      </c>
      <c r="D81" s="7" t="s">
        <v>0</v>
      </c>
      <c r="E81" s="272" t="s">
        <v>15</v>
      </c>
      <c r="F81" s="13">
        <v>81.7323709790885</v>
      </c>
      <c r="G81" s="13">
        <v>67.882718732982596</v>
      </c>
      <c r="H81" s="13">
        <v>92.231982927329099</v>
      </c>
      <c r="I81" s="13">
        <v>81.164792448456296</v>
      </c>
      <c r="J81" s="13">
        <v>7.7204671362461399</v>
      </c>
      <c r="K81" s="7" t="s">
        <v>41</v>
      </c>
      <c r="L81" s="14">
        <v>2738.03442779946</v>
      </c>
      <c r="M81" s="14">
        <v>2274.0710775549101</v>
      </c>
      <c r="N81" s="14">
        <v>3089.77142806552</v>
      </c>
      <c r="O81" s="14">
        <v>2719.02054702328</v>
      </c>
      <c r="P81" s="14">
        <v>258.635649064245</v>
      </c>
    </row>
    <row r="82" spans="1:16" x14ac:dyDescent="0.25">
      <c r="A82" s="7" t="s">
        <v>176</v>
      </c>
      <c r="B82" s="7">
        <v>2024</v>
      </c>
      <c r="C82" s="7" t="s">
        <v>1371</v>
      </c>
      <c r="D82" s="7" t="s">
        <v>1</v>
      </c>
      <c r="E82" s="272" t="s">
        <v>7</v>
      </c>
      <c r="F82" s="13">
        <v>0.74469342728591104</v>
      </c>
      <c r="G82" s="13">
        <v>2.3199354549771301E-6</v>
      </c>
      <c r="H82" s="13">
        <v>2.2203570643599</v>
      </c>
      <c r="I82" s="13">
        <v>0.87351069521465796</v>
      </c>
      <c r="J82" s="13">
        <v>0.70934922037451698</v>
      </c>
      <c r="K82" s="7" t="s">
        <v>41</v>
      </c>
      <c r="L82" s="14">
        <v>313.47869821600398</v>
      </c>
      <c r="M82" s="14">
        <v>9.7657682977262501E-4</v>
      </c>
      <c r="N82" s="14">
        <v>934.65930624230202</v>
      </c>
      <c r="O82" s="14">
        <v>367.70432715061003</v>
      </c>
      <c r="P82" s="14">
        <v>298.60055431665199</v>
      </c>
    </row>
    <row r="83" spans="1:16" x14ac:dyDescent="0.25">
      <c r="A83" s="7" t="s">
        <v>176</v>
      </c>
      <c r="B83" s="7">
        <v>2024</v>
      </c>
      <c r="C83" s="7" t="s">
        <v>1371</v>
      </c>
      <c r="D83" s="7" t="s">
        <v>1</v>
      </c>
      <c r="E83" s="272" t="s">
        <v>8</v>
      </c>
      <c r="F83" s="13">
        <v>1.9567479019416001</v>
      </c>
      <c r="G83" s="13">
        <v>1.49956159888946E-2</v>
      </c>
      <c r="H83" s="13">
        <v>4.1098667255706296</v>
      </c>
      <c r="I83" s="13">
        <v>2.0349594789942702</v>
      </c>
      <c r="J83" s="13">
        <v>1.1543741656469699</v>
      </c>
      <c r="K83" s="7" t="s">
        <v>41</v>
      </c>
      <c r="L83" s="14">
        <v>702.37465940193999</v>
      </c>
      <c r="M83" s="14">
        <v>5.3826763592137397</v>
      </c>
      <c r="N83" s="14">
        <v>1475.23666114357</v>
      </c>
      <c r="O83" s="14">
        <v>730.44870498499597</v>
      </c>
      <c r="P83" s="14">
        <v>414.36260675898097</v>
      </c>
    </row>
    <row r="84" spans="1:16" x14ac:dyDescent="0.25">
      <c r="A84" s="7" t="s">
        <v>176</v>
      </c>
      <c r="B84" s="7">
        <v>2024</v>
      </c>
      <c r="C84" s="7" t="s">
        <v>1371</v>
      </c>
      <c r="D84" s="7" t="s">
        <v>1</v>
      </c>
      <c r="E84" s="272" t="s">
        <v>9</v>
      </c>
      <c r="F84" s="13">
        <v>3.2997162859697902</v>
      </c>
      <c r="G84" s="13">
        <v>1.5341943903369899</v>
      </c>
      <c r="H84" s="13">
        <v>5.5134527403728697</v>
      </c>
      <c r="I84" s="13">
        <v>3.3925836204726498</v>
      </c>
      <c r="J84" s="13">
        <v>1.2306579168879299</v>
      </c>
      <c r="K84" s="7" t="s">
        <v>41</v>
      </c>
      <c r="L84" s="14">
        <v>847.53212805134001</v>
      </c>
      <c r="M84" s="14">
        <v>394.05782915805497</v>
      </c>
      <c r="N84" s="14">
        <v>1416.1303363647701</v>
      </c>
      <c r="O84" s="14">
        <v>871.38510291839998</v>
      </c>
      <c r="P84" s="14">
        <v>316.09448595266502</v>
      </c>
    </row>
    <row r="85" spans="1:16" x14ac:dyDescent="0.25">
      <c r="A85" s="7" t="s">
        <v>176</v>
      </c>
      <c r="B85" s="7">
        <v>2024</v>
      </c>
      <c r="C85" s="7" t="s">
        <v>1371</v>
      </c>
      <c r="D85" s="7" t="s">
        <v>1</v>
      </c>
      <c r="E85" s="272" t="s">
        <v>10</v>
      </c>
      <c r="F85" s="13">
        <v>0.93188657454586599</v>
      </c>
      <c r="G85" s="13">
        <v>1.44456281510067E-11</v>
      </c>
      <c r="H85" s="13">
        <v>3.8942993181337702</v>
      </c>
      <c r="I85" s="13">
        <v>1.27548496372015</v>
      </c>
      <c r="J85" s="13">
        <v>1.33231461344571</v>
      </c>
      <c r="K85" s="7" t="s">
        <v>41</v>
      </c>
      <c r="L85" s="14">
        <v>34.414571197978802</v>
      </c>
      <c r="M85" s="14">
        <v>5.3347704761667696E-10</v>
      </c>
      <c r="N85" s="14">
        <v>143.81647381868001</v>
      </c>
      <c r="O85" s="14">
        <v>47.103659710185497</v>
      </c>
      <c r="P85" s="14">
        <v>49.202378674550097</v>
      </c>
    </row>
    <row r="86" spans="1:16" x14ac:dyDescent="0.25">
      <c r="A86" s="7" t="s">
        <v>176</v>
      </c>
      <c r="B86" s="7">
        <v>2024</v>
      </c>
      <c r="C86" s="7" t="s">
        <v>1371</v>
      </c>
      <c r="D86" s="7" t="s">
        <v>1</v>
      </c>
      <c r="E86" s="272" t="s">
        <v>11</v>
      </c>
      <c r="F86" s="13">
        <v>42.068044869704998</v>
      </c>
      <c r="G86" s="13">
        <v>27.618744316900798</v>
      </c>
      <c r="H86" s="13">
        <v>55.181935286998403</v>
      </c>
      <c r="I86" s="13">
        <v>41.833508204358701</v>
      </c>
      <c r="J86" s="13">
        <v>8.3359477794175305</v>
      </c>
      <c r="K86" s="7" t="s">
        <v>41</v>
      </c>
      <c r="L86" s="14">
        <v>116.949164737779</v>
      </c>
      <c r="M86" s="14">
        <v>76.780109200984299</v>
      </c>
      <c r="N86" s="14">
        <v>153.405780097855</v>
      </c>
      <c r="O86" s="14">
        <v>116.297152808117</v>
      </c>
      <c r="P86" s="14">
        <v>23.173934826780702</v>
      </c>
    </row>
    <row r="87" spans="1:16" x14ac:dyDescent="0.25">
      <c r="A87" s="7" t="s">
        <v>176</v>
      </c>
      <c r="B87" s="7">
        <v>2024</v>
      </c>
      <c r="C87" s="7" t="s">
        <v>1371</v>
      </c>
      <c r="D87" s="7" t="s">
        <v>1</v>
      </c>
      <c r="E87" s="272" t="s">
        <v>12</v>
      </c>
      <c r="F87" s="13">
        <v>35.68133432858</v>
      </c>
      <c r="G87" s="13">
        <v>28.372015164002399</v>
      </c>
      <c r="H87" s="13">
        <v>43.453861118418502</v>
      </c>
      <c r="I87" s="13">
        <v>35.661195756643899</v>
      </c>
      <c r="J87" s="13">
        <v>4.5154955912088299</v>
      </c>
      <c r="K87" s="7" t="s">
        <v>41</v>
      </c>
      <c r="L87" s="14">
        <v>372.15631704708898</v>
      </c>
      <c r="M87" s="14">
        <v>295.92011816054497</v>
      </c>
      <c r="N87" s="14">
        <v>453.22377146510598</v>
      </c>
      <c r="O87" s="14">
        <v>371.94627174179601</v>
      </c>
      <c r="P87" s="14">
        <v>47.096619016308097</v>
      </c>
    </row>
    <row r="88" spans="1:16" x14ac:dyDescent="0.25">
      <c r="A88" s="7" t="s">
        <v>176</v>
      </c>
      <c r="B88" s="7">
        <v>2024</v>
      </c>
      <c r="C88" s="7" t="s">
        <v>1371</v>
      </c>
      <c r="D88" s="7" t="s">
        <v>1</v>
      </c>
      <c r="E88" s="272" t="s">
        <v>15</v>
      </c>
      <c r="F88" s="13">
        <v>61.571150671514701</v>
      </c>
      <c r="G88" s="13">
        <v>52.091949778807702</v>
      </c>
      <c r="H88" s="13">
        <v>67.600552077513001</v>
      </c>
      <c r="I88" s="13">
        <v>60.949153249245398</v>
      </c>
      <c r="J88" s="13">
        <v>4.6860608872114797</v>
      </c>
      <c r="K88" s="7" t="s">
        <v>41</v>
      </c>
      <c r="L88" s="14">
        <v>4923.2292076943204</v>
      </c>
      <c r="M88" s="14">
        <v>4165.2723043134602</v>
      </c>
      <c r="N88" s="14">
        <v>5405.3401441179403</v>
      </c>
      <c r="O88" s="14">
        <v>4873.4942938096601</v>
      </c>
      <c r="P88" s="14">
        <v>374.69742854142999</v>
      </c>
    </row>
    <row r="89" spans="1:16" x14ac:dyDescent="0.25">
      <c r="E89" s="272"/>
      <c r="F89" s="13"/>
      <c r="G89" s="13"/>
      <c r="H89" s="13"/>
      <c r="I89" s="13"/>
      <c r="J89" s="13"/>
      <c r="L89" s="14"/>
      <c r="M89" s="14"/>
      <c r="N89" s="14"/>
      <c r="O89" s="14"/>
      <c r="P89" s="14"/>
    </row>
    <row r="90" spans="1:16" x14ac:dyDescent="0.25">
      <c r="E90" s="272"/>
      <c r="F90" s="13"/>
      <c r="G90" s="13"/>
      <c r="H90" s="13"/>
      <c r="I90" s="13"/>
      <c r="J90" s="13"/>
      <c r="L90" s="14"/>
      <c r="M90" s="14"/>
      <c r="N90" s="14"/>
      <c r="O90" s="14"/>
      <c r="P90" s="14"/>
    </row>
    <row r="91" spans="1:16" x14ac:dyDescent="0.25">
      <c r="E91" s="272"/>
      <c r="F91" s="13"/>
      <c r="G91" s="13"/>
      <c r="H91" s="13"/>
      <c r="I91" s="13"/>
      <c r="J91" s="13"/>
      <c r="L91" s="14"/>
      <c r="M91" s="14"/>
      <c r="N91" s="14"/>
      <c r="O91" s="14"/>
      <c r="P91" s="14"/>
    </row>
    <row r="92" spans="1:16" x14ac:dyDescent="0.25">
      <c r="E92" s="272"/>
      <c r="F92" s="13"/>
      <c r="G92" s="13"/>
      <c r="H92" s="13"/>
      <c r="I92" s="13"/>
      <c r="J92" s="13"/>
      <c r="L92" s="14"/>
      <c r="M92" s="14"/>
      <c r="N92" s="14"/>
      <c r="O92" s="14"/>
      <c r="P92" s="14"/>
    </row>
    <row r="93" spans="1:16" x14ac:dyDescent="0.25">
      <c r="E93" s="272"/>
      <c r="F93" s="13"/>
      <c r="G93" s="13"/>
      <c r="H93" s="13"/>
      <c r="I93" s="13"/>
      <c r="J93" s="13"/>
      <c r="L93" s="14"/>
      <c r="M93" s="14"/>
      <c r="N93" s="14"/>
      <c r="O93" s="14"/>
      <c r="P93" s="14"/>
    </row>
    <row r="94" spans="1:16" x14ac:dyDescent="0.25">
      <c r="E94" s="272"/>
      <c r="F94" s="13"/>
      <c r="G94" s="13"/>
      <c r="H94" s="13"/>
      <c r="I94" s="13"/>
      <c r="J94" s="13"/>
      <c r="L94" s="14"/>
      <c r="M94" s="14"/>
      <c r="N94" s="14"/>
      <c r="O94" s="14"/>
      <c r="P94" s="14"/>
    </row>
    <row r="95" spans="1:16" x14ac:dyDescent="0.25">
      <c r="E95" s="272"/>
      <c r="F95" s="13"/>
      <c r="G95" s="13"/>
      <c r="H95" s="13"/>
      <c r="I95" s="13"/>
      <c r="J95" s="13"/>
      <c r="L95" s="14"/>
      <c r="M95" s="14"/>
      <c r="N95" s="14"/>
      <c r="O95" s="14"/>
      <c r="P95" s="14"/>
    </row>
    <row r="96" spans="1:16" x14ac:dyDescent="0.25">
      <c r="E96" s="272"/>
      <c r="F96" s="13"/>
      <c r="G96" s="13"/>
      <c r="H96" s="13"/>
      <c r="I96" s="13"/>
      <c r="J96" s="13"/>
      <c r="L96" s="14"/>
      <c r="M96" s="14"/>
      <c r="N96" s="14"/>
      <c r="O96" s="14"/>
      <c r="P96" s="14"/>
    </row>
    <row r="97" spans="5:16" x14ac:dyDescent="0.25">
      <c r="E97" s="272"/>
      <c r="F97" s="13"/>
      <c r="G97" s="13"/>
      <c r="H97" s="13"/>
      <c r="I97" s="13"/>
      <c r="J97" s="13"/>
      <c r="L97" s="14"/>
      <c r="M97" s="14"/>
      <c r="N97" s="14"/>
      <c r="O97" s="14"/>
      <c r="P97" s="14"/>
    </row>
    <row r="98" spans="5:16" x14ac:dyDescent="0.25">
      <c r="F98" s="13"/>
      <c r="G98" s="13"/>
      <c r="H98" s="13"/>
      <c r="I98" s="13"/>
      <c r="J98" s="13"/>
      <c r="L98" s="14"/>
      <c r="M98" s="14"/>
      <c r="N98" s="14"/>
      <c r="O98" s="14"/>
      <c r="P98" s="14"/>
    </row>
    <row r="99" spans="5:16" x14ac:dyDescent="0.25">
      <c r="E99" s="272"/>
      <c r="F99" s="13"/>
      <c r="G99" s="13"/>
      <c r="H99" s="13"/>
      <c r="I99" s="13"/>
      <c r="J99" s="13"/>
      <c r="L99" s="14"/>
      <c r="M99" s="14"/>
      <c r="N99" s="14"/>
      <c r="O99" s="14"/>
      <c r="P99" s="14"/>
    </row>
    <row r="100" spans="5:16" x14ac:dyDescent="0.25">
      <c r="E100" s="272"/>
      <c r="F100" s="13"/>
      <c r="G100" s="13"/>
      <c r="H100" s="13"/>
      <c r="I100" s="13"/>
      <c r="J100" s="13"/>
      <c r="L100" s="14"/>
      <c r="M100" s="14"/>
      <c r="N100" s="14"/>
      <c r="O100" s="14"/>
      <c r="P100" s="14"/>
    </row>
    <row r="101" spans="5:16" x14ac:dyDescent="0.25">
      <c r="E101" s="272"/>
      <c r="F101" s="13"/>
      <c r="G101" s="13"/>
      <c r="H101" s="13"/>
      <c r="I101" s="13"/>
      <c r="J101" s="13"/>
      <c r="L101" s="14"/>
      <c r="M101" s="14"/>
      <c r="N101" s="14"/>
      <c r="O101" s="14"/>
      <c r="P101" s="14"/>
    </row>
    <row r="102" spans="5:16" x14ac:dyDescent="0.25">
      <c r="F102" s="13"/>
      <c r="G102" s="13"/>
      <c r="H102" s="13"/>
      <c r="I102" s="13"/>
      <c r="J102" s="13"/>
      <c r="L102" s="14"/>
      <c r="M102" s="14"/>
      <c r="N102" s="14"/>
      <c r="O102" s="14"/>
      <c r="P102" s="14"/>
    </row>
    <row r="103" spans="5:16" x14ac:dyDescent="0.25">
      <c r="E103" s="272"/>
      <c r="F103" s="13"/>
      <c r="G103" s="13"/>
      <c r="H103" s="13"/>
      <c r="I103" s="13"/>
      <c r="J103" s="13"/>
      <c r="L103" s="14"/>
      <c r="M103" s="14"/>
      <c r="N103" s="14"/>
      <c r="O103" s="14"/>
      <c r="P103" s="14"/>
    </row>
    <row r="104" spans="5:16" x14ac:dyDescent="0.25">
      <c r="E104" s="272"/>
      <c r="F104" s="13"/>
      <c r="G104" s="13"/>
      <c r="H104" s="13"/>
      <c r="I104" s="13"/>
      <c r="J104" s="13"/>
      <c r="L104" s="14"/>
      <c r="M104" s="14"/>
      <c r="N104" s="14"/>
      <c r="O104" s="14"/>
      <c r="P104" s="14"/>
    </row>
    <row r="105" spans="5:16" x14ac:dyDescent="0.25">
      <c r="E105" s="272"/>
      <c r="F105" s="13"/>
      <c r="G105" s="13"/>
      <c r="H105" s="13"/>
      <c r="I105" s="13"/>
      <c r="J105" s="13"/>
      <c r="L105" s="14"/>
      <c r="M105" s="14"/>
      <c r="N105" s="14"/>
      <c r="O105" s="14"/>
      <c r="P105" s="14"/>
    </row>
    <row r="106" spans="5:16" x14ac:dyDescent="0.25">
      <c r="E106" s="272"/>
      <c r="F106" s="13"/>
      <c r="G106" s="13"/>
      <c r="H106" s="13"/>
      <c r="I106" s="13"/>
      <c r="J106" s="13"/>
      <c r="L106" s="14"/>
      <c r="M106" s="14"/>
      <c r="N106" s="14"/>
      <c r="O106" s="14"/>
      <c r="P106" s="14"/>
    </row>
    <row r="107" spans="5:16" x14ac:dyDescent="0.25">
      <c r="E107" s="272"/>
      <c r="F107" s="13"/>
      <c r="G107" s="13"/>
      <c r="H107" s="13"/>
      <c r="I107" s="13"/>
      <c r="J107" s="13"/>
      <c r="L107" s="14"/>
      <c r="M107" s="14"/>
      <c r="N107" s="14"/>
      <c r="O107" s="14"/>
      <c r="P107" s="14"/>
    </row>
    <row r="108" spans="5:16" x14ac:dyDescent="0.25">
      <c r="E108" s="272"/>
      <c r="F108" s="13"/>
      <c r="G108" s="13"/>
      <c r="H108" s="13"/>
      <c r="I108" s="13"/>
      <c r="J108" s="13"/>
      <c r="L108" s="14"/>
      <c r="M108" s="14"/>
      <c r="N108" s="14"/>
      <c r="O108" s="14"/>
      <c r="P108" s="14"/>
    </row>
    <row r="109" spans="5:16" x14ac:dyDescent="0.25">
      <c r="E109" s="272"/>
      <c r="F109" s="13"/>
      <c r="G109" s="13"/>
      <c r="H109" s="13"/>
      <c r="I109" s="13"/>
      <c r="J109" s="13"/>
      <c r="L109" s="14"/>
      <c r="M109" s="14"/>
      <c r="N109" s="14"/>
      <c r="O109" s="14"/>
      <c r="P109" s="14"/>
    </row>
    <row r="110" spans="5:16" x14ac:dyDescent="0.25">
      <c r="E110" s="272"/>
      <c r="F110" s="13"/>
      <c r="G110" s="13"/>
      <c r="H110" s="13"/>
      <c r="I110" s="13"/>
      <c r="J110" s="13"/>
      <c r="L110" s="14"/>
      <c r="M110" s="14"/>
      <c r="N110" s="14"/>
      <c r="O110" s="14"/>
      <c r="P110" s="14"/>
    </row>
    <row r="111" spans="5:16" x14ac:dyDescent="0.25">
      <c r="E111" s="272"/>
      <c r="F111" s="13"/>
      <c r="G111" s="13"/>
      <c r="H111" s="13"/>
      <c r="I111" s="13"/>
      <c r="J111" s="13"/>
      <c r="L111" s="14"/>
      <c r="M111" s="14"/>
      <c r="N111" s="14"/>
      <c r="O111" s="14"/>
      <c r="P111" s="14"/>
    </row>
    <row r="112" spans="5:16" x14ac:dyDescent="0.25">
      <c r="E112" s="272"/>
      <c r="F112" s="13"/>
      <c r="G112" s="13"/>
      <c r="H112" s="13"/>
      <c r="I112" s="13"/>
      <c r="J112" s="13"/>
      <c r="L112" s="14"/>
      <c r="M112" s="14"/>
      <c r="N112" s="14"/>
      <c r="O112" s="14"/>
      <c r="P112" s="14"/>
    </row>
    <row r="113" spans="5:16" x14ac:dyDescent="0.25">
      <c r="E113" s="272"/>
      <c r="F113" s="13"/>
      <c r="G113" s="13"/>
      <c r="H113" s="13"/>
      <c r="I113" s="13"/>
      <c r="J113" s="13"/>
      <c r="L113" s="14"/>
      <c r="M113" s="14"/>
      <c r="N113" s="14"/>
      <c r="O113" s="14"/>
      <c r="P113" s="14"/>
    </row>
    <row r="114" spans="5:16" x14ac:dyDescent="0.25">
      <c r="E114" s="272"/>
      <c r="F114" s="13"/>
      <c r="G114" s="13"/>
      <c r="H114" s="13"/>
      <c r="I114" s="13"/>
      <c r="J114" s="13"/>
      <c r="L114" s="14"/>
      <c r="M114" s="14"/>
      <c r="N114" s="14"/>
      <c r="O114" s="14"/>
      <c r="P114" s="14"/>
    </row>
    <row r="115" spans="5:16" x14ac:dyDescent="0.25">
      <c r="E115" s="272"/>
      <c r="F115" s="13"/>
      <c r="G115" s="13"/>
      <c r="H115" s="13"/>
      <c r="I115" s="13"/>
      <c r="J115" s="13"/>
      <c r="L115" s="14"/>
      <c r="M115" s="14"/>
      <c r="N115" s="14"/>
      <c r="O115" s="14"/>
      <c r="P115" s="14"/>
    </row>
    <row r="116" spans="5:16" x14ac:dyDescent="0.25">
      <c r="E116" s="272"/>
      <c r="F116" s="13"/>
      <c r="G116" s="13"/>
      <c r="H116" s="13"/>
      <c r="I116" s="13"/>
      <c r="J116" s="13"/>
      <c r="L116" s="14"/>
      <c r="M116" s="14"/>
      <c r="N116" s="14"/>
      <c r="O116" s="14"/>
      <c r="P116" s="14"/>
    </row>
    <row r="117" spans="5:16" x14ac:dyDescent="0.25">
      <c r="E117" s="272"/>
      <c r="F117" s="13"/>
      <c r="G117" s="13"/>
      <c r="H117" s="13"/>
      <c r="I117" s="13"/>
      <c r="J117" s="13"/>
      <c r="L117" s="14"/>
      <c r="M117" s="14"/>
      <c r="N117" s="14"/>
      <c r="O117" s="14"/>
      <c r="P117" s="14"/>
    </row>
    <row r="118" spans="5:16" x14ac:dyDescent="0.25">
      <c r="E118" s="272"/>
      <c r="F118" s="13"/>
      <c r="G118" s="13"/>
      <c r="H118" s="13"/>
      <c r="I118" s="13"/>
      <c r="J118" s="13"/>
      <c r="L118" s="14"/>
      <c r="M118" s="14"/>
      <c r="N118" s="14"/>
      <c r="O118" s="14"/>
      <c r="P118" s="14"/>
    </row>
    <row r="119" spans="5:16" x14ac:dyDescent="0.25">
      <c r="E119" s="272"/>
      <c r="F119" s="13"/>
      <c r="G119" s="13"/>
      <c r="H119" s="13"/>
      <c r="I119" s="13"/>
      <c r="J119" s="13"/>
      <c r="L119" s="14"/>
      <c r="M119" s="14"/>
      <c r="N119" s="14"/>
      <c r="O119" s="14"/>
      <c r="P119" s="14"/>
    </row>
    <row r="120" spans="5:16" x14ac:dyDescent="0.25">
      <c r="E120" s="272"/>
      <c r="F120" s="13"/>
      <c r="G120" s="13"/>
      <c r="H120" s="13"/>
      <c r="I120" s="13"/>
      <c r="J120" s="13"/>
      <c r="L120" s="14"/>
      <c r="M120" s="14"/>
      <c r="N120" s="14"/>
      <c r="O120" s="14"/>
      <c r="P120" s="14"/>
    </row>
    <row r="121" spans="5:16" x14ac:dyDescent="0.25">
      <c r="E121" s="272"/>
      <c r="F121" s="13"/>
      <c r="G121" s="13"/>
      <c r="H121" s="13"/>
      <c r="I121" s="13"/>
      <c r="J121" s="13"/>
      <c r="L121" s="14"/>
      <c r="M121" s="14"/>
      <c r="N121" s="14"/>
      <c r="O121" s="14"/>
      <c r="P121" s="14"/>
    </row>
    <row r="122" spans="5:16" x14ac:dyDescent="0.25">
      <c r="E122" s="272"/>
      <c r="F122" s="13"/>
      <c r="G122" s="13"/>
      <c r="H122" s="13"/>
      <c r="I122" s="13"/>
      <c r="J122" s="13"/>
      <c r="L122" s="14"/>
      <c r="M122" s="14"/>
      <c r="N122" s="14"/>
      <c r="O122" s="14"/>
      <c r="P122" s="14"/>
    </row>
    <row r="123" spans="5:16" x14ac:dyDescent="0.25">
      <c r="E123" s="272"/>
      <c r="F123" s="13"/>
      <c r="G123" s="13"/>
      <c r="H123" s="13"/>
      <c r="I123" s="13"/>
      <c r="J123" s="13"/>
      <c r="L123" s="14"/>
      <c r="M123" s="14"/>
      <c r="N123" s="14"/>
      <c r="O123" s="14"/>
      <c r="P123" s="14"/>
    </row>
    <row r="124" spans="5:16" x14ac:dyDescent="0.25">
      <c r="E124" s="272"/>
      <c r="F124" s="13"/>
      <c r="G124" s="13"/>
      <c r="H124" s="13"/>
      <c r="I124" s="13"/>
      <c r="J124" s="13"/>
      <c r="L124" s="14"/>
      <c r="M124" s="14"/>
      <c r="N124" s="14"/>
      <c r="O124" s="14"/>
      <c r="P124" s="14"/>
    </row>
    <row r="125" spans="5:16" x14ac:dyDescent="0.25">
      <c r="E125" s="272"/>
      <c r="F125" s="13"/>
      <c r="G125" s="13"/>
      <c r="H125" s="13"/>
      <c r="I125" s="13"/>
      <c r="J125" s="13"/>
      <c r="L125" s="14"/>
      <c r="M125" s="14"/>
      <c r="N125" s="14"/>
      <c r="O125" s="14"/>
      <c r="P125" s="14"/>
    </row>
    <row r="126" spans="5:16" x14ac:dyDescent="0.25">
      <c r="F126" s="13"/>
      <c r="G126" s="13"/>
      <c r="H126" s="13"/>
      <c r="I126" s="13"/>
      <c r="J126" s="13"/>
      <c r="L126" s="14"/>
      <c r="M126" s="14"/>
      <c r="N126" s="14"/>
      <c r="O126" s="14"/>
      <c r="P126" s="14"/>
    </row>
    <row r="127" spans="5:16" x14ac:dyDescent="0.25">
      <c r="E127" s="272"/>
      <c r="F127" s="13"/>
      <c r="G127" s="13"/>
      <c r="H127" s="13"/>
      <c r="I127" s="13"/>
      <c r="J127" s="13"/>
      <c r="L127" s="14"/>
      <c r="M127" s="14"/>
      <c r="N127" s="14"/>
      <c r="O127" s="14"/>
      <c r="P127" s="14"/>
    </row>
    <row r="128" spans="5:16" x14ac:dyDescent="0.25">
      <c r="E128" s="272"/>
      <c r="F128" s="13"/>
      <c r="G128" s="13"/>
      <c r="H128" s="13"/>
      <c r="I128" s="13"/>
      <c r="J128" s="13"/>
      <c r="L128" s="14"/>
      <c r="M128" s="14"/>
      <c r="N128" s="14"/>
      <c r="O128" s="14"/>
      <c r="P128" s="14"/>
    </row>
    <row r="129" spans="5:16" x14ac:dyDescent="0.25">
      <c r="E129" s="272"/>
      <c r="F129" s="13"/>
      <c r="G129" s="13"/>
      <c r="H129" s="13"/>
      <c r="I129" s="13"/>
      <c r="J129" s="13"/>
      <c r="L129" s="14"/>
      <c r="M129" s="14"/>
      <c r="N129" s="14"/>
      <c r="O129" s="14"/>
      <c r="P129" s="14"/>
    </row>
    <row r="130" spans="5:16" x14ac:dyDescent="0.25">
      <c r="E130" s="272"/>
      <c r="F130" s="13"/>
      <c r="G130" s="13"/>
      <c r="H130" s="13"/>
      <c r="I130" s="13"/>
      <c r="J130" s="13"/>
      <c r="L130" s="14"/>
      <c r="M130" s="14"/>
      <c r="N130" s="14"/>
      <c r="O130" s="14"/>
      <c r="P130" s="14"/>
    </row>
    <row r="131" spans="5:16" x14ac:dyDescent="0.25">
      <c r="E131" s="272"/>
      <c r="F131" s="13"/>
      <c r="G131" s="13"/>
      <c r="H131" s="13"/>
      <c r="I131" s="13"/>
      <c r="J131" s="13"/>
      <c r="L131" s="14"/>
      <c r="M131" s="14"/>
      <c r="N131" s="14"/>
      <c r="O131" s="14"/>
      <c r="P131" s="14"/>
    </row>
    <row r="132" spans="5:16" x14ac:dyDescent="0.25">
      <c r="E132" s="272"/>
      <c r="F132" s="13"/>
      <c r="G132" s="13"/>
      <c r="H132" s="13"/>
      <c r="I132" s="13"/>
      <c r="J132" s="13"/>
      <c r="L132" s="14"/>
      <c r="M132" s="14"/>
      <c r="N132" s="14"/>
      <c r="O132" s="14"/>
      <c r="P132" s="14"/>
    </row>
    <row r="133" spans="5:16" x14ac:dyDescent="0.25">
      <c r="E133" s="272"/>
      <c r="F133" s="13"/>
      <c r="G133" s="13"/>
      <c r="H133" s="13"/>
      <c r="I133" s="13"/>
      <c r="J133" s="13"/>
      <c r="L133" s="14"/>
      <c r="M133" s="14"/>
      <c r="N133" s="14"/>
      <c r="O133" s="14"/>
      <c r="P133" s="14"/>
    </row>
    <row r="134" spans="5:16" x14ac:dyDescent="0.25">
      <c r="E134" s="272"/>
      <c r="F134" s="13"/>
      <c r="G134" s="13"/>
      <c r="H134" s="13"/>
      <c r="I134" s="13"/>
      <c r="J134" s="13"/>
      <c r="L134" s="14"/>
      <c r="M134" s="14"/>
      <c r="N134" s="14"/>
      <c r="O134" s="14"/>
      <c r="P134" s="14"/>
    </row>
    <row r="135" spans="5:16" x14ac:dyDescent="0.25">
      <c r="E135" s="272"/>
      <c r="F135" s="13"/>
      <c r="G135" s="13"/>
      <c r="H135" s="13"/>
      <c r="I135" s="13"/>
      <c r="J135" s="13"/>
      <c r="L135" s="14"/>
      <c r="M135" s="14"/>
      <c r="N135" s="14"/>
      <c r="O135" s="14"/>
      <c r="P135" s="14"/>
    </row>
    <row r="136" spans="5:16" x14ac:dyDescent="0.25">
      <c r="E136" s="272"/>
      <c r="F136" s="13"/>
      <c r="G136" s="13"/>
      <c r="H136" s="13"/>
      <c r="I136" s="13"/>
      <c r="J136" s="13"/>
      <c r="L136" s="14"/>
      <c r="M136" s="14"/>
      <c r="N136" s="14"/>
      <c r="O136" s="14"/>
      <c r="P136" s="14"/>
    </row>
    <row r="137" spans="5:16" x14ac:dyDescent="0.25">
      <c r="E137" s="272"/>
      <c r="F137" s="13"/>
      <c r="G137" s="13"/>
      <c r="H137" s="13"/>
      <c r="I137" s="13"/>
      <c r="J137" s="13"/>
      <c r="L137" s="14"/>
      <c r="M137" s="14"/>
      <c r="N137" s="14"/>
      <c r="O137" s="14"/>
      <c r="P137" s="14"/>
    </row>
    <row r="138" spans="5:16" x14ac:dyDescent="0.25">
      <c r="E138" s="272"/>
      <c r="F138" s="13"/>
      <c r="G138" s="13"/>
      <c r="H138" s="13"/>
      <c r="I138" s="13"/>
      <c r="J138" s="13"/>
      <c r="L138" s="14"/>
      <c r="M138" s="14"/>
      <c r="N138" s="14"/>
      <c r="O138" s="14"/>
      <c r="P138" s="14"/>
    </row>
    <row r="139" spans="5:16" x14ac:dyDescent="0.25">
      <c r="E139" s="272"/>
      <c r="F139" s="13"/>
      <c r="G139" s="13"/>
      <c r="H139" s="13"/>
      <c r="I139" s="13"/>
      <c r="J139" s="13"/>
      <c r="L139" s="14"/>
      <c r="M139" s="14"/>
      <c r="N139" s="14"/>
      <c r="O139" s="14"/>
      <c r="P139" s="14"/>
    </row>
    <row r="140" spans="5:16" x14ac:dyDescent="0.25">
      <c r="E140" s="272"/>
      <c r="F140" s="13"/>
      <c r="G140" s="13"/>
      <c r="H140" s="13"/>
      <c r="I140" s="13"/>
      <c r="J140" s="13"/>
      <c r="L140" s="14"/>
      <c r="M140" s="14"/>
      <c r="N140" s="14"/>
      <c r="O140" s="14"/>
      <c r="P140" s="14"/>
    </row>
    <row r="141" spans="5:16" x14ac:dyDescent="0.25">
      <c r="E141" s="272"/>
      <c r="F141" s="13"/>
      <c r="G141" s="13"/>
      <c r="H141" s="13"/>
      <c r="I141" s="13"/>
      <c r="J141" s="13"/>
      <c r="L141" s="14"/>
      <c r="M141" s="14"/>
      <c r="N141" s="14"/>
      <c r="O141" s="14"/>
      <c r="P141" s="14"/>
    </row>
    <row r="142" spans="5:16" x14ac:dyDescent="0.25">
      <c r="E142" s="272"/>
      <c r="F142" s="13"/>
      <c r="G142" s="13"/>
      <c r="H142" s="13"/>
      <c r="I142" s="13"/>
      <c r="J142" s="13"/>
      <c r="L142" s="14"/>
      <c r="M142" s="14"/>
      <c r="N142" s="14"/>
      <c r="O142" s="14"/>
      <c r="P142" s="14"/>
    </row>
    <row r="143" spans="5:16" x14ac:dyDescent="0.25">
      <c r="E143" s="272"/>
      <c r="F143" s="13"/>
      <c r="G143" s="13"/>
      <c r="H143" s="13"/>
      <c r="I143" s="13"/>
      <c r="J143" s="13"/>
      <c r="L143" s="14"/>
      <c r="M143" s="14"/>
      <c r="N143" s="14"/>
      <c r="O143" s="14"/>
      <c r="P143" s="14"/>
    </row>
    <row r="144" spans="5:16" x14ac:dyDescent="0.25">
      <c r="E144" s="272"/>
      <c r="F144" s="13"/>
      <c r="G144" s="13"/>
      <c r="H144" s="13"/>
      <c r="I144" s="13"/>
      <c r="J144" s="13"/>
      <c r="L144" s="14"/>
      <c r="M144" s="14"/>
      <c r="N144" s="14"/>
      <c r="O144" s="14"/>
      <c r="P144" s="14"/>
    </row>
    <row r="145" spans="5:16" x14ac:dyDescent="0.25">
      <c r="E145" s="272"/>
      <c r="F145" s="13"/>
      <c r="G145" s="13"/>
      <c r="H145" s="13"/>
      <c r="I145" s="13"/>
      <c r="J145" s="13"/>
      <c r="L145" s="14"/>
      <c r="M145" s="14"/>
      <c r="N145" s="14"/>
      <c r="O145" s="14"/>
      <c r="P145" s="14"/>
    </row>
    <row r="146" spans="5:16" x14ac:dyDescent="0.25">
      <c r="E146" s="272"/>
      <c r="F146" s="13"/>
      <c r="G146" s="13"/>
      <c r="H146" s="13"/>
      <c r="I146" s="13"/>
      <c r="J146" s="13"/>
      <c r="L146" s="14"/>
      <c r="M146" s="14"/>
      <c r="N146" s="14"/>
      <c r="O146" s="14"/>
      <c r="P146" s="14"/>
    </row>
    <row r="147" spans="5:16" x14ac:dyDescent="0.25">
      <c r="E147" s="272"/>
      <c r="F147" s="13"/>
      <c r="G147" s="13"/>
      <c r="H147" s="13"/>
      <c r="I147" s="13"/>
      <c r="J147" s="13"/>
      <c r="L147" s="14"/>
      <c r="M147" s="14"/>
      <c r="N147" s="14"/>
      <c r="O147" s="14"/>
      <c r="P147" s="14"/>
    </row>
    <row r="148" spans="5:16" x14ac:dyDescent="0.25">
      <c r="E148" s="272"/>
      <c r="F148" s="13"/>
      <c r="G148" s="13"/>
      <c r="H148" s="13"/>
      <c r="I148" s="13"/>
      <c r="J148" s="13"/>
      <c r="L148" s="14"/>
      <c r="M148" s="14"/>
      <c r="N148" s="14"/>
      <c r="O148" s="14"/>
      <c r="P148" s="14"/>
    </row>
    <row r="149" spans="5:16" x14ac:dyDescent="0.25">
      <c r="E149" s="272"/>
      <c r="F149" s="13"/>
      <c r="G149" s="13"/>
      <c r="H149" s="13"/>
      <c r="I149" s="13"/>
      <c r="J149" s="13"/>
      <c r="L149" s="14"/>
      <c r="M149" s="14"/>
      <c r="N149" s="14"/>
      <c r="O149" s="14"/>
      <c r="P149" s="14"/>
    </row>
    <row r="150" spans="5:16" x14ac:dyDescent="0.25">
      <c r="E150" s="272"/>
      <c r="F150" s="13"/>
      <c r="G150" s="13"/>
      <c r="H150" s="13"/>
      <c r="I150" s="13"/>
      <c r="J150" s="13"/>
      <c r="L150" s="14"/>
      <c r="M150" s="14"/>
      <c r="N150" s="14"/>
      <c r="O150" s="14"/>
      <c r="P150" s="14"/>
    </row>
    <row r="151" spans="5:16" x14ac:dyDescent="0.25">
      <c r="E151" s="272"/>
      <c r="F151" s="13"/>
      <c r="G151" s="13"/>
      <c r="H151" s="13"/>
      <c r="I151" s="13"/>
      <c r="J151" s="13"/>
      <c r="L151" s="14"/>
      <c r="M151" s="14"/>
      <c r="N151" s="14"/>
      <c r="O151" s="14"/>
      <c r="P151" s="14"/>
    </row>
    <row r="152" spans="5:16" x14ac:dyDescent="0.25">
      <c r="E152" s="272"/>
      <c r="F152" s="13"/>
      <c r="G152" s="13"/>
      <c r="H152" s="13"/>
      <c r="I152" s="13"/>
      <c r="J152" s="13"/>
      <c r="L152" s="14"/>
      <c r="M152" s="14"/>
      <c r="N152" s="14"/>
      <c r="O152" s="14"/>
      <c r="P152" s="14"/>
    </row>
    <row r="153" spans="5:16" x14ac:dyDescent="0.25">
      <c r="E153" s="272"/>
      <c r="F153" s="13"/>
      <c r="G153" s="13"/>
      <c r="H153" s="13"/>
      <c r="I153" s="13"/>
      <c r="J153" s="13"/>
      <c r="L153" s="14"/>
      <c r="M153" s="14"/>
      <c r="N153" s="14"/>
      <c r="O153" s="14"/>
      <c r="P153" s="14"/>
    </row>
    <row r="154" spans="5:16" x14ac:dyDescent="0.25">
      <c r="E154" s="272"/>
      <c r="F154" s="13"/>
      <c r="G154" s="13"/>
      <c r="H154" s="13"/>
      <c r="I154" s="13"/>
      <c r="J154" s="13"/>
      <c r="L154" s="14"/>
      <c r="M154" s="14"/>
      <c r="N154" s="14"/>
      <c r="O154" s="14"/>
      <c r="P154" s="14"/>
    </row>
    <row r="155" spans="5:16" x14ac:dyDescent="0.25">
      <c r="F155" s="13"/>
      <c r="G155" s="13"/>
      <c r="H155" s="13"/>
      <c r="I155" s="13"/>
      <c r="J155" s="13"/>
      <c r="L155" s="14"/>
      <c r="M155" s="14"/>
      <c r="N155" s="14"/>
      <c r="O155" s="14"/>
      <c r="P155" s="14"/>
    </row>
    <row r="156" spans="5:16" x14ac:dyDescent="0.25">
      <c r="E156" s="272"/>
      <c r="F156" s="13"/>
      <c r="G156" s="13"/>
      <c r="H156" s="13"/>
      <c r="I156" s="13"/>
      <c r="J156" s="13"/>
      <c r="L156" s="14"/>
      <c r="M156" s="14"/>
      <c r="N156" s="14"/>
      <c r="O156" s="14"/>
      <c r="P156" s="14"/>
    </row>
    <row r="157" spans="5:16" x14ac:dyDescent="0.25">
      <c r="E157" s="272"/>
      <c r="F157" s="13"/>
      <c r="G157" s="13"/>
      <c r="H157" s="13"/>
      <c r="I157" s="13"/>
      <c r="J157" s="13"/>
      <c r="L157" s="14"/>
      <c r="M157" s="14"/>
      <c r="N157" s="14"/>
      <c r="O157" s="14"/>
      <c r="P157" s="14"/>
    </row>
    <row r="158" spans="5:16" x14ac:dyDescent="0.25">
      <c r="E158" s="272"/>
      <c r="F158" s="13"/>
      <c r="G158" s="13"/>
      <c r="H158" s="13"/>
      <c r="I158" s="13"/>
      <c r="J158" s="13"/>
      <c r="L158" s="14"/>
      <c r="M158" s="14"/>
      <c r="N158" s="14"/>
      <c r="O158" s="14"/>
      <c r="P158" s="14"/>
    </row>
    <row r="159" spans="5:16" x14ac:dyDescent="0.25">
      <c r="E159" s="272"/>
      <c r="F159" s="13"/>
      <c r="G159" s="13"/>
      <c r="H159" s="13"/>
      <c r="I159" s="13"/>
      <c r="J159" s="13"/>
      <c r="L159" s="14"/>
      <c r="M159" s="14"/>
      <c r="N159" s="14"/>
      <c r="O159" s="14"/>
      <c r="P159" s="14"/>
    </row>
    <row r="160" spans="5:16" x14ac:dyDescent="0.25">
      <c r="E160" s="272"/>
      <c r="F160" s="13"/>
      <c r="G160" s="13"/>
      <c r="H160" s="13"/>
      <c r="I160" s="13"/>
      <c r="J160" s="13"/>
      <c r="L160" s="14"/>
      <c r="M160" s="14"/>
      <c r="N160" s="14"/>
      <c r="O160" s="14"/>
      <c r="P160" s="14"/>
    </row>
    <row r="161" spans="5:16" x14ac:dyDescent="0.25">
      <c r="E161" s="272"/>
      <c r="F161" s="13"/>
      <c r="G161" s="13"/>
      <c r="H161" s="13"/>
      <c r="I161" s="13"/>
      <c r="J161" s="13"/>
      <c r="L161" s="14"/>
      <c r="M161" s="14"/>
      <c r="N161" s="14"/>
      <c r="O161" s="14"/>
      <c r="P161" s="14"/>
    </row>
    <row r="162" spans="5:16" x14ac:dyDescent="0.25">
      <c r="E162" s="272"/>
      <c r="F162" s="13"/>
      <c r="G162" s="13"/>
      <c r="H162" s="13"/>
      <c r="I162" s="13"/>
      <c r="J162" s="13"/>
      <c r="L162" s="14"/>
      <c r="M162" s="14"/>
      <c r="N162" s="14"/>
      <c r="O162" s="14"/>
      <c r="P162" s="14"/>
    </row>
    <row r="163" spans="5:16" x14ac:dyDescent="0.25">
      <c r="E163" s="272"/>
      <c r="F163" s="13"/>
      <c r="G163" s="13"/>
      <c r="H163" s="13"/>
      <c r="I163" s="13"/>
      <c r="J163" s="13"/>
      <c r="L163" s="14"/>
      <c r="M163" s="14"/>
      <c r="N163" s="14"/>
      <c r="O163" s="14"/>
      <c r="P163" s="14"/>
    </row>
    <row r="164" spans="5:16" x14ac:dyDescent="0.25">
      <c r="E164" s="272"/>
      <c r="F164" s="13"/>
      <c r="G164" s="13"/>
      <c r="H164" s="13"/>
      <c r="I164" s="13"/>
      <c r="J164" s="13"/>
      <c r="L164" s="14"/>
      <c r="M164" s="14"/>
      <c r="N164" s="14"/>
      <c r="O164" s="14"/>
      <c r="P164" s="14"/>
    </row>
    <row r="165" spans="5:16" x14ac:dyDescent="0.25">
      <c r="E165" s="272"/>
      <c r="F165" s="13"/>
      <c r="G165" s="13"/>
      <c r="H165" s="13"/>
      <c r="I165" s="13"/>
      <c r="J165" s="13"/>
      <c r="L165" s="14"/>
      <c r="M165" s="14"/>
      <c r="N165" s="14"/>
      <c r="O165" s="14"/>
      <c r="P165" s="14"/>
    </row>
    <row r="166" spans="5:16" x14ac:dyDescent="0.25">
      <c r="E166" s="272"/>
      <c r="F166" s="13"/>
      <c r="G166" s="13"/>
      <c r="H166" s="13"/>
      <c r="I166" s="13"/>
      <c r="J166" s="13"/>
      <c r="L166" s="14"/>
      <c r="M166" s="14"/>
      <c r="N166" s="14"/>
      <c r="O166" s="14"/>
      <c r="P166" s="14"/>
    </row>
    <row r="167" spans="5:16" x14ac:dyDescent="0.25">
      <c r="E167" s="272"/>
      <c r="F167" s="13"/>
      <c r="G167" s="13"/>
      <c r="H167" s="13"/>
      <c r="I167" s="13"/>
      <c r="J167" s="13"/>
      <c r="L167" s="14"/>
      <c r="M167" s="14"/>
      <c r="N167" s="14"/>
      <c r="O167" s="14"/>
      <c r="P167" s="14"/>
    </row>
    <row r="168" spans="5:16" x14ac:dyDescent="0.25">
      <c r="E168" s="272"/>
      <c r="F168" s="13"/>
      <c r="G168" s="13"/>
      <c r="H168" s="13"/>
      <c r="I168" s="13"/>
      <c r="J168" s="13"/>
      <c r="L168" s="14"/>
      <c r="M168" s="14"/>
      <c r="N168" s="14"/>
      <c r="O168" s="14"/>
      <c r="P168" s="14"/>
    </row>
    <row r="169" spans="5:16" x14ac:dyDescent="0.25">
      <c r="E169" s="272"/>
      <c r="F169" s="13"/>
      <c r="G169" s="13"/>
      <c r="H169" s="13"/>
      <c r="I169" s="13"/>
      <c r="J169" s="13"/>
      <c r="L169" s="14"/>
      <c r="M169" s="14"/>
      <c r="N169" s="14"/>
      <c r="O169" s="14"/>
      <c r="P169" s="14"/>
    </row>
    <row r="170" spans="5:16" x14ac:dyDescent="0.25">
      <c r="E170" s="272"/>
      <c r="F170" s="13"/>
      <c r="G170" s="13"/>
      <c r="H170" s="13"/>
      <c r="I170" s="13"/>
      <c r="J170" s="13"/>
      <c r="L170" s="14"/>
      <c r="M170" s="14"/>
      <c r="N170" s="14"/>
      <c r="O170" s="14"/>
      <c r="P170" s="14"/>
    </row>
    <row r="171" spans="5:16" x14ac:dyDescent="0.25">
      <c r="E171" s="272"/>
      <c r="F171" s="13"/>
      <c r="G171" s="13"/>
      <c r="H171" s="13"/>
      <c r="I171" s="13"/>
      <c r="J171" s="13"/>
      <c r="L171" s="14"/>
      <c r="M171" s="14"/>
      <c r="N171" s="14"/>
      <c r="O171" s="14"/>
      <c r="P171" s="14"/>
    </row>
    <row r="172" spans="5:16" x14ac:dyDescent="0.25">
      <c r="E172" s="272"/>
      <c r="F172" s="13"/>
      <c r="G172" s="13"/>
      <c r="H172" s="13"/>
      <c r="I172" s="13"/>
      <c r="J172" s="13"/>
      <c r="L172" s="14"/>
      <c r="M172" s="14"/>
      <c r="N172" s="14"/>
      <c r="O172" s="14"/>
      <c r="P172" s="14"/>
    </row>
    <row r="173" spans="5:16" x14ac:dyDescent="0.25">
      <c r="E173" s="272"/>
      <c r="F173" s="13"/>
      <c r="G173" s="13"/>
      <c r="H173" s="13"/>
      <c r="I173" s="13"/>
      <c r="J173" s="13"/>
      <c r="L173" s="14"/>
      <c r="M173" s="14"/>
      <c r="N173" s="14"/>
      <c r="O173" s="14"/>
      <c r="P173" s="14"/>
    </row>
    <row r="174" spans="5:16" x14ac:dyDescent="0.25">
      <c r="E174" s="272"/>
      <c r="F174" s="13"/>
      <c r="G174" s="13"/>
      <c r="H174" s="13"/>
      <c r="I174" s="13"/>
      <c r="J174" s="13"/>
      <c r="L174" s="14"/>
      <c r="M174" s="14"/>
      <c r="N174" s="14"/>
      <c r="O174" s="14"/>
      <c r="P174" s="14"/>
    </row>
    <row r="175" spans="5:16" x14ac:dyDescent="0.25">
      <c r="E175" s="272"/>
      <c r="F175" s="13"/>
      <c r="G175" s="13"/>
      <c r="H175" s="13"/>
      <c r="I175" s="13"/>
      <c r="J175" s="13"/>
      <c r="L175" s="14"/>
      <c r="M175" s="14"/>
      <c r="N175" s="14"/>
      <c r="O175" s="14"/>
      <c r="P175" s="14"/>
    </row>
    <row r="176" spans="5:16" x14ac:dyDescent="0.25">
      <c r="E176" s="272"/>
      <c r="F176" s="13"/>
      <c r="G176" s="13"/>
      <c r="H176" s="13"/>
      <c r="I176" s="13"/>
      <c r="J176" s="13"/>
      <c r="L176" s="14"/>
      <c r="M176" s="14"/>
      <c r="N176" s="14"/>
      <c r="O176" s="14"/>
      <c r="P176" s="14"/>
    </row>
    <row r="177" spans="5:16" x14ac:dyDescent="0.25">
      <c r="E177" s="272"/>
      <c r="F177" s="13"/>
      <c r="G177" s="13"/>
      <c r="H177" s="13"/>
      <c r="I177" s="13"/>
      <c r="J177" s="13"/>
      <c r="L177" s="14"/>
      <c r="M177" s="14"/>
      <c r="N177" s="14"/>
      <c r="O177" s="14"/>
      <c r="P177" s="14"/>
    </row>
    <row r="178" spans="5:16" x14ac:dyDescent="0.25">
      <c r="E178" s="272"/>
      <c r="F178" s="13"/>
      <c r="G178" s="13"/>
      <c r="H178" s="13"/>
      <c r="I178" s="13"/>
      <c r="J178" s="13"/>
      <c r="L178" s="14"/>
      <c r="M178" s="14"/>
      <c r="N178" s="14"/>
      <c r="O178" s="14"/>
      <c r="P178" s="14"/>
    </row>
    <row r="179" spans="5:16" x14ac:dyDescent="0.25">
      <c r="E179" s="272"/>
      <c r="F179" s="13"/>
      <c r="G179" s="13"/>
      <c r="H179" s="13"/>
      <c r="I179" s="13"/>
      <c r="J179" s="13"/>
      <c r="L179" s="14"/>
      <c r="M179" s="14"/>
      <c r="N179" s="14"/>
      <c r="O179" s="14"/>
      <c r="P179" s="14"/>
    </row>
    <row r="180" spans="5:16" x14ac:dyDescent="0.25">
      <c r="E180" s="272"/>
      <c r="F180" s="13"/>
      <c r="G180" s="13"/>
      <c r="H180" s="13"/>
      <c r="I180" s="13"/>
      <c r="J180" s="13"/>
      <c r="L180" s="14"/>
      <c r="M180" s="14"/>
      <c r="N180" s="14"/>
      <c r="O180" s="14"/>
      <c r="P180" s="14"/>
    </row>
    <row r="181" spans="5:16" x14ac:dyDescent="0.25">
      <c r="E181" s="272"/>
      <c r="F181" s="13"/>
      <c r="G181" s="13"/>
      <c r="H181" s="13"/>
      <c r="I181" s="13"/>
      <c r="J181" s="13"/>
      <c r="L181" s="14"/>
      <c r="M181" s="14"/>
      <c r="N181" s="14"/>
      <c r="O181" s="14"/>
      <c r="P181" s="14"/>
    </row>
    <row r="182" spans="5:16" x14ac:dyDescent="0.25">
      <c r="F182" s="13"/>
      <c r="G182" s="13"/>
      <c r="H182" s="13"/>
      <c r="I182" s="13"/>
      <c r="J182" s="13"/>
      <c r="L182" s="14"/>
      <c r="M182" s="14"/>
      <c r="N182" s="14"/>
      <c r="O182" s="14"/>
      <c r="P182" s="14"/>
    </row>
    <row r="183" spans="5:16" x14ac:dyDescent="0.25">
      <c r="E183" s="272"/>
      <c r="F183" s="13"/>
      <c r="G183" s="13"/>
      <c r="H183" s="13"/>
      <c r="I183" s="13"/>
      <c r="J183" s="13"/>
      <c r="L183" s="14"/>
      <c r="M183" s="14"/>
      <c r="N183" s="14"/>
      <c r="O183" s="14"/>
      <c r="P183" s="14"/>
    </row>
    <row r="184" spans="5:16" x14ac:dyDescent="0.25">
      <c r="E184" s="272"/>
      <c r="F184" s="13"/>
      <c r="G184" s="13"/>
      <c r="H184" s="13"/>
      <c r="I184" s="13"/>
      <c r="J184" s="13"/>
      <c r="L184" s="14"/>
      <c r="M184" s="14"/>
      <c r="N184" s="14"/>
      <c r="O184" s="14"/>
      <c r="P184" s="14"/>
    </row>
    <row r="185" spans="5:16" x14ac:dyDescent="0.25">
      <c r="E185" s="272"/>
      <c r="F185" s="13"/>
      <c r="G185" s="13"/>
      <c r="H185" s="13"/>
      <c r="I185" s="13"/>
      <c r="J185" s="13"/>
      <c r="L185" s="14"/>
      <c r="M185" s="14"/>
      <c r="N185" s="14"/>
      <c r="O185" s="14"/>
      <c r="P185" s="14"/>
    </row>
    <row r="186" spans="5:16" x14ac:dyDescent="0.25">
      <c r="F186" s="13"/>
      <c r="G186" s="13"/>
      <c r="H186" s="13"/>
      <c r="I186" s="13"/>
      <c r="J186" s="13"/>
      <c r="L186" s="14"/>
      <c r="M186" s="14"/>
      <c r="N186" s="14"/>
      <c r="O186" s="14"/>
      <c r="P186" s="14"/>
    </row>
    <row r="187" spans="5:16" x14ac:dyDescent="0.25">
      <c r="E187" s="272"/>
      <c r="F187" s="13"/>
      <c r="G187" s="13"/>
      <c r="H187" s="13"/>
      <c r="I187" s="13"/>
      <c r="J187" s="13"/>
      <c r="L187" s="14"/>
      <c r="M187" s="14"/>
      <c r="N187" s="14"/>
      <c r="O187" s="14"/>
      <c r="P187" s="14"/>
    </row>
    <row r="188" spans="5:16" x14ac:dyDescent="0.25">
      <c r="E188" s="272"/>
      <c r="F188" s="13"/>
      <c r="G188" s="13"/>
      <c r="H188" s="13"/>
      <c r="I188" s="13"/>
      <c r="J188" s="13"/>
      <c r="L188" s="14"/>
      <c r="M188" s="14"/>
      <c r="N188" s="14"/>
      <c r="O188" s="14"/>
      <c r="P188" s="14"/>
    </row>
    <row r="189" spans="5:16" x14ac:dyDescent="0.25">
      <c r="E189" s="272"/>
      <c r="F189" s="13"/>
      <c r="G189" s="13"/>
      <c r="H189" s="13"/>
      <c r="I189" s="13"/>
      <c r="J189" s="13"/>
      <c r="L189" s="14"/>
      <c r="M189" s="14"/>
      <c r="N189" s="14"/>
      <c r="O189" s="14"/>
      <c r="P189" s="14"/>
    </row>
    <row r="190" spans="5:16" x14ac:dyDescent="0.25">
      <c r="E190" s="272"/>
      <c r="F190" s="13"/>
      <c r="G190" s="13"/>
      <c r="H190" s="13"/>
      <c r="I190" s="13"/>
      <c r="J190" s="13"/>
      <c r="L190" s="14"/>
      <c r="M190" s="14"/>
      <c r="N190" s="14"/>
      <c r="O190" s="14"/>
      <c r="P190" s="14"/>
    </row>
    <row r="191" spans="5:16" x14ac:dyDescent="0.25">
      <c r="E191" s="272"/>
      <c r="F191" s="13"/>
      <c r="G191" s="13"/>
      <c r="H191" s="13"/>
      <c r="I191" s="13"/>
      <c r="J191" s="13"/>
      <c r="L191" s="14"/>
      <c r="M191" s="14"/>
      <c r="N191" s="14"/>
      <c r="O191" s="14"/>
      <c r="P191" s="14"/>
    </row>
    <row r="192" spans="5:16" x14ac:dyDescent="0.25">
      <c r="E192" s="272"/>
      <c r="F192" s="13"/>
      <c r="G192" s="13"/>
      <c r="H192" s="13"/>
      <c r="I192" s="13"/>
      <c r="J192" s="13"/>
      <c r="L192" s="14"/>
      <c r="M192" s="14"/>
      <c r="N192" s="14"/>
      <c r="O192" s="14"/>
      <c r="P192" s="14"/>
    </row>
    <row r="193" spans="5:16" x14ac:dyDescent="0.25">
      <c r="E193" s="272"/>
      <c r="F193" s="13"/>
      <c r="G193" s="13"/>
      <c r="H193" s="13"/>
      <c r="I193" s="13"/>
      <c r="J193" s="13"/>
      <c r="L193" s="14"/>
      <c r="M193" s="14"/>
      <c r="N193" s="14"/>
      <c r="O193" s="14"/>
      <c r="P193" s="14"/>
    </row>
    <row r="194" spans="5:16" x14ac:dyDescent="0.25">
      <c r="E194" s="272"/>
      <c r="F194" s="13"/>
      <c r="G194" s="13"/>
      <c r="H194" s="13"/>
      <c r="I194" s="13"/>
      <c r="J194" s="13"/>
      <c r="L194" s="14"/>
      <c r="M194" s="14"/>
      <c r="N194" s="14"/>
      <c r="O194" s="14"/>
      <c r="P194" s="14"/>
    </row>
    <row r="195" spans="5:16" x14ac:dyDescent="0.25">
      <c r="E195" s="272"/>
      <c r="F195" s="13"/>
      <c r="G195" s="13"/>
      <c r="H195" s="13"/>
      <c r="I195" s="13"/>
      <c r="J195" s="13"/>
      <c r="L195" s="14"/>
      <c r="M195" s="14"/>
      <c r="N195" s="14"/>
      <c r="O195" s="14"/>
      <c r="P195" s="14"/>
    </row>
    <row r="196" spans="5:16" x14ac:dyDescent="0.25">
      <c r="E196" s="272"/>
      <c r="F196" s="13"/>
      <c r="G196" s="13"/>
      <c r="H196" s="13"/>
      <c r="I196" s="13"/>
      <c r="J196" s="13"/>
      <c r="L196" s="14"/>
      <c r="M196" s="14"/>
      <c r="N196" s="14"/>
      <c r="O196" s="14"/>
      <c r="P196" s="14"/>
    </row>
    <row r="197" spans="5:16" x14ac:dyDescent="0.25">
      <c r="E197" s="272"/>
      <c r="F197" s="13"/>
      <c r="G197" s="13"/>
      <c r="H197" s="13"/>
      <c r="I197" s="13"/>
      <c r="J197" s="13"/>
      <c r="L197" s="14"/>
      <c r="M197" s="14"/>
      <c r="N197" s="14"/>
      <c r="O197" s="14"/>
      <c r="P197" s="14"/>
    </row>
    <row r="198" spans="5:16" x14ac:dyDescent="0.25">
      <c r="E198" s="272"/>
      <c r="F198" s="13"/>
      <c r="G198" s="13"/>
      <c r="H198" s="13"/>
      <c r="I198" s="13"/>
      <c r="J198" s="13"/>
      <c r="L198" s="14"/>
      <c r="M198" s="14"/>
      <c r="N198" s="14"/>
      <c r="O198" s="14"/>
      <c r="P198" s="14"/>
    </row>
    <row r="199" spans="5:16" x14ac:dyDescent="0.25">
      <c r="E199" s="272"/>
      <c r="F199" s="13"/>
      <c r="G199" s="13"/>
      <c r="H199" s="13"/>
      <c r="I199" s="13"/>
      <c r="J199" s="13"/>
      <c r="L199" s="14"/>
      <c r="M199" s="14"/>
      <c r="N199" s="14"/>
      <c r="O199" s="14"/>
      <c r="P199" s="14"/>
    </row>
    <row r="200" spans="5:16" x14ac:dyDescent="0.25">
      <c r="E200" s="272"/>
      <c r="F200" s="13"/>
      <c r="G200" s="13"/>
      <c r="H200" s="13"/>
      <c r="I200" s="13"/>
      <c r="J200" s="13"/>
      <c r="L200" s="14"/>
      <c r="M200" s="14"/>
      <c r="N200" s="14"/>
      <c r="O200" s="14"/>
      <c r="P200" s="14"/>
    </row>
    <row r="201" spans="5:16" x14ac:dyDescent="0.25">
      <c r="E201" s="272"/>
      <c r="F201" s="13"/>
      <c r="G201" s="13"/>
      <c r="H201" s="13"/>
      <c r="I201" s="13"/>
      <c r="J201" s="13"/>
      <c r="L201" s="14"/>
      <c r="M201" s="14"/>
      <c r="N201" s="14"/>
      <c r="O201" s="14"/>
      <c r="P201" s="14"/>
    </row>
    <row r="202" spans="5:16" x14ac:dyDescent="0.25">
      <c r="E202" s="272"/>
      <c r="F202" s="13"/>
      <c r="G202" s="13"/>
      <c r="H202" s="13"/>
      <c r="I202" s="13"/>
      <c r="J202" s="13"/>
      <c r="L202" s="14"/>
      <c r="M202" s="14"/>
      <c r="N202" s="14"/>
      <c r="O202" s="14"/>
      <c r="P202" s="14"/>
    </row>
    <row r="203" spans="5:16" x14ac:dyDescent="0.25">
      <c r="E203" s="272"/>
      <c r="F203" s="13"/>
      <c r="G203" s="13"/>
      <c r="H203" s="13"/>
      <c r="I203" s="13"/>
      <c r="J203" s="13"/>
      <c r="L203" s="14"/>
      <c r="M203" s="14"/>
      <c r="N203" s="14"/>
      <c r="O203" s="14"/>
      <c r="P203" s="14"/>
    </row>
    <row r="204" spans="5:16" x14ac:dyDescent="0.25">
      <c r="E204" s="272"/>
      <c r="F204" s="13"/>
      <c r="G204" s="13"/>
      <c r="H204" s="13"/>
      <c r="I204" s="13"/>
      <c r="J204" s="13"/>
      <c r="L204" s="14"/>
      <c r="M204" s="14"/>
      <c r="N204" s="14"/>
      <c r="O204" s="14"/>
      <c r="P204" s="14"/>
    </row>
    <row r="205" spans="5:16" x14ac:dyDescent="0.25">
      <c r="E205" s="272"/>
      <c r="F205" s="13"/>
      <c r="G205" s="13"/>
      <c r="H205" s="13"/>
      <c r="I205" s="13"/>
      <c r="J205" s="13"/>
      <c r="L205" s="14"/>
      <c r="M205" s="14"/>
      <c r="N205" s="14"/>
      <c r="O205" s="14"/>
      <c r="P205" s="14"/>
    </row>
    <row r="206" spans="5:16" x14ac:dyDescent="0.25">
      <c r="E206" s="272"/>
      <c r="F206" s="13"/>
      <c r="G206" s="13"/>
      <c r="H206" s="13"/>
      <c r="I206" s="13"/>
      <c r="J206" s="13"/>
      <c r="L206" s="14"/>
      <c r="M206" s="14"/>
      <c r="N206" s="14"/>
      <c r="O206" s="14"/>
      <c r="P206" s="14"/>
    </row>
    <row r="207" spans="5:16" x14ac:dyDescent="0.25">
      <c r="E207" s="272"/>
      <c r="F207" s="13"/>
      <c r="G207" s="13"/>
      <c r="H207" s="13"/>
      <c r="I207" s="13"/>
      <c r="J207" s="13"/>
      <c r="L207" s="14"/>
      <c r="M207" s="14"/>
      <c r="N207" s="14"/>
      <c r="O207" s="14"/>
      <c r="P207" s="14"/>
    </row>
    <row r="208" spans="5:16" x14ac:dyDescent="0.25">
      <c r="E208" s="272"/>
      <c r="F208" s="13"/>
      <c r="G208" s="13"/>
      <c r="H208" s="13"/>
      <c r="I208" s="13"/>
      <c r="J208" s="13"/>
      <c r="L208" s="14"/>
      <c r="M208" s="14"/>
      <c r="N208" s="14"/>
      <c r="O208" s="14"/>
      <c r="P208" s="14"/>
    </row>
    <row r="209" spans="5:16" x14ac:dyDescent="0.25">
      <c r="E209" s="272"/>
      <c r="F209" s="13"/>
      <c r="G209" s="13"/>
      <c r="H209" s="13"/>
      <c r="I209" s="13"/>
      <c r="J209" s="13"/>
      <c r="L209" s="14"/>
      <c r="M209" s="14"/>
      <c r="N209" s="14"/>
      <c r="O209" s="14"/>
      <c r="P209" s="14"/>
    </row>
    <row r="210" spans="5:16" x14ac:dyDescent="0.25">
      <c r="F210" s="13"/>
      <c r="G210" s="13"/>
      <c r="H210" s="13"/>
      <c r="I210" s="13"/>
      <c r="J210" s="13"/>
      <c r="L210" s="14"/>
      <c r="M210" s="14"/>
      <c r="N210" s="14"/>
      <c r="O210" s="14"/>
      <c r="P210" s="14"/>
    </row>
    <row r="211" spans="5:16" x14ac:dyDescent="0.25">
      <c r="E211" s="272"/>
      <c r="F211" s="13"/>
      <c r="G211" s="13"/>
      <c r="H211" s="13"/>
      <c r="I211" s="13"/>
      <c r="J211" s="13"/>
      <c r="L211" s="14"/>
      <c r="M211" s="14"/>
      <c r="N211" s="14"/>
      <c r="O211" s="14"/>
      <c r="P211" s="14"/>
    </row>
    <row r="212" spans="5:16" x14ac:dyDescent="0.25">
      <c r="E212" s="272"/>
      <c r="F212" s="13"/>
      <c r="G212" s="13"/>
      <c r="H212" s="13"/>
      <c r="I212" s="13"/>
      <c r="J212" s="13"/>
      <c r="L212" s="14"/>
      <c r="M212" s="14"/>
      <c r="N212" s="14"/>
      <c r="O212" s="14"/>
      <c r="P212" s="14"/>
    </row>
    <row r="213" spans="5:16" x14ac:dyDescent="0.25">
      <c r="E213" s="272"/>
      <c r="F213" s="13"/>
      <c r="G213" s="13"/>
      <c r="H213" s="13"/>
      <c r="I213" s="13"/>
      <c r="J213" s="13"/>
      <c r="L213" s="14"/>
      <c r="M213" s="14"/>
      <c r="N213" s="14"/>
      <c r="O213" s="14"/>
      <c r="P213" s="14"/>
    </row>
    <row r="214" spans="5:16" x14ac:dyDescent="0.25">
      <c r="E214" s="272"/>
      <c r="F214" s="13"/>
      <c r="G214" s="13"/>
      <c r="H214" s="13"/>
      <c r="I214" s="13"/>
      <c r="J214" s="13"/>
      <c r="L214" s="14"/>
      <c r="M214" s="14"/>
      <c r="N214" s="14"/>
      <c r="O214" s="14"/>
      <c r="P214" s="14"/>
    </row>
    <row r="215" spans="5:16" x14ac:dyDescent="0.25">
      <c r="E215" s="272"/>
      <c r="F215" s="13"/>
      <c r="G215" s="13"/>
      <c r="H215" s="13"/>
      <c r="I215" s="13"/>
      <c r="J215" s="13"/>
      <c r="L215" s="14"/>
      <c r="M215" s="14"/>
      <c r="N215" s="14"/>
      <c r="O215" s="14"/>
      <c r="P215" s="14"/>
    </row>
    <row r="216" spans="5:16" x14ac:dyDescent="0.25">
      <c r="E216" s="272"/>
      <c r="F216" s="13"/>
      <c r="G216" s="13"/>
      <c r="H216" s="13"/>
      <c r="I216" s="13"/>
      <c r="J216" s="13"/>
      <c r="L216" s="14"/>
      <c r="M216" s="14"/>
      <c r="N216" s="14"/>
      <c r="O216" s="14"/>
      <c r="P216" s="14"/>
    </row>
    <row r="217" spans="5:16" x14ac:dyDescent="0.25">
      <c r="E217" s="272"/>
      <c r="F217" s="13"/>
      <c r="G217" s="13"/>
      <c r="H217" s="13"/>
      <c r="I217" s="13"/>
      <c r="J217" s="13"/>
      <c r="L217" s="14"/>
      <c r="M217" s="14"/>
      <c r="N217" s="14"/>
      <c r="O217" s="14"/>
      <c r="P217" s="14"/>
    </row>
    <row r="218" spans="5:16" x14ac:dyDescent="0.25">
      <c r="E218" s="272"/>
      <c r="F218" s="13"/>
      <c r="G218" s="13"/>
      <c r="H218" s="13"/>
      <c r="I218" s="13"/>
      <c r="J218" s="13"/>
      <c r="L218" s="14"/>
      <c r="M218" s="14"/>
      <c r="N218" s="14"/>
      <c r="O218" s="14"/>
      <c r="P218" s="14"/>
    </row>
    <row r="219" spans="5:16" x14ac:dyDescent="0.25">
      <c r="E219" s="272"/>
      <c r="F219" s="13"/>
      <c r="G219" s="13"/>
      <c r="H219" s="13"/>
      <c r="I219" s="13"/>
      <c r="J219" s="13"/>
      <c r="L219" s="14"/>
      <c r="M219" s="14"/>
      <c r="N219" s="14"/>
      <c r="O219" s="14"/>
      <c r="P219" s="14"/>
    </row>
    <row r="220" spans="5:16" x14ac:dyDescent="0.25">
      <c r="E220" s="272"/>
      <c r="F220" s="13"/>
      <c r="G220" s="13"/>
      <c r="H220" s="13"/>
      <c r="I220" s="13"/>
      <c r="J220" s="13"/>
      <c r="L220" s="14"/>
      <c r="M220" s="14"/>
      <c r="N220" s="14"/>
      <c r="O220" s="14"/>
      <c r="P220" s="14"/>
    </row>
    <row r="221" spans="5:16" x14ac:dyDescent="0.25">
      <c r="E221" s="272"/>
      <c r="F221" s="13"/>
      <c r="G221" s="13"/>
      <c r="H221" s="13"/>
      <c r="I221" s="13"/>
      <c r="J221" s="13"/>
      <c r="L221" s="14"/>
      <c r="M221" s="14"/>
      <c r="N221" s="14"/>
      <c r="O221" s="14"/>
      <c r="P221" s="14"/>
    </row>
    <row r="222" spans="5:16" x14ac:dyDescent="0.25">
      <c r="E222" s="272"/>
      <c r="F222" s="13"/>
      <c r="G222" s="13"/>
      <c r="H222" s="13"/>
      <c r="I222" s="13"/>
      <c r="J222" s="13"/>
      <c r="L222" s="14"/>
      <c r="M222" s="14"/>
      <c r="N222" s="14"/>
      <c r="O222" s="14"/>
      <c r="P222" s="14"/>
    </row>
    <row r="223" spans="5:16" x14ac:dyDescent="0.25">
      <c r="E223" s="272"/>
      <c r="F223" s="13"/>
      <c r="G223" s="13"/>
      <c r="H223" s="13"/>
      <c r="I223" s="13"/>
      <c r="J223" s="13"/>
      <c r="L223" s="14"/>
      <c r="M223" s="14"/>
      <c r="N223" s="14"/>
      <c r="O223" s="14"/>
      <c r="P223" s="14"/>
    </row>
    <row r="224" spans="5:16" x14ac:dyDescent="0.25">
      <c r="E224" s="272"/>
      <c r="F224" s="13"/>
      <c r="G224" s="13"/>
      <c r="H224" s="13"/>
      <c r="I224" s="13"/>
      <c r="J224" s="13"/>
      <c r="L224" s="14"/>
      <c r="M224" s="14"/>
      <c r="N224" s="14"/>
      <c r="O224" s="14"/>
      <c r="P224" s="14"/>
    </row>
    <row r="225" spans="5:16" x14ac:dyDescent="0.25">
      <c r="E225" s="272"/>
      <c r="F225" s="13"/>
      <c r="G225" s="13"/>
      <c r="H225" s="13"/>
      <c r="I225" s="13"/>
      <c r="J225" s="13"/>
      <c r="L225" s="14"/>
      <c r="M225" s="14"/>
      <c r="N225" s="14"/>
      <c r="O225" s="14"/>
      <c r="P225" s="14"/>
    </row>
    <row r="226" spans="5:16" x14ac:dyDescent="0.25">
      <c r="E226" s="272"/>
      <c r="F226" s="13"/>
      <c r="G226" s="13"/>
      <c r="H226" s="13"/>
      <c r="I226" s="13"/>
      <c r="J226" s="13"/>
      <c r="L226" s="14"/>
      <c r="M226" s="14"/>
      <c r="N226" s="14"/>
      <c r="O226" s="14"/>
      <c r="P226" s="14"/>
    </row>
    <row r="227" spans="5:16" x14ac:dyDescent="0.25">
      <c r="E227" s="272"/>
      <c r="F227" s="13"/>
      <c r="G227" s="13"/>
      <c r="H227" s="13"/>
      <c r="I227" s="13"/>
      <c r="J227" s="13"/>
      <c r="L227" s="14"/>
      <c r="M227" s="14"/>
      <c r="N227" s="14"/>
      <c r="O227" s="14"/>
      <c r="P227" s="14"/>
    </row>
    <row r="228" spans="5:16" x14ac:dyDescent="0.25">
      <c r="E228" s="272"/>
      <c r="F228" s="13"/>
      <c r="G228" s="13"/>
      <c r="H228" s="13"/>
      <c r="I228" s="13"/>
      <c r="J228" s="13"/>
      <c r="L228" s="14"/>
      <c r="M228" s="14"/>
      <c r="N228" s="14"/>
      <c r="O228" s="14"/>
      <c r="P228" s="14"/>
    </row>
    <row r="229" spans="5:16" x14ac:dyDescent="0.25">
      <c r="E229" s="272"/>
      <c r="F229" s="13"/>
      <c r="G229" s="13"/>
      <c r="H229" s="13"/>
      <c r="I229" s="13"/>
      <c r="J229" s="13"/>
      <c r="L229" s="14"/>
      <c r="M229" s="14"/>
      <c r="N229" s="14"/>
      <c r="O229" s="14"/>
      <c r="P229" s="14"/>
    </row>
    <row r="230" spans="5:16" x14ac:dyDescent="0.25">
      <c r="E230" s="272"/>
      <c r="F230" s="13"/>
      <c r="G230" s="13"/>
      <c r="H230" s="13"/>
      <c r="I230" s="13"/>
      <c r="J230" s="13"/>
      <c r="L230" s="14"/>
      <c r="M230" s="14"/>
      <c r="N230" s="14"/>
      <c r="O230" s="14"/>
      <c r="P230" s="14"/>
    </row>
    <row r="231" spans="5:16" x14ac:dyDescent="0.25">
      <c r="E231" s="272"/>
      <c r="F231" s="13"/>
      <c r="G231" s="13"/>
      <c r="H231" s="13"/>
      <c r="I231" s="13"/>
      <c r="J231" s="13"/>
      <c r="L231" s="14"/>
      <c r="M231" s="14"/>
      <c r="N231" s="14"/>
      <c r="O231" s="14"/>
      <c r="P231" s="14"/>
    </row>
    <row r="232" spans="5:16" x14ac:dyDescent="0.25">
      <c r="E232" s="272"/>
      <c r="F232" s="13"/>
      <c r="G232" s="13"/>
      <c r="H232" s="13"/>
      <c r="I232" s="13"/>
      <c r="J232" s="13"/>
      <c r="L232" s="14"/>
      <c r="M232" s="14"/>
      <c r="N232" s="14"/>
      <c r="O232" s="14"/>
      <c r="P232" s="14"/>
    </row>
    <row r="233" spans="5:16" x14ac:dyDescent="0.25">
      <c r="E233" s="272"/>
      <c r="F233" s="13"/>
      <c r="G233" s="13"/>
      <c r="H233" s="13"/>
      <c r="I233" s="13"/>
      <c r="J233" s="13"/>
      <c r="L233" s="14"/>
      <c r="M233" s="14"/>
      <c r="N233" s="14"/>
      <c r="O233" s="14"/>
      <c r="P233" s="14"/>
    </row>
    <row r="234" spans="5:16" x14ac:dyDescent="0.25">
      <c r="E234" s="272"/>
      <c r="F234" s="13"/>
      <c r="G234" s="13"/>
      <c r="H234" s="13"/>
      <c r="I234" s="13"/>
      <c r="J234" s="13"/>
      <c r="L234" s="14"/>
      <c r="M234" s="14"/>
      <c r="N234" s="14"/>
      <c r="O234" s="14"/>
      <c r="P234" s="14"/>
    </row>
    <row r="235" spans="5:16" x14ac:dyDescent="0.25">
      <c r="E235" s="272"/>
      <c r="F235" s="13"/>
      <c r="G235" s="13"/>
      <c r="H235" s="13"/>
      <c r="I235" s="13"/>
      <c r="J235" s="13"/>
      <c r="L235" s="14"/>
      <c r="M235" s="14"/>
      <c r="N235" s="14"/>
      <c r="O235" s="14"/>
      <c r="P235" s="14"/>
    </row>
    <row r="236" spans="5:16" x14ac:dyDescent="0.25">
      <c r="E236" s="272"/>
      <c r="F236" s="13"/>
      <c r="G236" s="13"/>
      <c r="H236" s="13"/>
      <c r="I236" s="13"/>
      <c r="J236" s="13"/>
      <c r="L236" s="14"/>
      <c r="M236" s="14"/>
      <c r="N236" s="14"/>
      <c r="O236" s="14"/>
      <c r="P236" s="14"/>
    </row>
    <row r="237" spans="5:16" x14ac:dyDescent="0.25">
      <c r="E237" s="272"/>
      <c r="F237" s="13"/>
      <c r="G237" s="13"/>
      <c r="H237" s="13"/>
      <c r="I237" s="13"/>
      <c r="J237" s="13"/>
      <c r="L237" s="14"/>
      <c r="M237" s="14"/>
      <c r="N237" s="14"/>
      <c r="O237" s="14"/>
      <c r="P237" s="14"/>
    </row>
    <row r="238" spans="5:16" x14ac:dyDescent="0.25">
      <c r="E238" s="272"/>
      <c r="F238" s="13"/>
      <c r="G238" s="13"/>
      <c r="H238" s="13"/>
      <c r="I238" s="13"/>
      <c r="J238" s="13"/>
      <c r="L238" s="14"/>
      <c r="M238" s="14"/>
      <c r="N238" s="14"/>
      <c r="O238" s="14"/>
      <c r="P238" s="14"/>
    </row>
    <row r="239" spans="5:16" x14ac:dyDescent="0.25">
      <c r="F239" s="13"/>
      <c r="G239" s="13"/>
      <c r="H239" s="13"/>
      <c r="I239" s="13"/>
      <c r="J239" s="13"/>
      <c r="L239" s="14"/>
      <c r="M239" s="14"/>
      <c r="N239" s="14"/>
      <c r="O239" s="14"/>
      <c r="P239" s="14"/>
    </row>
    <row r="240" spans="5:16" x14ac:dyDescent="0.25">
      <c r="E240" s="272"/>
      <c r="F240" s="13"/>
      <c r="G240" s="13"/>
      <c r="H240" s="13"/>
      <c r="I240" s="13"/>
      <c r="J240" s="13"/>
      <c r="L240" s="14"/>
      <c r="M240" s="14"/>
      <c r="N240" s="14"/>
      <c r="O240" s="14"/>
      <c r="P240" s="14"/>
    </row>
    <row r="241" spans="5:16" x14ac:dyDescent="0.25">
      <c r="E241" s="272"/>
      <c r="F241" s="13"/>
      <c r="G241" s="13"/>
      <c r="H241" s="13"/>
      <c r="I241" s="13"/>
      <c r="J241" s="13"/>
      <c r="L241" s="14"/>
      <c r="M241" s="14"/>
      <c r="N241" s="14"/>
      <c r="O241" s="14"/>
      <c r="P241" s="14"/>
    </row>
    <row r="242" spans="5:16" x14ac:dyDescent="0.25">
      <c r="E242" s="272"/>
      <c r="F242" s="13"/>
      <c r="G242" s="13"/>
      <c r="H242" s="13"/>
      <c r="I242" s="13"/>
      <c r="J242" s="13"/>
      <c r="L242" s="14"/>
      <c r="M242" s="14"/>
      <c r="N242" s="14"/>
      <c r="O242" s="14"/>
      <c r="P242" s="14"/>
    </row>
    <row r="243" spans="5:16" x14ac:dyDescent="0.25">
      <c r="E243" s="272"/>
      <c r="F243" s="13"/>
      <c r="G243" s="13"/>
      <c r="H243" s="13"/>
      <c r="I243" s="13"/>
      <c r="J243" s="13"/>
      <c r="L243" s="14"/>
      <c r="M243" s="14"/>
      <c r="N243" s="14"/>
      <c r="O243" s="14"/>
      <c r="P243" s="14"/>
    </row>
    <row r="244" spans="5:16" x14ac:dyDescent="0.25">
      <c r="E244" s="272"/>
      <c r="F244" s="13"/>
      <c r="G244" s="13"/>
      <c r="H244" s="13"/>
      <c r="I244" s="13"/>
      <c r="J244" s="13"/>
      <c r="L244" s="14"/>
      <c r="M244" s="14"/>
      <c r="N244" s="14"/>
      <c r="O244" s="14"/>
      <c r="P244" s="14"/>
    </row>
    <row r="245" spans="5:16" x14ac:dyDescent="0.25">
      <c r="E245" s="272"/>
      <c r="F245" s="13"/>
      <c r="G245" s="13"/>
      <c r="H245" s="13"/>
      <c r="I245" s="13"/>
      <c r="J245" s="13"/>
      <c r="L245" s="14"/>
      <c r="M245" s="14"/>
      <c r="N245" s="14"/>
      <c r="O245" s="14"/>
      <c r="P245" s="14"/>
    </row>
    <row r="246" spans="5:16" x14ac:dyDescent="0.25">
      <c r="E246" s="272"/>
      <c r="F246" s="13"/>
      <c r="G246" s="13"/>
      <c r="H246" s="13"/>
      <c r="I246" s="13"/>
      <c r="J246" s="13"/>
      <c r="L246" s="14"/>
      <c r="M246" s="14"/>
      <c r="N246" s="14"/>
      <c r="O246" s="14"/>
      <c r="P246" s="14"/>
    </row>
    <row r="247" spans="5:16" x14ac:dyDescent="0.25">
      <c r="E247" s="272"/>
      <c r="F247" s="13"/>
      <c r="G247" s="13"/>
      <c r="H247" s="13"/>
      <c r="I247" s="13"/>
      <c r="J247" s="13"/>
      <c r="L247" s="14"/>
      <c r="M247" s="14"/>
      <c r="N247" s="14"/>
      <c r="O247" s="14"/>
      <c r="P247" s="14"/>
    </row>
    <row r="248" spans="5:16" x14ac:dyDescent="0.25">
      <c r="E248" s="272"/>
      <c r="F248" s="13"/>
      <c r="G248" s="13"/>
      <c r="H248" s="13"/>
      <c r="I248" s="13"/>
      <c r="J248" s="13"/>
      <c r="L248" s="14"/>
      <c r="M248" s="14"/>
      <c r="N248" s="14"/>
      <c r="O248" s="14"/>
      <c r="P248" s="14"/>
    </row>
    <row r="249" spans="5:16" x14ac:dyDescent="0.25">
      <c r="E249" s="272"/>
      <c r="F249" s="13"/>
      <c r="G249" s="13"/>
      <c r="H249" s="13"/>
      <c r="I249" s="13"/>
      <c r="J249" s="13"/>
      <c r="L249" s="14"/>
      <c r="M249" s="14"/>
      <c r="N249" s="14"/>
      <c r="O249" s="14"/>
      <c r="P249" s="14"/>
    </row>
    <row r="250" spans="5:16" x14ac:dyDescent="0.25">
      <c r="E250" s="272"/>
      <c r="F250" s="13"/>
      <c r="G250" s="13"/>
      <c r="H250" s="13"/>
      <c r="I250" s="13"/>
      <c r="J250" s="13"/>
      <c r="L250" s="14"/>
      <c r="M250" s="14"/>
      <c r="N250" s="14"/>
      <c r="O250" s="14"/>
      <c r="P250" s="14"/>
    </row>
    <row r="251" spans="5:16" x14ac:dyDescent="0.25">
      <c r="E251" s="272"/>
      <c r="F251" s="13"/>
      <c r="G251" s="13"/>
      <c r="H251" s="13"/>
      <c r="I251" s="13"/>
      <c r="J251" s="13"/>
      <c r="L251" s="14"/>
      <c r="M251" s="14"/>
      <c r="N251" s="14"/>
      <c r="O251" s="14"/>
      <c r="P251" s="14"/>
    </row>
    <row r="252" spans="5:16" x14ac:dyDescent="0.25">
      <c r="E252" s="272"/>
      <c r="F252" s="13"/>
      <c r="G252" s="13"/>
      <c r="H252" s="13"/>
      <c r="I252" s="13"/>
      <c r="J252" s="13"/>
      <c r="L252" s="14"/>
      <c r="M252" s="14"/>
      <c r="N252" s="14"/>
      <c r="O252" s="14"/>
      <c r="P252" s="14"/>
    </row>
    <row r="253" spans="5:16" x14ac:dyDescent="0.25">
      <c r="E253" s="272"/>
      <c r="F253" s="13"/>
      <c r="G253" s="13"/>
      <c r="H253" s="13"/>
      <c r="I253" s="13"/>
      <c r="J253" s="13"/>
      <c r="L253" s="14"/>
      <c r="M253" s="14"/>
      <c r="N253" s="14"/>
      <c r="O253" s="14"/>
      <c r="P253" s="14"/>
    </row>
    <row r="254" spans="5:16" x14ac:dyDescent="0.25">
      <c r="E254" s="272"/>
      <c r="F254" s="13"/>
      <c r="G254" s="13"/>
      <c r="H254" s="13"/>
      <c r="I254" s="13"/>
      <c r="J254" s="13"/>
      <c r="L254" s="14"/>
      <c r="M254" s="14"/>
      <c r="N254" s="14"/>
      <c r="O254" s="14"/>
      <c r="P254" s="14"/>
    </row>
    <row r="255" spans="5:16" x14ac:dyDescent="0.25">
      <c r="E255" s="272"/>
      <c r="F255" s="13"/>
      <c r="G255" s="13"/>
      <c r="H255" s="13"/>
      <c r="I255" s="13"/>
      <c r="J255" s="13"/>
      <c r="L255" s="14"/>
      <c r="M255" s="14"/>
      <c r="N255" s="14"/>
      <c r="O255" s="14"/>
      <c r="P255" s="14"/>
    </row>
    <row r="256" spans="5:16" x14ac:dyDescent="0.25">
      <c r="E256" s="272"/>
      <c r="F256" s="13"/>
      <c r="G256" s="13"/>
      <c r="H256" s="13"/>
      <c r="I256" s="13"/>
      <c r="J256" s="13"/>
      <c r="L256" s="14"/>
      <c r="M256" s="14"/>
      <c r="N256" s="14"/>
      <c r="O256" s="14"/>
      <c r="P256" s="14"/>
    </row>
    <row r="257" spans="5:16" x14ac:dyDescent="0.25">
      <c r="E257" s="272"/>
      <c r="F257" s="13"/>
      <c r="G257" s="13"/>
      <c r="H257" s="13"/>
      <c r="I257" s="13"/>
      <c r="J257" s="13"/>
      <c r="L257" s="14"/>
      <c r="M257" s="14"/>
      <c r="N257" s="14"/>
      <c r="O257" s="14"/>
      <c r="P257" s="14"/>
    </row>
    <row r="258" spans="5:16" x14ac:dyDescent="0.25">
      <c r="E258" s="272"/>
      <c r="F258" s="13"/>
      <c r="G258" s="13"/>
      <c r="H258" s="13"/>
      <c r="I258" s="13"/>
      <c r="J258" s="13"/>
      <c r="L258" s="14"/>
      <c r="M258" s="14"/>
      <c r="N258" s="14"/>
      <c r="O258" s="14"/>
      <c r="P258" s="14"/>
    </row>
    <row r="259" spans="5:16" x14ac:dyDescent="0.25">
      <c r="E259" s="272"/>
      <c r="F259" s="13"/>
      <c r="G259" s="13"/>
      <c r="H259" s="13"/>
      <c r="I259" s="13"/>
      <c r="J259" s="13"/>
      <c r="L259" s="14"/>
      <c r="M259" s="14"/>
      <c r="N259" s="14"/>
      <c r="O259" s="14"/>
      <c r="P259" s="14"/>
    </row>
    <row r="260" spans="5:16" x14ac:dyDescent="0.25">
      <c r="E260" s="272"/>
      <c r="F260" s="13"/>
      <c r="G260" s="13"/>
      <c r="H260" s="13"/>
      <c r="I260" s="13"/>
      <c r="J260" s="13"/>
      <c r="L260" s="14"/>
      <c r="M260" s="14"/>
      <c r="N260" s="14"/>
      <c r="O260" s="14"/>
      <c r="P260" s="14"/>
    </row>
    <row r="261" spans="5:16" x14ac:dyDescent="0.25">
      <c r="E261" s="272"/>
      <c r="F261" s="13"/>
      <c r="G261" s="13"/>
      <c r="H261" s="13"/>
      <c r="I261" s="13"/>
      <c r="J261" s="13"/>
      <c r="L261" s="14"/>
      <c r="M261" s="14"/>
      <c r="N261" s="14"/>
      <c r="O261" s="14"/>
      <c r="P261" s="14"/>
    </row>
    <row r="262" spans="5:16" x14ac:dyDescent="0.25">
      <c r="E262" s="272"/>
      <c r="F262" s="13"/>
      <c r="G262" s="13"/>
      <c r="H262" s="13"/>
      <c r="I262" s="13"/>
      <c r="J262" s="13"/>
      <c r="L262" s="14"/>
      <c r="M262" s="14"/>
      <c r="N262" s="14"/>
      <c r="O262" s="14"/>
      <c r="P262" s="14"/>
    </row>
    <row r="263" spans="5:16" x14ac:dyDescent="0.25">
      <c r="E263" s="272"/>
      <c r="F263" s="13"/>
      <c r="G263" s="13"/>
      <c r="H263" s="13"/>
      <c r="I263" s="13"/>
      <c r="J263" s="13"/>
      <c r="L263" s="14"/>
      <c r="M263" s="14"/>
      <c r="N263" s="14"/>
      <c r="O263" s="14"/>
      <c r="P263" s="14"/>
    </row>
    <row r="264" spans="5:16" x14ac:dyDescent="0.25">
      <c r="E264" s="272"/>
      <c r="F264" s="13"/>
      <c r="G264" s="13"/>
      <c r="H264" s="13"/>
      <c r="I264" s="13"/>
      <c r="J264" s="13"/>
      <c r="L264" s="14"/>
      <c r="M264" s="14"/>
      <c r="N264" s="14"/>
      <c r="O264" s="14"/>
      <c r="P264" s="14"/>
    </row>
    <row r="265" spans="5:16" x14ac:dyDescent="0.25">
      <c r="E265" s="272"/>
      <c r="F265" s="13"/>
      <c r="G265" s="13"/>
      <c r="H265" s="13"/>
      <c r="I265" s="13"/>
      <c r="J265" s="13"/>
      <c r="L265" s="14"/>
      <c r="M265" s="14"/>
      <c r="N265" s="14"/>
      <c r="O265" s="14"/>
      <c r="P265" s="14"/>
    </row>
    <row r="266" spans="5:16" x14ac:dyDescent="0.25">
      <c r="F266" s="13"/>
      <c r="G266" s="13"/>
      <c r="H266" s="13"/>
      <c r="I266" s="13"/>
      <c r="J266" s="13"/>
      <c r="L266" s="14"/>
      <c r="M266" s="14"/>
      <c r="N266" s="14"/>
      <c r="O266" s="14"/>
      <c r="P266" s="14"/>
    </row>
    <row r="267" spans="5:16" x14ac:dyDescent="0.25">
      <c r="E267" s="272"/>
      <c r="F267" s="13"/>
      <c r="G267" s="13"/>
      <c r="H267" s="13"/>
      <c r="I267" s="13"/>
      <c r="J267" s="13"/>
      <c r="L267" s="14"/>
      <c r="M267" s="14"/>
      <c r="N267" s="14"/>
      <c r="O267" s="14"/>
      <c r="P267" s="14"/>
    </row>
    <row r="268" spans="5:16" x14ac:dyDescent="0.25">
      <c r="E268" s="272"/>
      <c r="F268" s="13"/>
      <c r="G268" s="13"/>
      <c r="H268" s="13"/>
      <c r="I268" s="13"/>
      <c r="J268" s="13"/>
      <c r="L268" s="14"/>
      <c r="M268" s="14"/>
      <c r="N268" s="14"/>
      <c r="O268" s="14"/>
      <c r="P268" s="14"/>
    </row>
    <row r="269" spans="5:16" x14ac:dyDescent="0.25">
      <c r="E269" s="272"/>
      <c r="F269" s="13"/>
      <c r="G269" s="13"/>
      <c r="H269" s="13"/>
      <c r="I269" s="13"/>
      <c r="J269" s="13"/>
      <c r="L269" s="14"/>
      <c r="M269" s="14"/>
      <c r="N269" s="14"/>
      <c r="O269" s="14"/>
      <c r="P269" s="14"/>
    </row>
    <row r="270" spans="5:16" x14ac:dyDescent="0.25">
      <c r="F270" s="13"/>
      <c r="G270" s="13"/>
      <c r="H270" s="13"/>
      <c r="I270" s="13"/>
      <c r="J270" s="13"/>
      <c r="L270" s="14"/>
      <c r="M270" s="14"/>
      <c r="N270" s="14"/>
      <c r="O270" s="14"/>
      <c r="P270" s="14"/>
    </row>
    <row r="271" spans="5:16" x14ac:dyDescent="0.25">
      <c r="E271" s="272"/>
      <c r="F271" s="13"/>
      <c r="G271" s="13"/>
      <c r="H271" s="13"/>
      <c r="I271" s="13"/>
      <c r="J271" s="13"/>
      <c r="L271" s="14"/>
      <c r="M271" s="14"/>
      <c r="N271" s="14"/>
      <c r="O271" s="14"/>
      <c r="P271" s="14"/>
    </row>
    <row r="272" spans="5:16" x14ac:dyDescent="0.25">
      <c r="E272" s="272"/>
      <c r="F272" s="13"/>
      <c r="G272" s="13"/>
      <c r="H272" s="13"/>
      <c r="I272" s="13"/>
      <c r="J272" s="13"/>
      <c r="L272" s="14"/>
      <c r="M272" s="14"/>
      <c r="N272" s="14"/>
      <c r="O272" s="14"/>
      <c r="P272" s="14"/>
    </row>
    <row r="273" spans="5:16" x14ac:dyDescent="0.25">
      <c r="E273" s="272"/>
      <c r="F273" s="13"/>
      <c r="G273" s="13"/>
      <c r="H273" s="13"/>
      <c r="I273" s="13"/>
      <c r="J273" s="13"/>
      <c r="L273" s="14"/>
      <c r="M273" s="14"/>
      <c r="N273" s="14"/>
      <c r="O273" s="14"/>
      <c r="P273" s="14"/>
    </row>
    <row r="274" spans="5:16" x14ac:dyDescent="0.25">
      <c r="E274" s="272"/>
      <c r="F274" s="13"/>
      <c r="G274" s="13"/>
      <c r="H274" s="13"/>
      <c r="I274" s="13"/>
      <c r="J274" s="13"/>
      <c r="L274" s="14"/>
      <c r="M274" s="14"/>
      <c r="N274" s="14"/>
      <c r="O274" s="14"/>
      <c r="P274" s="14"/>
    </row>
    <row r="275" spans="5:16" x14ac:dyDescent="0.25">
      <c r="E275" s="272"/>
      <c r="F275" s="13"/>
      <c r="G275" s="13"/>
      <c r="H275" s="13"/>
      <c r="I275" s="13"/>
      <c r="J275" s="13"/>
      <c r="L275" s="14"/>
      <c r="M275" s="14"/>
      <c r="N275" s="14"/>
      <c r="O275" s="14"/>
      <c r="P275" s="14"/>
    </row>
    <row r="276" spans="5:16" x14ac:dyDescent="0.25">
      <c r="E276" s="272"/>
      <c r="F276" s="13"/>
      <c r="G276" s="13"/>
      <c r="H276" s="13"/>
      <c r="I276" s="13"/>
      <c r="J276" s="13"/>
      <c r="L276" s="14"/>
      <c r="M276" s="14"/>
      <c r="N276" s="14"/>
      <c r="O276" s="14"/>
      <c r="P276" s="14"/>
    </row>
    <row r="277" spans="5:16" x14ac:dyDescent="0.25">
      <c r="E277" s="272"/>
      <c r="F277" s="13"/>
      <c r="G277" s="13"/>
      <c r="H277" s="13"/>
      <c r="I277" s="13"/>
      <c r="J277" s="13"/>
      <c r="L277" s="14"/>
      <c r="M277" s="14"/>
      <c r="N277" s="14"/>
      <c r="O277" s="14"/>
      <c r="P277" s="14"/>
    </row>
    <row r="278" spans="5:16" x14ac:dyDescent="0.25">
      <c r="E278" s="272"/>
      <c r="F278" s="13"/>
      <c r="G278" s="13"/>
      <c r="H278" s="13"/>
      <c r="I278" s="13"/>
      <c r="J278" s="13"/>
      <c r="L278" s="14"/>
      <c r="M278" s="14"/>
      <c r="N278" s="14"/>
      <c r="O278" s="14"/>
      <c r="P278" s="14"/>
    </row>
    <row r="279" spans="5:16" x14ac:dyDescent="0.25">
      <c r="E279" s="272"/>
      <c r="F279" s="13"/>
      <c r="G279" s="13"/>
      <c r="H279" s="13"/>
      <c r="I279" s="13"/>
      <c r="J279" s="13"/>
      <c r="L279" s="14"/>
      <c r="M279" s="14"/>
      <c r="N279" s="14"/>
      <c r="O279" s="14"/>
      <c r="P279" s="14"/>
    </row>
    <row r="280" spans="5:16" x14ac:dyDescent="0.25">
      <c r="E280" s="272"/>
      <c r="F280" s="13"/>
      <c r="G280" s="13"/>
      <c r="H280" s="13"/>
      <c r="I280" s="13"/>
      <c r="J280" s="13"/>
      <c r="L280" s="14"/>
      <c r="M280" s="14"/>
      <c r="N280" s="14"/>
      <c r="O280" s="14"/>
      <c r="P280" s="14"/>
    </row>
    <row r="281" spans="5:16" x14ac:dyDescent="0.25">
      <c r="E281" s="272"/>
      <c r="F281" s="13"/>
      <c r="G281" s="13"/>
      <c r="H281" s="13"/>
      <c r="I281" s="13"/>
      <c r="J281" s="13"/>
      <c r="L281" s="14"/>
      <c r="M281" s="14"/>
      <c r="N281" s="14"/>
      <c r="O281" s="14"/>
      <c r="P281" s="14"/>
    </row>
    <row r="282" spans="5:16" x14ac:dyDescent="0.25">
      <c r="E282" s="272"/>
      <c r="F282" s="13"/>
      <c r="G282" s="13"/>
      <c r="H282" s="13"/>
      <c r="I282" s="13"/>
      <c r="J282" s="13"/>
      <c r="L282" s="14"/>
      <c r="M282" s="14"/>
      <c r="N282" s="14"/>
      <c r="O282" s="14"/>
      <c r="P282" s="14"/>
    </row>
    <row r="283" spans="5:16" x14ac:dyDescent="0.25">
      <c r="E283" s="272"/>
      <c r="F283" s="13"/>
      <c r="G283" s="13"/>
      <c r="H283" s="13"/>
      <c r="I283" s="13"/>
      <c r="J283" s="13"/>
      <c r="L283" s="14"/>
      <c r="M283" s="14"/>
      <c r="N283" s="14"/>
      <c r="O283" s="14"/>
      <c r="P283" s="14"/>
    </row>
    <row r="284" spans="5:16" x14ac:dyDescent="0.25">
      <c r="E284" s="272"/>
      <c r="F284" s="13"/>
      <c r="G284" s="13"/>
      <c r="H284" s="13"/>
      <c r="I284" s="13"/>
      <c r="J284" s="13"/>
      <c r="L284" s="14"/>
      <c r="M284" s="14"/>
      <c r="N284" s="14"/>
      <c r="O284" s="14"/>
      <c r="P284" s="14"/>
    </row>
    <row r="285" spans="5:16" x14ac:dyDescent="0.25">
      <c r="E285" s="272"/>
      <c r="F285" s="13"/>
      <c r="G285" s="13"/>
      <c r="H285" s="13"/>
      <c r="I285" s="13"/>
      <c r="J285" s="13"/>
      <c r="L285" s="14"/>
      <c r="M285" s="14"/>
      <c r="N285" s="14"/>
      <c r="O285" s="14"/>
      <c r="P285" s="14"/>
    </row>
    <row r="286" spans="5:16" x14ac:dyDescent="0.25">
      <c r="E286" s="272"/>
      <c r="F286" s="13"/>
      <c r="G286" s="13"/>
      <c r="H286" s="13"/>
      <c r="I286" s="13"/>
      <c r="J286" s="13"/>
      <c r="L286" s="14"/>
      <c r="M286" s="14"/>
      <c r="N286" s="14"/>
      <c r="O286" s="14"/>
      <c r="P286" s="14"/>
    </row>
    <row r="287" spans="5:16" x14ac:dyDescent="0.25">
      <c r="E287" s="272"/>
      <c r="F287" s="13"/>
      <c r="G287" s="13"/>
      <c r="H287" s="13"/>
      <c r="I287" s="13"/>
      <c r="J287" s="13"/>
      <c r="L287" s="14"/>
      <c r="M287" s="14"/>
      <c r="N287" s="14"/>
      <c r="O287" s="14"/>
      <c r="P287" s="14"/>
    </row>
    <row r="288" spans="5:16" x14ac:dyDescent="0.25">
      <c r="E288" s="272"/>
      <c r="F288" s="13"/>
      <c r="G288" s="13"/>
      <c r="H288" s="13"/>
      <c r="I288" s="13"/>
      <c r="J288" s="13"/>
      <c r="L288" s="14"/>
      <c r="M288" s="14"/>
      <c r="N288" s="14"/>
      <c r="O288" s="14"/>
      <c r="P288" s="14"/>
    </row>
    <row r="289" spans="5:16" x14ac:dyDescent="0.25">
      <c r="E289" s="272"/>
      <c r="F289" s="13"/>
      <c r="G289" s="13"/>
      <c r="H289" s="13"/>
      <c r="I289" s="13"/>
      <c r="J289" s="13"/>
      <c r="L289" s="14"/>
      <c r="M289" s="14"/>
      <c r="N289" s="14"/>
      <c r="O289" s="14"/>
      <c r="P289" s="14"/>
    </row>
    <row r="290" spans="5:16" x14ac:dyDescent="0.25">
      <c r="E290" s="272"/>
      <c r="F290" s="13"/>
      <c r="G290" s="13"/>
      <c r="H290" s="13"/>
      <c r="I290" s="13"/>
      <c r="J290" s="13"/>
      <c r="L290" s="14"/>
      <c r="M290" s="14"/>
      <c r="N290" s="14"/>
      <c r="O290" s="14"/>
      <c r="P290" s="14"/>
    </row>
    <row r="291" spans="5:16" x14ac:dyDescent="0.25">
      <c r="E291" s="272"/>
      <c r="F291" s="13"/>
      <c r="G291" s="13"/>
      <c r="H291" s="13"/>
      <c r="I291" s="13"/>
      <c r="J291" s="13"/>
      <c r="L291" s="14"/>
      <c r="M291" s="14"/>
      <c r="N291" s="14"/>
      <c r="O291" s="14"/>
      <c r="P291" s="14"/>
    </row>
    <row r="292" spans="5:16" x14ac:dyDescent="0.25">
      <c r="E292" s="272"/>
      <c r="F292" s="13"/>
      <c r="G292" s="13"/>
      <c r="H292" s="13"/>
      <c r="I292" s="13"/>
      <c r="J292" s="13"/>
      <c r="L292" s="14"/>
      <c r="M292" s="14"/>
      <c r="N292" s="14"/>
      <c r="O292" s="14"/>
      <c r="P292" s="14"/>
    </row>
    <row r="293" spans="5:16" x14ac:dyDescent="0.25">
      <c r="E293" s="272"/>
      <c r="F293" s="13"/>
      <c r="G293" s="13"/>
      <c r="H293" s="13"/>
      <c r="I293" s="13"/>
      <c r="J293" s="13"/>
      <c r="L293" s="14"/>
      <c r="M293" s="14"/>
      <c r="N293" s="14"/>
      <c r="O293" s="14"/>
      <c r="P293" s="14"/>
    </row>
    <row r="294" spans="5:16" x14ac:dyDescent="0.25">
      <c r="F294" s="13"/>
      <c r="G294" s="13"/>
      <c r="H294" s="13"/>
      <c r="I294" s="13"/>
      <c r="J294" s="13"/>
      <c r="L294" s="14"/>
      <c r="M294" s="14"/>
      <c r="N294" s="14"/>
      <c r="O294" s="14"/>
      <c r="P294" s="14"/>
    </row>
    <row r="295" spans="5:16" x14ac:dyDescent="0.25">
      <c r="E295" s="272"/>
      <c r="F295" s="13"/>
      <c r="G295" s="13"/>
      <c r="H295" s="13"/>
      <c r="I295" s="13"/>
      <c r="J295" s="13"/>
      <c r="L295" s="14"/>
      <c r="M295" s="14"/>
      <c r="N295" s="14"/>
      <c r="O295" s="14"/>
      <c r="P295" s="14"/>
    </row>
    <row r="296" spans="5:16" x14ac:dyDescent="0.25">
      <c r="E296" s="272"/>
      <c r="F296" s="13"/>
      <c r="G296" s="13"/>
      <c r="H296" s="13"/>
      <c r="I296" s="13"/>
      <c r="J296" s="13"/>
      <c r="L296" s="14"/>
      <c r="M296" s="14"/>
      <c r="N296" s="14"/>
      <c r="O296" s="14"/>
      <c r="P296" s="14"/>
    </row>
    <row r="297" spans="5:16" x14ac:dyDescent="0.25">
      <c r="E297" s="272"/>
      <c r="F297" s="13"/>
      <c r="G297" s="13"/>
      <c r="H297" s="13"/>
      <c r="I297" s="13"/>
      <c r="J297" s="13"/>
      <c r="L297" s="14"/>
      <c r="M297" s="14"/>
      <c r="N297" s="14"/>
      <c r="O297" s="14"/>
      <c r="P297" s="14"/>
    </row>
    <row r="298" spans="5:16" x14ac:dyDescent="0.25">
      <c r="E298" s="272"/>
      <c r="F298" s="13"/>
      <c r="G298" s="13"/>
      <c r="H298" s="13"/>
      <c r="I298" s="13"/>
      <c r="J298" s="13"/>
      <c r="L298" s="14"/>
      <c r="M298" s="14"/>
      <c r="N298" s="14"/>
      <c r="O298" s="14"/>
      <c r="P298" s="14"/>
    </row>
    <row r="299" spans="5:16" x14ac:dyDescent="0.25">
      <c r="E299" s="272"/>
      <c r="F299" s="13"/>
      <c r="G299" s="13"/>
      <c r="H299" s="13"/>
      <c r="I299" s="13"/>
      <c r="J299" s="13"/>
      <c r="L299" s="14"/>
      <c r="M299" s="14"/>
      <c r="N299" s="14"/>
      <c r="O299" s="14"/>
      <c r="P299" s="14"/>
    </row>
    <row r="300" spans="5:16" x14ac:dyDescent="0.25">
      <c r="E300" s="272"/>
      <c r="F300" s="13"/>
      <c r="G300" s="13"/>
      <c r="H300" s="13"/>
      <c r="I300" s="13"/>
      <c r="J300" s="13"/>
      <c r="L300" s="14"/>
      <c r="M300" s="14"/>
      <c r="N300" s="14"/>
      <c r="O300" s="14"/>
      <c r="P300" s="14"/>
    </row>
    <row r="301" spans="5:16" x14ac:dyDescent="0.25">
      <c r="E301" s="272"/>
      <c r="F301" s="13"/>
      <c r="G301" s="13"/>
      <c r="H301" s="13"/>
      <c r="I301" s="13"/>
      <c r="J301" s="13"/>
      <c r="L301" s="14"/>
      <c r="M301" s="14"/>
      <c r="N301" s="14"/>
      <c r="O301" s="14"/>
      <c r="P301" s="14"/>
    </row>
    <row r="302" spans="5:16" x14ac:dyDescent="0.25">
      <c r="E302" s="272"/>
      <c r="F302" s="13"/>
      <c r="G302" s="13"/>
      <c r="H302" s="13"/>
      <c r="I302" s="13"/>
      <c r="J302" s="13"/>
      <c r="L302" s="14"/>
      <c r="M302" s="14"/>
      <c r="N302" s="14"/>
      <c r="O302" s="14"/>
      <c r="P302" s="14"/>
    </row>
    <row r="303" spans="5:16" x14ac:dyDescent="0.25">
      <c r="E303" s="272"/>
      <c r="F303" s="13"/>
      <c r="G303" s="13"/>
      <c r="H303" s="13"/>
      <c r="I303" s="13"/>
      <c r="J303" s="13"/>
      <c r="L303" s="14"/>
      <c r="M303" s="14"/>
      <c r="N303" s="14"/>
      <c r="O303" s="14"/>
      <c r="P303" s="14"/>
    </row>
    <row r="304" spans="5:16" x14ac:dyDescent="0.25">
      <c r="E304" s="272"/>
      <c r="F304" s="13"/>
      <c r="G304" s="13"/>
      <c r="H304" s="13"/>
      <c r="I304" s="13"/>
      <c r="J304" s="13"/>
      <c r="L304" s="14"/>
      <c r="M304" s="14"/>
      <c r="N304" s="14"/>
      <c r="O304" s="14"/>
      <c r="P304" s="14"/>
    </row>
    <row r="305" spans="5:16" x14ac:dyDescent="0.25">
      <c r="E305" s="272"/>
      <c r="F305" s="13"/>
      <c r="G305" s="13"/>
      <c r="H305" s="13"/>
      <c r="I305" s="13"/>
      <c r="J305" s="13"/>
      <c r="L305" s="14"/>
      <c r="M305" s="14"/>
      <c r="N305" s="14"/>
      <c r="O305" s="14"/>
      <c r="P305" s="14"/>
    </row>
    <row r="306" spans="5:16" x14ac:dyDescent="0.25">
      <c r="E306" s="272"/>
      <c r="F306" s="13"/>
      <c r="G306" s="13"/>
      <c r="H306" s="13"/>
      <c r="I306" s="13"/>
      <c r="J306" s="13"/>
      <c r="L306" s="14"/>
      <c r="M306" s="14"/>
      <c r="N306" s="14"/>
      <c r="O306" s="14"/>
      <c r="P306" s="14"/>
    </row>
    <row r="307" spans="5:16" x14ac:dyDescent="0.25">
      <c r="E307" s="272"/>
      <c r="F307" s="13"/>
      <c r="G307" s="13"/>
      <c r="H307" s="13"/>
      <c r="I307" s="13"/>
      <c r="J307" s="13"/>
      <c r="L307" s="14"/>
      <c r="M307" s="14"/>
      <c r="N307" s="14"/>
      <c r="O307" s="14"/>
      <c r="P307" s="14"/>
    </row>
    <row r="308" spans="5:16" x14ac:dyDescent="0.25">
      <c r="E308" s="272"/>
      <c r="F308" s="13"/>
      <c r="G308" s="13"/>
      <c r="H308" s="13"/>
      <c r="I308" s="13"/>
      <c r="J308" s="13"/>
      <c r="L308" s="14"/>
      <c r="M308" s="14"/>
      <c r="N308" s="14"/>
      <c r="O308" s="14"/>
      <c r="P308" s="14"/>
    </row>
    <row r="309" spans="5:16" x14ac:dyDescent="0.25">
      <c r="E309" s="272"/>
      <c r="F309" s="13"/>
      <c r="G309" s="13"/>
      <c r="H309" s="13"/>
      <c r="I309" s="13"/>
      <c r="J309" s="13"/>
      <c r="L309" s="14"/>
      <c r="M309" s="14"/>
      <c r="N309" s="14"/>
      <c r="O309" s="14"/>
      <c r="P309" s="14"/>
    </row>
    <row r="310" spans="5:16" x14ac:dyDescent="0.25">
      <c r="E310" s="272"/>
      <c r="F310" s="13"/>
      <c r="G310" s="13"/>
      <c r="H310" s="13"/>
      <c r="I310" s="13"/>
      <c r="J310" s="13"/>
      <c r="L310" s="14"/>
      <c r="M310" s="14"/>
      <c r="N310" s="14"/>
      <c r="O310" s="14"/>
      <c r="P310" s="14"/>
    </row>
    <row r="311" spans="5:16" x14ac:dyDescent="0.25">
      <c r="E311" s="272"/>
      <c r="F311" s="13"/>
      <c r="G311" s="13"/>
      <c r="H311" s="13"/>
      <c r="I311" s="13"/>
      <c r="J311" s="13"/>
      <c r="L311" s="14"/>
      <c r="M311" s="14"/>
      <c r="N311" s="14"/>
      <c r="O311" s="14"/>
      <c r="P311" s="14"/>
    </row>
    <row r="312" spans="5:16" x14ac:dyDescent="0.25">
      <c r="E312" s="272"/>
      <c r="F312" s="13"/>
      <c r="G312" s="13"/>
      <c r="H312" s="13"/>
      <c r="I312" s="13"/>
      <c r="J312" s="13"/>
      <c r="L312" s="14"/>
      <c r="M312" s="14"/>
      <c r="N312" s="14"/>
      <c r="O312" s="14"/>
      <c r="P312" s="14"/>
    </row>
    <row r="313" spans="5:16" x14ac:dyDescent="0.25">
      <c r="E313" s="272"/>
      <c r="F313" s="13"/>
      <c r="G313" s="13"/>
      <c r="H313" s="13"/>
      <c r="I313" s="13"/>
      <c r="J313" s="13"/>
      <c r="L313" s="14"/>
      <c r="M313" s="14"/>
      <c r="N313" s="14"/>
      <c r="O313" s="14"/>
      <c r="P313" s="14"/>
    </row>
    <row r="314" spans="5:16" x14ac:dyDescent="0.25">
      <c r="E314" s="272"/>
      <c r="F314" s="13"/>
      <c r="G314" s="13"/>
      <c r="H314" s="13"/>
      <c r="I314" s="13"/>
      <c r="J314" s="13"/>
      <c r="L314" s="14"/>
      <c r="M314" s="14"/>
      <c r="N314" s="14"/>
      <c r="O314" s="14"/>
      <c r="P314" s="14"/>
    </row>
    <row r="315" spans="5:16" x14ac:dyDescent="0.25">
      <c r="E315" s="272"/>
      <c r="F315" s="13"/>
      <c r="G315" s="13"/>
      <c r="H315" s="13"/>
      <c r="I315" s="13"/>
      <c r="J315" s="13"/>
      <c r="L315" s="14"/>
      <c r="M315" s="14"/>
      <c r="N315" s="14"/>
      <c r="O315" s="14"/>
      <c r="P315" s="14"/>
    </row>
    <row r="316" spans="5:16" x14ac:dyDescent="0.25">
      <c r="E316" s="272"/>
      <c r="F316" s="13"/>
      <c r="G316" s="13"/>
      <c r="H316" s="13"/>
      <c r="I316" s="13"/>
      <c r="J316" s="13"/>
      <c r="L316" s="14"/>
      <c r="M316" s="14"/>
      <c r="N316" s="14"/>
      <c r="O316" s="14"/>
      <c r="P316" s="14"/>
    </row>
    <row r="317" spans="5:16" x14ac:dyDescent="0.25">
      <c r="E317" s="272"/>
      <c r="F317" s="13"/>
      <c r="G317" s="13"/>
      <c r="H317" s="13"/>
      <c r="I317" s="13"/>
      <c r="J317" s="13"/>
      <c r="L317" s="14"/>
      <c r="M317" s="14"/>
      <c r="N317" s="14"/>
      <c r="O317" s="14"/>
      <c r="P317" s="14"/>
    </row>
    <row r="318" spans="5:16" x14ac:dyDescent="0.25">
      <c r="E318" s="272"/>
      <c r="F318" s="13"/>
      <c r="G318" s="13"/>
      <c r="H318" s="13"/>
      <c r="I318" s="13"/>
      <c r="J318" s="13"/>
      <c r="L318" s="14"/>
      <c r="M318" s="14"/>
      <c r="N318" s="14"/>
      <c r="O318" s="14"/>
      <c r="P318" s="14"/>
    </row>
    <row r="319" spans="5:16" x14ac:dyDescent="0.25">
      <c r="E319" s="272"/>
      <c r="F319" s="13"/>
      <c r="G319" s="13"/>
      <c r="H319" s="13"/>
      <c r="I319" s="13"/>
      <c r="J319" s="13"/>
      <c r="L319" s="14"/>
      <c r="M319" s="14"/>
      <c r="N319" s="14"/>
      <c r="O319" s="14"/>
      <c r="P319" s="14"/>
    </row>
    <row r="320" spans="5:16" x14ac:dyDescent="0.25">
      <c r="E320" s="272"/>
      <c r="F320" s="13"/>
      <c r="G320" s="13"/>
      <c r="H320" s="13"/>
      <c r="I320" s="13"/>
      <c r="J320" s="13"/>
      <c r="L320" s="14"/>
      <c r="M320" s="14"/>
      <c r="N320" s="14"/>
      <c r="O320" s="14"/>
      <c r="P320" s="14"/>
    </row>
    <row r="321" spans="5:16" x14ac:dyDescent="0.25">
      <c r="E321" s="272"/>
      <c r="F321" s="13"/>
      <c r="G321" s="13"/>
      <c r="H321" s="13"/>
      <c r="I321" s="13"/>
      <c r="J321" s="13"/>
      <c r="L321" s="14"/>
      <c r="M321" s="14"/>
      <c r="N321" s="14"/>
      <c r="O321" s="14"/>
      <c r="P321" s="14"/>
    </row>
    <row r="322" spans="5:16" x14ac:dyDescent="0.25">
      <c r="E322" s="272"/>
      <c r="F322" s="13"/>
      <c r="G322" s="13"/>
      <c r="H322" s="13"/>
      <c r="I322" s="13"/>
      <c r="J322" s="13"/>
      <c r="L322" s="14"/>
      <c r="M322" s="14"/>
      <c r="N322" s="14"/>
      <c r="O322" s="14"/>
      <c r="P322" s="14"/>
    </row>
    <row r="323" spans="5:16" x14ac:dyDescent="0.25">
      <c r="F323" s="13"/>
      <c r="G323" s="13"/>
      <c r="H323" s="13"/>
      <c r="I323" s="13"/>
      <c r="J323" s="13"/>
      <c r="L323" s="14"/>
      <c r="M323" s="14"/>
      <c r="N323" s="14"/>
      <c r="O323" s="14"/>
      <c r="P323" s="14"/>
    </row>
    <row r="324" spans="5:16" x14ac:dyDescent="0.25">
      <c r="E324" s="272"/>
      <c r="F324" s="13"/>
      <c r="G324" s="13"/>
      <c r="H324" s="13"/>
      <c r="I324" s="13"/>
      <c r="J324" s="13"/>
      <c r="L324" s="14"/>
      <c r="M324" s="14"/>
      <c r="N324" s="14"/>
      <c r="O324" s="14"/>
      <c r="P324" s="14"/>
    </row>
    <row r="325" spans="5:16" x14ac:dyDescent="0.25">
      <c r="E325" s="272"/>
      <c r="F325" s="13"/>
      <c r="G325" s="13"/>
      <c r="H325" s="13"/>
      <c r="I325" s="13"/>
      <c r="J325" s="13"/>
      <c r="L325" s="14"/>
      <c r="M325" s="14"/>
      <c r="N325" s="14"/>
      <c r="O325" s="14"/>
      <c r="P325" s="14"/>
    </row>
    <row r="326" spans="5:16" x14ac:dyDescent="0.25">
      <c r="E326" s="272"/>
      <c r="F326" s="13"/>
      <c r="G326" s="13"/>
      <c r="H326" s="13"/>
      <c r="I326" s="13"/>
      <c r="J326" s="13"/>
      <c r="L326" s="14"/>
      <c r="M326" s="14"/>
      <c r="N326" s="14"/>
      <c r="O326" s="14"/>
      <c r="P326" s="14"/>
    </row>
    <row r="327" spans="5:16" x14ac:dyDescent="0.25">
      <c r="E327" s="272"/>
      <c r="F327" s="13"/>
      <c r="G327" s="13"/>
      <c r="H327" s="13"/>
      <c r="I327" s="13"/>
      <c r="J327" s="13"/>
      <c r="L327" s="14"/>
      <c r="M327" s="14"/>
      <c r="N327" s="14"/>
      <c r="O327" s="14"/>
      <c r="P327" s="14"/>
    </row>
    <row r="328" spans="5:16" x14ac:dyDescent="0.25">
      <c r="E328" s="272"/>
      <c r="F328" s="13"/>
      <c r="G328" s="13"/>
      <c r="H328" s="13"/>
      <c r="I328" s="13"/>
      <c r="J328" s="13"/>
      <c r="L328" s="14"/>
      <c r="M328" s="14"/>
      <c r="N328" s="14"/>
      <c r="O328" s="14"/>
      <c r="P328" s="14"/>
    </row>
    <row r="329" spans="5:16" x14ac:dyDescent="0.25">
      <c r="E329" s="272"/>
      <c r="F329" s="13"/>
      <c r="G329" s="13"/>
      <c r="H329" s="13"/>
      <c r="I329" s="13"/>
      <c r="J329" s="13"/>
      <c r="L329" s="14"/>
      <c r="M329" s="14"/>
      <c r="N329" s="14"/>
      <c r="O329" s="14"/>
      <c r="P329" s="14"/>
    </row>
    <row r="330" spans="5:16" x14ac:dyDescent="0.25">
      <c r="E330" s="272"/>
      <c r="F330" s="13"/>
      <c r="G330" s="13"/>
      <c r="H330" s="13"/>
      <c r="I330" s="13"/>
      <c r="J330" s="13"/>
      <c r="L330" s="14"/>
      <c r="M330" s="14"/>
      <c r="N330" s="14"/>
      <c r="O330" s="14"/>
      <c r="P330" s="14"/>
    </row>
    <row r="331" spans="5:16" x14ac:dyDescent="0.25">
      <c r="E331" s="272"/>
      <c r="F331" s="13"/>
      <c r="G331" s="13"/>
      <c r="H331" s="13"/>
      <c r="I331" s="13"/>
      <c r="J331" s="13"/>
      <c r="L331" s="14"/>
      <c r="M331" s="14"/>
      <c r="N331" s="14"/>
      <c r="O331" s="14"/>
      <c r="P331" s="14"/>
    </row>
    <row r="332" spans="5:16" x14ac:dyDescent="0.25">
      <c r="E332" s="272"/>
      <c r="F332" s="13"/>
      <c r="G332" s="13"/>
      <c r="H332" s="13"/>
      <c r="I332" s="13"/>
      <c r="J332" s="13"/>
      <c r="L332" s="14"/>
      <c r="M332" s="14"/>
      <c r="N332" s="14"/>
      <c r="O332" s="14"/>
      <c r="P332" s="14"/>
    </row>
    <row r="333" spans="5:16" x14ac:dyDescent="0.25">
      <c r="E333" s="272"/>
      <c r="F333" s="13"/>
      <c r="G333" s="13"/>
      <c r="H333" s="13"/>
      <c r="I333" s="13"/>
      <c r="J333" s="13"/>
      <c r="L333" s="14"/>
      <c r="M333" s="14"/>
      <c r="N333" s="14"/>
      <c r="O333" s="14"/>
      <c r="P333" s="14"/>
    </row>
    <row r="334" spans="5:16" x14ac:dyDescent="0.25">
      <c r="E334" s="272"/>
      <c r="F334" s="13"/>
      <c r="G334" s="13"/>
      <c r="H334" s="13"/>
      <c r="I334" s="13"/>
      <c r="J334" s="13"/>
      <c r="L334" s="14"/>
      <c r="M334" s="14"/>
      <c r="N334" s="14"/>
      <c r="O334" s="14"/>
      <c r="P334" s="14"/>
    </row>
    <row r="335" spans="5:16" x14ac:dyDescent="0.25">
      <c r="E335" s="272"/>
      <c r="F335" s="13"/>
      <c r="G335" s="13"/>
      <c r="H335" s="13"/>
      <c r="I335" s="13"/>
      <c r="J335" s="13"/>
      <c r="L335" s="14"/>
      <c r="M335" s="14"/>
      <c r="N335" s="14"/>
      <c r="O335" s="14"/>
      <c r="P335" s="14"/>
    </row>
    <row r="336" spans="5:16" x14ac:dyDescent="0.25">
      <c r="E336" s="272"/>
      <c r="F336" s="13"/>
      <c r="G336" s="13"/>
      <c r="H336" s="13"/>
      <c r="I336" s="13"/>
      <c r="J336" s="13"/>
      <c r="L336" s="14"/>
      <c r="M336" s="14"/>
      <c r="N336" s="14"/>
      <c r="O336" s="14"/>
      <c r="P336" s="14"/>
    </row>
    <row r="337" spans="5:16" x14ac:dyDescent="0.25">
      <c r="E337" s="272"/>
      <c r="F337" s="13"/>
      <c r="G337" s="13"/>
      <c r="H337" s="13"/>
      <c r="I337" s="13"/>
      <c r="J337" s="13"/>
      <c r="L337" s="14"/>
      <c r="M337" s="14"/>
      <c r="N337" s="14"/>
      <c r="O337" s="14"/>
      <c r="P337" s="14"/>
    </row>
    <row r="338" spans="5:16" x14ac:dyDescent="0.25">
      <c r="E338" s="272"/>
      <c r="F338" s="13"/>
      <c r="G338" s="13"/>
      <c r="H338" s="13"/>
      <c r="I338" s="13"/>
      <c r="J338" s="13"/>
      <c r="L338" s="14"/>
      <c r="M338" s="14"/>
      <c r="N338" s="14"/>
      <c r="O338" s="14"/>
      <c r="P338" s="14"/>
    </row>
    <row r="339" spans="5:16" x14ac:dyDescent="0.25">
      <c r="E339" s="272"/>
      <c r="F339" s="13"/>
      <c r="G339" s="13"/>
      <c r="H339" s="13"/>
      <c r="I339" s="13"/>
      <c r="J339" s="13"/>
      <c r="L339" s="14"/>
      <c r="M339" s="14"/>
      <c r="N339" s="14"/>
      <c r="O339" s="14"/>
      <c r="P339" s="14"/>
    </row>
    <row r="340" spans="5:16" x14ac:dyDescent="0.25">
      <c r="E340" s="272"/>
      <c r="F340" s="13"/>
      <c r="G340" s="13"/>
      <c r="H340" s="13"/>
      <c r="I340" s="13"/>
      <c r="J340" s="13"/>
      <c r="L340" s="14"/>
      <c r="M340" s="14"/>
      <c r="N340" s="14"/>
      <c r="O340" s="14"/>
      <c r="P340" s="14"/>
    </row>
    <row r="341" spans="5:16" x14ac:dyDescent="0.25">
      <c r="E341" s="272"/>
      <c r="F341" s="13"/>
      <c r="G341" s="13"/>
      <c r="H341" s="13"/>
      <c r="I341" s="13"/>
      <c r="J341" s="13"/>
      <c r="L341" s="14"/>
      <c r="M341" s="14"/>
      <c r="N341" s="14"/>
      <c r="O341" s="14"/>
      <c r="P341" s="14"/>
    </row>
    <row r="342" spans="5:16" x14ac:dyDescent="0.25">
      <c r="E342" s="272"/>
      <c r="F342" s="13"/>
      <c r="G342" s="13"/>
      <c r="H342" s="13"/>
      <c r="I342" s="13"/>
      <c r="J342" s="13"/>
      <c r="L342" s="14"/>
      <c r="M342" s="14"/>
      <c r="N342" s="14"/>
      <c r="O342" s="14"/>
      <c r="P342" s="14"/>
    </row>
    <row r="343" spans="5:16" x14ac:dyDescent="0.25">
      <c r="E343" s="272"/>
      <c r="F343" s="13"/>
      <c r="G343" s="13"/>
      <c r="H343" s="13"/>
      <c r="I343" s="13"/>
      <c r="J343" s="13"/>
      <c r="L343" s="14"/>
      <c r="M343" s="14"/>
      <c r="N343" s="14"/>
      <c r="O343" s="14"/>
      <c r="P343" s="14"/>
    </row>
    <row r="344" spans="5:16" x14ac:dyDescent="0.25">
      <c r="E344" s="272"/>
      <c r="F344" s="13"/>
      <c r="G344" s="13"/>
      <c r="H344" s="13"/>
      <c r="I344" s="13"/>
      <c r="J344" s="13"/>
      <c r="L344" s="14"/>
      <c r="M344" s="14"/>
      <c r="N344" s="14"/>
      <c r="O344" s="14"/>
      <c r="P344" s="14"/>
    </row>
    <row r="345" spans="5:16" x14ac:dyDescent="0.25">
      <c r="E345" s="272"/>
      <c r="F345" s="13"/>
      <c r="G345" s="13"/>
      <c r="H345" s="13"/>
      <c r="I345" s="13"/>
      <c r="J345" s="13"/>
      <c r="L345" s="14"/>
      <c r="M345" s="14"/>
      <c r="N345" s="14"/>
      <c r="O345" s="14"/>
      <c r="P345" s="14"/>
    </row>
    <row r="346" spans="5:16" x14ac:dyDescent="0.25">
      <c r="E346" s="272"/>
      <c r="F346" s="13"/>
      <c r="G346" s="13"/>
      <c r="H346" s="13"/>
      <c r="I346" s="13"/>
      <c r="J346" s="13"/>
      <c r="L346" s="14"/>
      <c r="M346" s="14"/>
      <c r="N346" s="14"/>
      <c r="O346" s="14"/>
      <c r="P346" s="14"/>
    </row>
    <row r="347" spans="5:16" x14ac:dyDescent="0.25">
      <c r="E347" s="272"/>
      <c r="F347" s="13"/>
      <c r="G347" s="13"/>
      <c r="H347" s="13"/>
      <c r="I347" s="13"/>
      <c r="J347" s="13"/>
      <c r="L347" s="14"/>
      <c r="M347" s="14"/>
      <c r="N347" s="14"/>
      <c r="O347" s="14"/>
      <c r="P347" s="14"/>
    </row>
    <row r="348" spans="5:16" x14ac:dyDescent="0.25">
      <c r="E348" s="272"/>
      <c r="F348" s="13"/>
      <c r="G348" s="13"/>
      <c r="H348" s="13"/>
      <c r="I348" s="13"/>
      <c r="J348" s="13"/>
      <c r="L348" s="14"/>
      <c r="M348" s="14"/>
      <c r="N348" s="14"/>
      <c r="O348" s="14"/>
      <c r="P348" s="14"/>
    </row>
    <row r="349" spans="5:16" x14ac:dyDescent="0.25">
      <c r="E349" s="272"/>
      <c r="F349" s="13"/>
      <c r="G349" s="13"/>
      <c r="H349" s="13"/>
      <c r="I349" s="13"/>
      <c r="J349" s="13"/>
      <c r="L349" s="14"/>
      <c r="M349" s="14"/>
      <c r="N349" s="14"/>
      <c r="O349" s="14"/>
      <c r="P349" s="14"/>
    </row>
    <row r="350" spans="5:16" x14ac:dyDescent="0.25">
      <c r="F350" s="13"/>
      <c r="G350" s="13"/>
      <c r="H350" s="13"/>
      <c r="I350" s="13"/>
      <c r="J350" s="13"/>
      <c r="L350" s="14"/>
      <c r="M350" s="14"/>
      <c r="N350" s="14"/>
      <c r="O350" s="14"/>
      <c r="P350" s="14"/>
    </row>
    <row r="351" spans="5:16" x14ac:dyDescent="0.25">
      <c r="E351" s="272"/>
      <c r="F351" s="13"/>
      <c r="G351" s="13"/>
      <c r="H351" s="13"/>
      <c r="I351" s="13"/>
      <c r="J351" s="13"/>
      <c r="L351" s="14"/>
      <c r="M351" s="14"/>
      <c r="N351" s="14"/>
      <c r="O351" s="14"/>
      <c r="P351" s="14"/>
    </row>
    <row r="352" spans="5:16" x14ac:dyDescent="0.25">
      <c r="E352" s="272"/>
      <c r="F352" s="13"/>
      <c r="G352" s="13"/>
      <c r="H352" s="13"/>
      <c r="I352" s="13"/>
      <c r="J352" s="13"/>
      <c r="L352" s="14"/>
      <c r="M352" s="14"/>
      <c r="N352" s="14"/>
      <c r="O352" s="14"/>
      <c r="P352" s="14"/>
    </row>
    <row r="353" spans="5:16" x14ac:dyDescent="0.25">
      <c r="E353" s="272"/>
      <c r="F353" s="13"/>
      <c r="G353" s="13"/>
      <c r="H353" s="13"/>
      <c r="I353" s="13"/>
      <c r="J353" s="13"/>
      <c r="L353" s="14"/>
      <c r="M353" s="14"/>
      <c r="N353" s="14"/>
      <c r="O353" s="14"/>
      <c r="P353" s="14"/>
    </row>
    <row r="354" spans="5:16" x14ac:dyDescent="0.25">
      <c r="F354" s="13"/>
      <c r="G354" s="13"/>
      <c r="H354" s="13"/>
      <c r="I354" s="13"/>
      <c r="J354" s="13"/>
      <c r="L354" s="14"/>
      <c r="M354" s="14"/>
      <c r="N354" s="14"/>
      <c r="O354" s="14"/>
      <c r="P354" s="14"/>
    </row>
    <row r="355" spans="5:16" x14ac:dyDescent="0.25">
      <c r="E355" s="272"/>
      <c r="F355" s="13"/>
      <c r="G355" s="13"/>
      <c r="H355" s="13"/>
      <c r="I355" s="13"/>
      <c r="J355" s="13"/>
      <c r="L355" s="14"/>
      <c r="M355" s="14"/>
      <c r="N355" s="14"/>
      <c r="O355" s="14"/>
      <c r="P355" s="14"/>
    </row>
    <row r="356" spans="5:16" x14ac:dyDescent="0.25">
      <c r="E356" s="272"/>
      <c r="F356" s="13"/>
      <c r="G356" s="13"/>
      <c r="H356" s="13"/>
      <c r="I356" s="13"/>
      <c r="J356" s="13"/>
      <c r="L356" s="14"/>
      <c r="M356" s="14"/>
      <c r="N356" s="14"/>
      <c r="O356" s="14"/>
      <c r="P356" s="14"/>
    </row>
    <row r="357" spans="5:16" x14ac:dyDescent="0.25">
      <c r="E357" s="272"/>
      <c r="F357" s="13"/>
      <c r="G357" s="13"/>
      <c r="H357" s="13"/>
      <c r="I357" s="13"/>
      <c r="J357" s="13"/>
      <c r="L357" s="14"/>
      <c r="M357" s="14"/>
      <c r="N357" s="14"/>
      <c r="O357" s="14"/>
      <c r="P357" s="14"/>
    </row>
    <row r="358" spans="5:16" x14ac:dyDescent="0.25">
      <c r="E358" s="272"/>
      <c r="F358" s="13"/>
      <c r="G358" s="13"/>
      <c r="H358" s="13"/>
      <c r="I358" s="13"/>
      <c r="J358" s="13"/>
      <c r="L358" s="14"/>
      <c r="M358" s="14"/>
      <c r="N358" s="14"/>
      <c r="O358" s="14"/>
      <c r="P358" s="14"/>
    </row>
    <row r="359" spans="5:16" x14ac:dyDescent="0.25">
      <c r="E359" s="272"/>
      <c r="F359" s="13"/>
      <c r="G359" s="13"/>
      <c r="H359" s="13"/>
      <c r="I359" s="13"/>
      <c r="J359" s="13"/>
      <c r="L359" s="14"/>
      <c r="M359" s="14"/>
      <c r="N359" s="14"/>
      <c r="O359" s="14"/>
      <c r="P359" s="14"/>
    </row>
    <row r="360" spans="5:16" x14ac:dyDescent="0.25">
      <c r="E360" s="272"/>
      <c r="F360" s="13"/>
      <c r="G360" s="13"/>
      <c r="H360" s="13"/>
      <c r="I360" s="13"/>
      <c r="J360" s="13"/>
      <c r="L360" s="14"/>
      <c r="M360" s="14"/>
      <c r="N360" s="14"/>
      <c r="O360" s="14"/>
      <c r="P360" s="14"/>
    </row>
    <row r="361" spans="5:16" x14ac:dyDescent="0.25">
      <c r="E361" s="272"/>
      <c r="F361" s="13"/>
      <c r="G361" s="13"/>
      <c r="H361" s="13"/>
      <c r="I361" s="13"/>
      <c r="J361" s="13"/>
      <c r="L361" s="14"/>
      <c r="M361" s="14"/>
      <c r="N361" s="14"/>
      <c r="O361" s="14"/>
      <c r="P361" s="14"/>
    </row>
    <row r="362" spans="5:16" x14ac:dyDescent="0.25">
      <c r="E362" s="272"/>
      <c r="F362" s="13"/>
      <c r="G362" s="13"/>
      <c r="H362" s="13"/>
      <c r="I362" s="13"/>
      <c r="J362" s="13"/>
      <c r="L362" s="14"/>
      <c r="M362" s="14"/>
      <c r="N362" s="14"/>
      <c r="O362" s="14"/>
      <c r="P362" s="14"/>
    </row>
    <row r="363" spans="5:16" x14ac:dyDescent="0.25">
      <c r="E363" s="272"/>
      <c r="F363" s="13"/>
      <c r="G363" s="13"/>
      <c r="H363" s="13"/>
      <c r="I363" s="13"/>
      <c r="J363" s="13"/>
      <c r="L363" s="14"/>
      <c r="M363" s="14"/>
      <c r="N363" s="14"/>
      <c r="O363" s="14"/>
      <c r="P363" s="14"/>
    </row>
    <row r="364" spans="5:16" x14ac:dyDescent="0.25">
      <c r="E364" s="272"/>
      <c r="F364" s="13"/>
      <c r="G364" s="13"/>
      <c r="H364" s="13"/>
      <c r="I364" s="13"/>
      <c r="J364" s="13"/>
      <c r="L364" s="14"/>
      <c r="M364" s="14"/>
      <c r="N364" s="14"/>
      <c r="O364" s="14"/>
      <c r="P364" s="14"/>
    </row>
    <row r="365" spans="5:16" x14ac:dyDescent="0.25">
      <c r="E365" s="272"/>
      <c r="F365" s="13"/>
      <c r="G365" s="13"/>
      <c r="H365" s="13"/>
      <c r="I365" s="13"/>
      <c r="J365" s="13"/>
      <c r="L365" s="14"/>
      <c r="M365" s="14"/>
      <c r="N365" s="14"/>
      <c r="O365" s="14"/>
      <c r="P365" s="14"/>
    </row>
    <row r="366" spans="5:16" x14ac:dyDescent="0.25">
      <c r="E366" s="272"/>
      <c r="F366" s="13"/>
      <c r="G366" s="13"/>
      <c r="H366" s="13"/>
      <c r="I366" s="13"/>
      <c r="J366" s="13"/>
      <c r="L366" s="14"/>
      <c r="M366" s="14"/>
      <c r="N366" s="14"/>
      <c r="O366" s="14"/>
      <c r="P366" s="14"/>
    </row>
    <row r="367" spans="5:16" x14ac:dyDescent="0.25">
      <c r="E367" s="272"/>
      <c r="F367" s="13"/>
      <c r="G367" s="13"/>
      <c r="H367" s="13"/>
      <c r="I367" s="13"/>
      <c r="J367" s="13"/>
      <c r="L367" s="14"/>
      <c r="M367" s="14"/>
      <c r="N367" s="14"/>
      <c r="O367" s="14"/>
      <c r="P367" s="14"/>
    </row>
    <row r="368" spans="5:16" x14ac:dyDescent="0.25">
      <c r="E368" s="272"/>
      <c r="F368" s="13"/>
      <c r="G368" s="13"/>
      <c r="H368" s="13"/>
      <c r="I368" s="13"/>
      <c r="J368" s="13"/>
      <c r="L368" s="14"/>
      <c r="M368" s="14"/>
      <c r="N368" s="14"/>
      <c r="O368" s="14"/>
      <c r="P368" s="14"/>
    </row>
    <row r="369" spans="5:16" x14ac:dyDescent="0.25">
      <c r="E369" s="272"/>
      <c r="F369" s="13"/>
      <c r="G369" s="13"/>
      <c r="H369" s="13"/>
      <c r="I369" s="13"/>
      <c r="J369" s="13"/>
      <c r="L369" s="14"/>
      <c r="M369" s="14"/>
      <c r="N369" s="14"/>
      <c r="O369" s="14"/>
      <c r="P369" s="14"/>
    </row>
    <row r="370" spans="5:16" x14ac:dyDescent="0.25">
      <c r="E370" s="272"/>
      <c r="F370" s="13"/>
      <c r="G370" s="13"/>
      <c r="H370" s="13"/>
      <c r="I370" s="13"/>
      <c r="J370" s="13"/>
      <c r="L370" s="14"/>
      <c r="M370" s="14"/>
      <c r="N370" s="14"/>
      <c r="O370" s="14"/>
      <c r="P370" s="14"/>
    </row>
    <row r="371" spans="5:16" x14ac:dyDescent="0.25">
      <c r="E371" s="272"/>
      <c r="F371" s="13"/>
      <c r="G371" s="13"/>
      <c r="H371" s="13"/>
      <c r="I371" s="13"/>
      <c r="J371" s="13"/>
      <c r="L371" s="14"/>
      <c r="M371" s="14"/>
      <c r="N371" s="14"/>
      <c r="O371" s="14"/>
      <c r="P371" s="14"/>
    </row>
    <row r="372" spans="5:16" x14ac:dyDescent="0.25">
      <c r="E372" s="272"/>
      <c r="F372" s="13"/>
      <c r="G372" s="13"/>
      <c r="H372" s="13"/>
      <c r="I372" s="13"/>
      <c r="J372" s="13"/>
      <c r="L372" s="14"/>
      <c r="M372" s="14"/>
      <c r="N372" s="14"/>
      <c r="O372" s="14"/>
      <c r="P372" s="14"/>
    </row>
    <row r="373" spans="5:16" x14ac:dyDescent="0.25">
      <c r="E373" s="272"/>
      <c r="F373" s="13"/>
      <c r="G373" s="13"/>
      <c r="H373" s="13"/>
      <c r="I373" s="13"/>
      <c r="J373" s="13"/>
      <c r="L373" s="14"/>
      <c r="M373" s="14"/>
      <c r="N373" s="14"/>
      <c r="O373" s="14"/>
      <c r="P373" s="14"/>
    </row>
    <row r="374" spans="5:16" x14ac:dyDescent="0.25">
      <c r="E374" s="272"/>
      <c r="F374" s="13"/>
      <c r="G374" s="13"/>
      <c r="H374" s="13"/>
      <c r="I374" s="13"/>
      <c r="J374" s="13"/>
      <c r="L374" s="14"/>
      <c r="M374" s="14"/>
      <c r="N374" s="14"/>
      <c r="O374" s="14"/>
      <c r="P374" s="14"/>
    </row>
    <row r="375" spans="5:16" x14ac:dyDescent="0.25">
      <c r="E375" s="272"/>
      <c r="F375" s="13"/>
      <c r="G375" s="13"/>
      <c r="H375" s="13"/>
      <c r="I375" s="13"/>
      <c r="J375" s="13"/>
      <c r="L375" s="14"/>
      <c r="M375" s="14"/>
      <c r="N375" s="14"/>
      <c r="O375" s="14"/>
      <c r="P375" s="14"/>
    </row>
    <row r="376" spans="5:16" x14ac:dyDescent="0.25">
      <c r="E376" s="272"/>
      <c r="F376" s="13"/>
      <c r="G376" s="13"/>
      <c r="H376" s="13"/>
      <c r="I376" s="13"/>
      <c r="J376" s="13"/>
      <c r="L376" s="14"/>
      <c r="M376" s="14"/>
      <c r="N376" s="14"/>
      <c r="O376" s="14"/>
      <c r="P376" s="14"/>
    </row>
    <row r="377" spans="5:16" x14ac:dyDescent="0.25">
      <c r="E377" s="272"/>
      <c r="F377" s="13"/>
      <c r="G377" s="13"/>
      <c r="H377" s="13"/>
      <c r="I377" s="13"/>
      <c r="J377" s="13"/>
      <c r="L377" s="14"/>
      <c r="M377" s="14"/>
      <c r="N377" s="14"/>
      <c r="O377" s="14"/>
      <c r="P377" s="14"/>
    </row>
    <row r="378" spans="5:16" x14ac:dyDescent="0.25">
      <c r="F378" s="13"/>
      <c r="G378" s="13"/>
      <c r="H378" s="13"/>
      <c r="I378" s="13"/>
      <c r="J378" s="13"/>
      <c r="L378" s="14"/>
      <c r="M378" s="14"/>
      <c r="N378" s="14"/>
      <c r="O378" s="14"/>
      <c r="P378" s="14"/>
    </row>
    <row r="379" spans="5:16" x14ac:dyDescent="0.25">
      <c r="E379" s="272"/>
      <c r="F379" s="13"/>
      <c r="G379" s="13"/>
      <c r="H379" s="13"/>
      <c r="I379" s="13"/>
      <c r="J379" s="13"/>
      <c r="L379" s="14"/>
      <c r="M379" s="14"/>
      <c r="N379" s="14"/>
      <c r="O379" s="14"/>
      <c r="P379" s="14"/>
    </row>
    <row r="380" spans="5:16" x14ac:dyDescent="0.25">
      <c r="E380" s="272"/>
      <c r="F380" s="13"/>
      <c r="G380" s="13"/>
      <c r="H380" s="13"/>
      <c r="I380" s="13"/>
      <c r="J380" s="13"/>
      <c r="L380" s="14"/>
      <c r="M380" s="14"/>
      <c r="N380" s="14"/>
      <c r="O380" s="14"/>
      <c r="P380" s="14"/>
    </row>
    <row r="381" spans="5:16" x14ac:dyDescent="0.25">
      <c r="E381" s="272"/>
      <c r="F381" s="13"/>
      <c r="G381" s="13"/>
      <c r="H381" s="13"/>
      <c r="I381" s="13"/>
      <c r="J381" s="13"/>
      <c r="L381" s="14"/>
      <c r="M381" s="14"/>
      <c r="N381" s="14"/>
      <c r="O381" s="14"/>
      <c r="P381" s="14"/>
    </row>
    <row r="382" spans="5:16" x14ac:dyDescent="0.25">
      <c r="E382" s="272"/>
      <c r="F382" s="13"/>
      <c r="G382" s="13"/>
      <c r="H382" s="13"/>
      <c r="I382" s="13"/>
      <c r="J382" s="13"/>
      <c r="L382" s="14"/>
      <c r="M382" s="14"/>
      <c r="N382" s="14"/>
      <c r="O382" s="14"/>
      <c r="P382" s="14"/>
    </row>
    <row r="383" spans="5:16" x14ac:dyDescent="0.25">
      <c r="E383" s="272"/>
      <c r="F383" s="13"/>
      <c r="G383" s="13"/>
      <c r="H383" s="13"/>
      <c r="I383" s="13"/>
      <c r="J383" s="13"/>
      <c r="L383" s="14"/>
      <c r="M383" s="14"/>
      <c r="N383" s="14"/>
      <c r="O383" s="14"/>
      <c r="P383" s="14"/>
    </row>
    <row r="384" spans="5:16" x14ac:dyDescent="0.25">
      <c r="E384" s="272"/>
      <c r="F384" s="13"/>
      <c r="G384" s="13"/>
      <c r="H384" s="13"/>
      <c r="I384" s="13"/>
      <c r="J384" s="13"/>
      <c r="L384" s="14"/>
      <c r="M384" s="14"/>
      <c r="N384" s="14"/>
      <c r="O384" s="14"/>
      <c r="P384" s="14"/>
    </row>
    <row r="385" spans="5:16" x14ac:dyDescent="0.25">
      <c r="E385" s="272"/>
      <c r="F385" s="13"/>
      <c r="G385" s="13"/>
      <c r="H385" s="13"/>
      <c r="I385" s="13"/>
      <c r="J385" s="13"/>
      <c r="L385" s="14"/>
      <c r="M385" s="14"/>
      <c r="N385" s="14"/>
      <c r="O385" s="14"/>
      <c r="P385" s="14"/>
    </row>
    <row r="386" spans="5:16" x14ac:dyDescent="0.25">
      <c r="E386" s="272"/>
      <c r="F386" s="13"/>
      <c r="G386" s="13"/>
      <c r="H386" s="13"/>
      <c r="I386" s="13"/>
      <c r="J386" s="13"/>
      <c r="L386" s="14"/>
      <c r="M386" s="14"/>
      <c r="N386" s="14"/>
      <c r="O386" s="14"/>
      <c r="P386" s="14"/>
    </row>
    <row r="387" spans="5:16" x14ac:dyDescent="0.25">
      <c r="E387" s="272"/>
      <c r="F387" s="13"/>
      <c r="G387" s="13"/>
      <c r="H387" s="13"/>
      <c r="I387" s="13"/>
      <c r="J387" s="13"/>
      <c r="L387" s="14"/>
      <c r="M387" s="14"/>
      <c r="N387" s="14"/>
      <c r="O387" s="14"/>
      <c r="P387" s="14"/>
    </row>
    <row r="388" spans="5:16" x14ac:dyDescent="0.25">
      <c r="E388" s="272"/>
      <c r="F388" s="13"/>
      <c r="G388" s="13"/>
      <c r="H388" s="13"/>
      <c r="I388" s="13"/>
      <c r="J388" s="13"/>
      <c r="L388" s="14"/>
      <c r="M388" s="14"/>
      <c r="N388" s="14"/>
      <c r="O388" s="14"/>
      <c r="P388" s="14"/>
    </row>
    <row r="389" spans="5:16" x14ac:dyDescent="0.25">
      <c r="E389" s="272"/>
      <c r="F389" s="13"/>
      <c r="G389" s="13"/>
      <c r="H389" s="13"/>
      <c r="I389" s="13"/>
      <c r="J389" s="13"/>
      <c r="L389" s="14"/>
      <c r="M389" s="14"/>
      <c r="N389" s="14"/>
      <c r="O389" s="14"/>
      <c r="P389" s="14"/>
    </row>
    <row r="390" spans="5:16" x14ac:dyDescent="0.25">
      <c r="E390" s="272"/>
      <c r="F390" s="13"/>
      <c r="G390" s="13"/>
      <c r="H390" s="13"/>
      <c r="I390" s="13"/>
      <c r="J390" s="13"/>
      <c r="L390" s="14"/>
      <c r="M390" s="14"/>
      <c r="N390" s="14"/>
      <c r="O390" s="14"/>
      <c r="P390" s="14"/>
    </row>
    <row r="391" spans="5:16" x14ac:dyDescent="0.25">
      <c r="E391" s="272"/>
      <c r="F391" s="13"/>
      <c r="G391" s="13"/>
      <c r="H391" s="13"/>
      <c r="I391" s="13"/>
      <c r="J391" s="13"/>
      <c r="L391" s="14"/>
      <c r="M391" s="14"/>
      <c r="N391" s="14"/>
      <c r="O391" s="14"/>
      <c r="P391" s="14"/>
    </row>
    <row r="392" spans="5:16" x14ac:dyDescent="0.25">
      <c r="E392" s="272"/>
      <c r="F392" s="13"/>
      <c r="G392" s="13"/>
      <c r="H392" s="13"/>
      <c r="I392" s="13"/>
      <c r="J392" s="13"/>
      <c r="L392" s="14"/>
      <c r="M392" s="14"/>
      <c r="N392" s="14"/>
      <c r="O392" s="14"/>
      <c r="P392" s="14"/>
    </row>
    <row r="393" spans="5:16" x14ac:dyDescent="0.25">
      <c r="E393" s="272"/>
      <c r="F393" s="13"/>
      <c r="G393" s="13"/>
      <c r="H393" s="13"/>
      <c r="I393" s="13"/>
      <c r="J393" s="13"/>
      <c r="L393" s="14"/>
      <c r="M393" s="14"/>
      <c r="N393" s="14"/>
      <c r="O393" s="14"/>
      <c r="P393" s="14"/>
    </row>
    <row r="394" spans="5:16" x14ac:dyDescent="0.25">
      <c r="E394" s="272"/>
      <c r="F394" s="13"/>
      <c r="G394" s="13"/>
      <c r="H394" s="13"/>
      <c r="I394" s="13"/>
      <c r="J394" s="13"/>
      <c r="L394" s="14"/>
      <c r="M394" s="14"/>
      <c r="N394" s="14"/>
      <c r="O394" s="14"/>
      <c r="P394" s="14"/>
    </row>
    <row r="395" spans="5:16" x14ac:dyDescent="0.25">
      <c r="E395" s="272"/>
      <c r="F395" s="13"/>
      <c r="G395" s="13"/>
      <c r="H395" s="13"/>
      <c r="I395" s="13"/>
      <c r="J395" s="13"/>
      <c r="L395" s="14"/>
      <c r="M395" s="14"/>
      <c r="N395" s="14"/>
      <c r="O395" s="14"/>
      <c r="P395" s="14"/>
    </row>
    <row r="396" spans="5:16" x14ac:dyDescent="0.25">
      <c r="E396" s="272"/>
      <c r="F396" s="13"/>
      <c r="G396" s="13"/>
      <c r="H396" s="13"/>
      <c r="I396" s="13"/>
      <c r="J396" s="13"/>
      <c r="L396" s="14"/>
      <c r="M396" s="14"/>
      <c r="N396" s="14"/>
      <c r="O396" s="14"/>
      <c r="P396" s="14"/>
    </row>
    <row r="397" spans="5:16" x14ac:dyDescent="0.25">
      <c r="E397" s="272"/>
      <c r="F397" s="13"/>
      <c r="G397" s="13"/>
      <c r="H397" s="13"/>
      <c r="I397" s="13"/>
      <c r="J397" s="13"/>
      <c r="L397" s="14"/>
      <c r="M397" s="14"/>
      <c r="N397" s="14"/>
      <c r="O397" s="14"/>
      <c r="P397" s="14"/>
    </row>
    <row r="398" spans="5:16" x14ac:dyDescent="0.25">
      <c r="E398" s="272"/>
      <c r="F398" s="13"/>
      <c r="G398" s="13"/>
      <c r="H398" s="13"/>
      <c r="I398" s="13"/>
      <c r="J398" s="13"/>
      <c r="L398" s="14"/>
      <c r="M398" s="14"/>
      <c r="N398" s="14"/>
      <c r="O398" s="14"/>
      <c r="P398" s="14"/>
    </row>
    <row r="399" spans="5:16" x14ac:dyDescent="0.25">
      <c r="E399" s="272"/>
      <c r="F399" s="13"/>
      <c r="G399" s="13"/>
      <c r="H399" s="13"/>
      <c r="I399" s="13"/>
      <c r="J399" s="13"/>
      <c r="L399" s="14"/>
      <c r="M399" s="14"/>
      <c r="N399" s="14"/>
      <c r="O399" s="14"/>
      <c r="P399" s="14"/>
    </row>
    <row r="400" spans="5:16" x14ac:dyDescent="0.25">
      <c r="E400" s="272"/>
      <c r="F400" s="13"/>
      <c r="G400" s="13"/>
      <c r="H400" s="13"/>
      <c r="I400" s="13"/>
      <c r="J400" s="13"/>
      <c r="L400" s="14"/>
      <c r="M400" s="14"/>
      <c r="N400" s="14"/>
      <c r="O400" s="14"/>
      <c r="P400" s="14"/>
    </row>
    <row r="401" spans="5:16" x14ac:dyDescent="0.25">
      <c r="E401" s="272"/>
      <c r="F401" s="13"/>
      <c r="G401" s="13"/>
      <c r="H401" s="13"/>
      <c r="I401" s="13"/>
      <c r="J401" s="13"/>
      <c r="L401" s="14"/>
      <c r="M401" s="14"/>
      <c r="N401" s="14"/>
      <c r="O401" s="14"/>
      <c r="P401" s="14"/>
    </row>
    <row r="402" spans="5:16" x14ac:dyDescent="0.25">
      <c r="E402" s="272"/>
      <c r="F402" s="13"/>
      <c r="G402" s="13"/>
      <c r="H402" s="13"/>
      <c r="I402" s="13"/>
      <c r="J402" s="13"/>
      <c r="L402" s="14"/>
      <c r="M402" s="14"/>
      <c r="N402" s="14"/>
      <c r="O402" s="14"/>
      <c r="P402" s="14"/>
    </row>
    <row r="403" spans="5:16" x14ac:dyDescent="0.25">
      <c r="E403" s="272"/>
      <c r="F403" s="13"/>
      <c r="G403" s="13"/>
      <c r="H403" s="13"/>
      <c r="I403" s="13"/>
      <c r="J403" s="13"/>
      <c r="L403" s="14"/>
      <c r="M403" s="14"/>
      <c r="N403" s="14"/>
      <c r="O403" s="14"/>
      <c r="P403" s="14"/>
    </row>
    <row r="404" spans="5:16" x14ac:dyDescent="0.25">
      <c r="E404" s="272"/>
      <c r="F404" s="13"/>
      <c r="G404" s="13"/>
      <c r="H404" s="13"/>
      <c r="I404" s="13"/>
      <c r="J404" s="13"/>
      <c r="L404" s="14"/>
      <c r="M404" s="14"/>
      <c r="N404" s="14"/>
      <c r="O404" s="14"/>
      <c r="P404" s="14"/>
    </row>
    <row r="405" spans="5:16" x14ac:dyDescent="0.25">
      <c r="E405" s="272"/>
      <c r="F405" s="13"/>
      <c r="G405" s="13"/>
      <c r="H405" s="13"/>
      <c r="I405" s="13"/>
      <c r="J405" s="13"/>
      <c r="L405" s="14"/>
      <c r="M405" s="14"/>
      <c r="N405" s="14"/>
      <c r="O405" s="14"/>
      <c r="P405" s="14"/>
    </row>
    <row r="406" spans="5:16" x14ac:dyDescent="0.25">
      <c r="E406" s="272"/>
      <c r="F406" s="13"/>
      <c r="G406" s="13"/>
      <c r="H406" s="13"/>
      <c r="I406" s="13"/>
      <c r="J406" s="13"/>
      <c r="L406" s="14"/>
      <c r="M406" s="14"/>
      <c r="N406" s="14"/>
      <c r="O406" s="14"/>
      <c r="P406" s="14"/>
    </row>
    <row r="407" spans="5:16" x14ac:dyDescent="0.25">
      <c r="F407" s="13"/>
      <c r="G407" s="13"/>
      <c r="H407" s="13"/>
      <c r="I407" s="13"/>
      <c r="J407" s="13"/>
      <c r="L407" s="14"/>
      <c r="M407" s="14"/>
      <c r="N407" s="14"/>
      <c r="O407" s="14"/>
      <c r="P407" s="14"/>
    </row>
    <row r="408" spans="5:16" x14ac:dyDescent="0.25">
      <c r="E408" s="272"/>
      <c r="F408" s="13"/>
      <c r="G408" s="13"/>
      <c r="H408" s="13"/>
      <c r="I408" s="13"/>
      <c r="J408" s="13"/>
      <c r="L408" s="14"/>
      <c r="M408" s="14"/>
      <c r="N408" s="14"/>
      <c r="O408" s="14"/>
      <c r="P408" s="14"/>
    </row>
    <row r="409" spans="5:16" x14ac:dyDescent="0.25">
      <c r="E409" s="272"/>
      <c r="F409" s="13"/>
      <c r="G409" s="13"/>
      <c r="H409" s="13"/>
      <c r="I409" s="13"/>
      <c r="J409" s="13"/>
      <c r="L409" s="14"/>
      <c r="M409" s="14"/>
      <c r="N409" s="14"/>
      <c r="O409" s="14"/>
      <c r="P409" s="14"/>
    </row>
    <row r="410" spans="5:16" x14ac:dyDescent="0.25">
      <c r="E410" s="272"/>
      <c r="F410" s="13"/>
      <c r="G410" s="13"/>
      <c r="H410" s="13"/>
      <c r="I410" s="13"/>
      <c r="J410" s="13"/>
      <c r="L410" s="14"/>
      <c r="M410" s="14"/>
      <c r="N410" s="14"/>
      <c r="O410" s="14"/>
      <c r="P410" s="14"/>
    </row>
    <row r="411" spans="5:16" x14ac:dyDescent="0.25">
      <c r="E411" s="272"/>
      <c r="F411" s="13"/>
      <c r="G411" s="13"/>
      <c r="H411" s="13"/>
      <c r="I411" s="13"/>
      <c r="J411" s="13"/>
      <c r="L411" s="14"/>
      <c r="M411" s="14"/>
      <c r="N411" s="14"/>
      <c r="O411" s="14"/>
      <c r="P411" s="14"/>
    </row>
    <row r="412" spans="5:16" x14ac:dyDescent="0.25">
      <c r="E412" s="272"/>
      <c r="F412" s="13"/>
      <c r="G412" s="13"/>
      <c r="H412" s="13"/>
      <c r="I412" s="13"/>
      <c r="J412" s="13"/>
      <c r="L412" s="14"/>
      <c r="M412" s="14"/>
      <c r="N412" s="14"/>
      <c r="O412" s="14"/>
      <c r="P412" s="14"/>
    </row>
    <row r="413" spans="5:16" x14ac:dyDescent="0.25">
      <c r="E413" s="272"/>
      <c r="F413" s="13"/>
      <c r="G413" s="13"/>
      <c r="H413" s="13"/>
      <c r="I413" s="13"/>
      <c r="J413" s="13"/>
      <c r="L413" s="14"/>
      <c r="M413" s="14"/>
      <c r="N413" s="14"/>
      <c r="O413" s="14"/>
      <c r="P413" s="14"/>
    </row>
    <row r="414" spans="5:16" x14ac:dyDescent="0.25">
      <c r="E414" s="272"/>
      <c r="F414" s="13"/>
      <c r="G414" s="13"/>
      <c r="H414" s="13"/>
      <c r="I414" s="13"/>
      <c r="J414" s="13"/>
      <c r="L414" s="14"/>
      <c r="M414" s="14"/>
      <c r="N414" s="14"/>
      <c r="O414" s="14"/>
      <c r="P414" s="14"/>
    </row>
    <row r="415" spans="5:16" x14ac:dyDescent="0.25">
      <c r="E415" s="272"/>
      <c r="F415" s="13"/>
      <c r="G415" s="13"/>
      <c r="H415" s="13"/>
      <c r="I415" s="13"/>
      <c r="J415" s="13"/>
      <c r="L415" s="14"/>
      <c r="M415" s="14"/>
      <c r="N415" s="14"/>
      <c r="O415" s="14"/>
      <c r="P415" s="14"/>
    </row>
    <row r="416" spans="5:16" x14ac:dyDescent="0.25">
      <c r="E416" s="272"/>
      <c r="F416" s="13"/>
      <c r="G416" s="13"/>
      <c r="H416" s="13"/>
      <c r="I416" s="13"/>
      <c r="J416" s="13"/>
      <c r="L416" s="14"/>
      <c r="M416" s="14"/>
      <c r="N416" s="14"/>
      <c r="O416" s="14"/>
      <c r="P416" s="14"/>
    </row>
    <row r="417" spans="5:16" x14ac:dyDescent="0.25">
      <c r="E417" s="272"/>
      <c r="F417" s="13"/>
      <c r="G417" s="13"/>
      <c r="H417" s="13"/>
      <c r="I417" s="13"/>
      <c r="J417" s="13"/>
      <c r="L417" s="14"/>
      <c r="M417" s="14"/>
      <c r="N417" s="14"/>
      <c r="O417" s="14"/>
      <c r="P417" s="14"/>
    </row>
    <row r="418" spans="5:16" x14ac:dyDescent="0.25">
      <c r="E418" s="272"/>
      <c r="F418" s="13"/>
      <c r="G418" s="13"/>
      <c r="H418" s="13"/>
      <c r="I418" s="13"/>
      <c r="J418" s="13"/>
      <c r="L418" s="14"/>
      <c r="M418" s="14"/>
      <c r="N418" s="14"/>
      <c r="O418" s="14"/>
      <c r="P418" s="14"/>
    </row>
    <row r="419" spans="5:16" x14ac:dyDescent="0.25">
      <c r="E419" s="272"/>
      <c r="F419" s="13"/>
      <c r="G419" s="13"/>
      <c r="H419" s="13"/>
      <c r="I419" s="13"/>
      <c r="J419" s="13"/>
      <c r="L419" s="14"/>
      <c r="M419" s="14"/>
      <c r="N419" s="14"/>
      <c r="O419" s="14"/>
      <c r="P419" s="14"/>
    </row>
    <row r="420" spans="5:16" x14ac:dyDescent="0.25">
      <c r="E420" s="272"/>
      <c r="F420" s="13"/>
      <c r="G420" s="13"/>
      <c r="H420" s="13"/>
      <c r="I420" s="13"/>
      <c r="J420" s="13"/>
      <c r="L420" s="14"/>
      <c r="M420" s="14"/>
      <c r="N420" s="14"/>
      <c r="O420" s="14"/>
      <c r="P420" s="14"/>
    </row>
    <row r="421" spans="5:16" x14ac:dyDescent="0.25">
      <c r="E421" s="272"/>
      <c r="F421" s="13"/>
      <c r="G421" s="13"/>
      <c r="H421" s="13"/>
      <c r="I421" s="13"/>
      <c r="J421" s="13"/>
      <c r="L421" s="14"/>
      <c r="M421" s="14"/>
      <c r="N421" s="14"/>
      <c r="O421" s="14"/>
      <c r="P421" s="14"/>
    </row>
    <row r="422" spans="5:16" x14ac:dyDescent="0.25">
      <c r="E422" s="272"/>
      <c r="F422" s="13"/>
      <c r="G422" s="13"/>
      <c r="H422" s="13"/>
      <c r="I422" s="13"/>
      <c r="J422" s="13"/>
      <c r="L422" s="14"/>
      <c r="M422" s="14"/>
      <c r="N422" s="14"/>
      <c r="O422" s="14"/>
      <c r="P422" s="14"/>
    </row>
    <row r="423" spans="5:16" x14ac:dyDescent="0.25">
      <c r="E423" s="272"/>
      <c r="F423" s="13"/>
      <c r="G423" s="13"/>
      <c r="H423" s="13"/>
      <c r="I423" s="13"/>
      <c r="J423" s="13"/>
      <c r="L423" s="14"/>
      <c r="M423" s="14"/>
      <c r="N423" s="14"/>
      <c r="O423" s="14"/>
      <c r="P423" s="14"/>
    </row>
    <row r="424" spans="5:16" x14ac:dyDescent="0.25">
      <c r="E424" s="272"/>
      <c r="F424" s="13"/>
      <c r="G424" s="13"/>
      <c r="H424" s="13"/>
      <c r="I424" s="13"/>
      <c r="J424" s="13"/>
      <c r="L424" s="14"/>
      <c r="M424" s="14"/>
      <c r="N424" s="14"/>
      <c r="O424" s="14"/>
      <c r="P424" s="14"/>
    </row>
    <row r="425" spans="5:16" x14ac:dyDescent="0.25">
      <c r="E425" s="272"/>
      <c r="F425" s="13"/>
      <c r="G425" s="13"/>
      <c r="H425" s="13"/>
      <c r="I425" s="13"/>
      <c r="J425" s="13"/>
      <c r="L425" s="14"/>
      <c r="M425" s="14"/>
      <c r="N425" s="14"/>
      <c r="O425" s="14"/>
      <c r="P425" s="14"/>
    </row>
    <row r="426" spans="5:16" x14ac:dyDescent="0.25">
      <c r="E426" s="272"/>
      <c r="F426" s="13"/>
      <c r="G426" s="13"/>
      <c r="H426" s="13"/>
      <c r="I426" s="13"/>
      <c r="J426" s="13"/>
      <c r="L426" s="14"/>
      <c r="M426" s="14"/>
      <c r="N426" s="14"/>
      <c r="O426" s="14"/>
      <c r="P426" s="14"/>
    </row>
    <row r="427" spans="5:16" x14ac:dyDescent="0.25">
      <c r="E427" s="272"/>
      <c r="F427" s="13"/>
      <c r="G427" s="13"/>
      <c r="H427" s="13"/>
      <c r="I427" s="13"/>
      <c r="J427" s="13"/>
      <c r="L427" s="14"/>
      <c r="M427" s="14"/>
      <c r="N427" s="14"/>
      <c r="O427" s="14"/>
      <c r="P427" s="14"/>
    </row>
    <row r="428" spans="5:16" x14ac:dyDescent="0.25">
      <c r="E428" s="272"/>
      <c r="F428" s="13"/>
      <c r="G428" s="13"/>
      <c r="H428" s="13"/>
      <c r="I428" s="13"/>
      <c r="J428" s="13"/>
      <c r="L428" s="14"/>
      <c r="M428" s="14"/>
      <c r="N428" s="14"/>
      <c r="O428" s="14"/>
      <c r="P428" s="14"/>
    </row>
    <row r="429" spans="5:16" x14ac:dyDescent="0.25">
      <c r="E429" s="272"/>
      <c r="F429" s="13"/>
      <c r="G429" s="13"/>
      <c r="H429" s="13"/>
      <c r="I429" s="13"/>
      <c r="J429" s="13"/>
      <c r="L429" s="14"/>
      <c r="M429" s="14"/>
      <c r="N429" s="14"/>
      <c r="O429" s="14"/>
      <c r="P429" s="14"/>
    </row>
    <row r="430" spans="5:16" x14ac:dyDescent="0.25">
      <c r="E430" s="272"/>
      <c r="F430" s="13"/>
      <c r="G430" s="13"/>
      <c r="H430" s="13"/>
      <c r="I430" s="13"/>
      <c r="J430" s="13"/>
      <c r="L430" s="14"/>
      <c r="M430" s="14"/>
      <c r="N430" s="14"/>
      <c r="O430" s="14"/>
      <c r="P430" s="14"/>
    </row>
    <row r="431" spans="5:16" x14ac:dyDescent="0.25">
      <c r="E431" s="272"/>
      <c r="F431" s="13"/>
      <c r="G431" s="13"/>
      <c r="H431" s="13"/>
      <c r="I431" s="13"/>
      <c r="J431" s="13"/>
      <c r="L431" s="14"/>
      <c r="M431" s="14"/>
      <c r="N431" s="14"/>
      <c r="O431" s="14"/>
      <c r="P431" s="14"/>
    </row>
    <row r="432" spans="5:16" x14ac:dyDescent="0.25">
      <c r="E432" s="272"/>
      <c r="F432" s="13"/>
      <c r="G432" s="13"/>
      <c r="H432" s="13"/>
      <c r="I432" s="13"/>
      <c r="J432" s="13"/>
      <c r="L432" s="14"/>
      <c r="M432" s="14"/>
      <c r="N432" s="14"/>
      <c r="O432" s="14"/>
      <c r="P432" s="14"/>
    </row>
    <row r="433" spans="5:16" x14ac:dyDescent="0.25">
      <c r="E433" s="272"/>
      <c r="F433" s="13"/>
      <c r="G433" s="13"/>
      <c r="H433" s="13"/>
      <c r="I433" s="13"/>
      <c r="J433" s="13"/>
      <c r="L433" s="14"/>
      <c r="M433" s="14"/>
      <c r="N433" s="14"/>
      <c r="O433" s="14"/>
      <c r="P433" s="14"/>
    </row>
    <row r="434" spans="5:16" x14ac:dyDescent="0.25">
      <c r="F434" s="13"/>
      <c r="G434" s="13"/>
      <c r="H434" s="13"/>
      <c r="I434" s="13"/>
      <c r="J434" s="13"/>
      <c r="L434" s="14"/>
      <c r="M434" s="14"/>
      <c r="N434" s="14"/>
      <c r="O434" s="14"/>
      <c r="P434" s="14"/>
    </row>
    <row r="435" spans="5:16" x14ac:dyDescent="0.25">
      <c r="E435" s="272"/>
      <c r="F435" s="13"/>
      <c r="G435" s="13"/>
      <c r="H435" s="13"/>
      <c r="I435" s="13"/>
      <c r="J435" s="13"/>
      <c r="L435" s="14"/>
      <c r="M435" s="14"/>
      <c r="N435" s="14"/>
      <c r="O435" s="14"/>
      <c r="P435" s="14"/>
    </row>
    <row r="436" spans="5:16" x14ac:dyDescent="0.25">
      <c r="E436" s="272"/>
      <c r="F436" s="13"/>
      <c r="G436" s="13"/>
      <c r="H436" s="13"/>
      <c r="I436" s="13"/>
      <c r="J436" s="13"/>
      <c r="L436" s="14"/>
      <c r="M436" s="14"/>
      <c r="N436" s="14"/>
      <c r="O436" s="14"/>
      <c r="P436" s="14"/>
    </row>
    <row r="437" spans="5:16" x14ac:dyDescent="0.25">
      <c r="E437" s="272"/>
      <c r="F437" s="13"/>
      <c r="G437" s="13"/>
      <c r="H437" s="13"/>
      <c r="I437" s="13"/>
      <c r="J437" s="13"/>
      <c r="L437" s="14"/>
      <c r="M437" s="14"/>
      <c r="N437" s="14"/>
      <c r="O437" s="14"/>
      <c r="P437" s="14"/>
    </row>
    <row r="438" spans="5:16" x14ac:dyDescent="0.25">
      <c r="F438" s="13"/>
      <c r="G438" s="13"/>
      <c r="H438" s="13"/>
      <c r="I438" s="13"/>
      <c r="J438" s="13"/>
      <c r="L438" s="14"/>
      <c r="M438" s="14"/>
      <c r="N438" s="14"/>
      <c r="O438" s="14"/>
      <c r="P438" s="14"/>
    </row>
    <row r="439" spans="5:16" x14ac:dyDescent="0.25">
      <c r="E439" s="272"/>
      <c r="F439" s="13"/>
      <c r="G439" s="13"/>
      <c r="H439" s="13"/>
      <c r="I439" s="13"/>
      <c r="J439" s="13"/>
      <c r="L439" s="14"/>
      <c r="M439" s="14"/>
      <c r="N439" s="14"/>
      <c r="O439" s="14"/>
      <c r="P439" s="14"/>
    </row>
    <row r="440" spans="5:16" x14ac:dyDescent="0.25">
      <c r="E440" s="272"/>
      <c r="F440" s="13"/>
      <c r="G440" s="13"/>
      <c r="H440" s="13"/>
      <c r="I440" s="13"/>
      <c r="J440" s="13"/>
      <c r="L440" s="14"/>
      <c r="M440" s="14"/>
      <c r="N440" s="14"/>
      <c r="O440" s="14"/>
      <c r="P440" s="14"/>
    </row>
    <row r="441" spans="5:16" x14ac:dyDescent="0.25">
      <c r="E441" s="272"/>
      <c r="F441" s="13"/>
      <c r="G441" s="13"/>
      <c r="H441" s="13"/>
      <c r="I441" s="13"/>
      <c r="J441" s="13"/>
      <c r="L441" s="14"/>
      <c r="M441" s="14"/>
      <c r="N441" s="14"/>
      <c r="O441" s="14"/>
      <c r="P441" s="14"/>
    </row>
    <row r="442" spans="5:16" x14ac:dyDescent="0.25">
      <c r="E442" s="272"/>
      <c r="F442" s="13"/>
      <c r="G442" s="13"/>
      <c r="H442" s="13"/>
      <c r="I442" s="13"/>
      <c r="J442" s="13"/>
      <c r="L442" s="14"/>
      <c r="M442" s="14"/>
      <c r="N442" s="14"/>
      <c r="O442" s="14"/>
      <c r="P442" s="14"/>
    </row>
    <row r="443" spans="5:16" x14ac:dyDescent="0.25">
      <c r="E443" s="272"/>
      <c r="F443" s="13"/>
      <c r="G443" s="13"/>
      <c r="H443" s="13"/>
      <c r="I443" s="13"/>
      <c r="J443" s="13"/>
      <c r="L443" s="14"/>
      <c r="M443" s="14"/>
      <c r="N443" s="14"/>
      <c r="O443" s="14"/>
      <c r="P443" s="14"/>
    </row>
    <row r="444" spans="5:16" x14ac:dyDescent="0.25">
      <c r="E444" s="272"/>
      <c r="F444" s="13"/>
      <c r="G444" s="13"/>
      <c r="H444" s="13"/>
      <c r="I444" s="13"/>
      <c r="J444" s="13"/>
      <c r="L444" s="14"/>
      <c r="M444" s="14"/>
      <c r="N444" s="14"/>
      <c r="O444" s="14"/>
      <c r="P444" s="14"/>
    </row>
    <row r="445" spans="5:16" x14ac:dyDescent="0.25">
      <c r="E445" s="272"/>
      <c r="F445" s="13"/>
      <c r="G445" s="13"/>
      <c r="H445" s="13"/>
      <c r="I445" s="13"/>
      <c r="J445" s="13"/>
      <c r="L445" s="14"/>
      <c r="M445" s="14"/>
      <c r="N445" s="14"/>
      <c r="O445" s="14"/>
      <c r="P445" s="14"/>
    </row>
    <row r="446" spans="5:16" x14ac:dyDescent="0.25">
      <c r="E446" s="272"/>
      <c r="F446" s="13"/>
      <c r="G446" s="13"/>
      <c r="H446" s="13"/>
      <c r="I446" s="13"/>
      <c r="J446" s="13"/>
      <c r="L446" s="14"/>
      <c r="M446" s="14"/>
      <c r="N446" s="14"/>
      <c r="O446" s="14"/>
      <c r="P446" s="14"/>
    </row>
    <row r="447" spans="5:16" x14ac:dyDescent="0.25">
      <c r="E447" s="272"/>
      <c r="F447" s="13"/>
      <c r="G447" s="13"/>
      <c r="H447" s="13"/>
      <c r="I447" s="13"/>
      <c r="J447" s="13"/>
      <c r="L447" s="14"/>
      <c r="M447" s="14"/>
      <c r="N447" s="14"/>
      <c r="O447" s="14"/>
      <c r="P447" s="14"/>
    </row>
    <row r="448" spans="5:16" x14ac:dyDescent="0.25">
      <c r="E448" s="272"/>
      <c r="F448" s="13"/>
      <c r="G448" s="13"/>
      <c r="H448" s="13"/>
      <c r="I448" s="13"/>
      <c r="J448" s="13"/>
      <c r="L448" s="14"/>
      <c r="M448" s="14"/>
      <c r="N448" s="14"/>
      <c r="O448" s="14"/>
      <c r="P448" s="14"/>
    </row>
    <row r="449" spans="5:16" x14ac:dyDescent="0.25">
      <c r="E449" s="272"/>
      <c r="F449" s="13"/>
      <c r="G449" s="13"/>
      <c r="H449" s="13"/>
      <c r="I449" s="13"/>
      <c r="J449" s="13"/>
      <c r="L449" s="14"/>
      <c r="M449" s="14"/>
      <c r="N449" s="14"/>
      <c r="O449" s="14"/>
      <c r="P449" s="14"/>
    </row>
    <row r="450" spans="5:16" x14ac:dyDescent="0.25">
      <c r="E450" s="272"/>
      <c r="F450" s="13"/>
      <c r="G450" s="13"/>
      <c r="H450" s="13"/>
      <c r="I450" s="13"/>
      <c r="J450" s="13"/>
      <c r="L450" s="14"/>
      <c r="M450" s="14"/>
      <c r="N450" s="14"/>
      <c r="O450" s="14"/>
      <c r="P450" s="14"/>
    </row>
    <row r="451" spans="5:16" x14ac:dyDescent="0.25">
      <c r="E451" s="272"/>
      <c r="F451" s="13"/>
      <c r="G451" s="13"/>
      <c r="H451" s="13"/>
      <c r="I451" s="13"/>
      <c r="J451" s="13"/>
      <c r="L451" s="14"/>
      <c r="M451" s="14"/>
      <c r="N451" s="14"/>
      <c r="O451" s="14"/>
      <c r="P451" s="14"/>
    </row>
    <row r="452" spans="5:16" x14ac:dyDescent="0.25">
      <c r="E452" s="272"/>
      <c r="F452" s="13"/>
      <c r="G452" s="13"/>
      <c r="H452" s="13"/>
      <c r="I452" s="13"/>
      <c r="J452" s="13"/>
      <c r="L452" s="14"/>
      <c r="M452" s="14"/>
      <c r="N452" s="14"/>
      <c r="O452" s="14"/>
      <c r="P452" s="14"/>
    </row>
    <row r="453" spans="5:16" x14ac:dyDescent="0.25">
      <c r="E453" s="272"/>
      <c r="F453" s="13"/>
      <c r="G453" s="13"/>
      <c r="H453" s="13"/>
      <c r="I453" s="13"/>
      <c r="J453" s="13"/>
      <c r="L453" s="14"/>
      <c r="M453" s="14"/>
      <c r="N453" s="14"/>
      <c r="O453" s="14"/>
      <c r="P453" s="14"/>
    </row>
    <row r="454" spans="5:16" x14ac:dyDescent="0.25">
      <c r="E454" s="272"/>
      <c r="F454" s="13"/>
      <c r="G454" s="13"/>
      <c r="H454" s="13"/>
      <c r="I454" s="13"/>
      <c r="J454" s="13"/>
      <c r="L454" s="14"/>
      <c r="M454" s="14"/>
      <c r="N454" s="14"/>
      <c r="O454" s="14"/>
      <c r="P454" s="14"/>
    </row>
    <row r="455" spans="5:16" x14ac:dyDescent="0.25">
      <c r="E455" s="272"/>
      <c r="F455" s="13"/>
      <c r="G455" s="13"/>
      <c r="H455" s="13"/>
      <c r="I455" s="13"/>
      <c r="J455" s="13"/>
      <c r="L455" s="14"/>
      <c r="M455" s="14"/>
      <c r="N455" s="14"/>
      <c r="O455" s="14"/>
      <c r="P455" s="14"/>
    </row>
    <row r="456" spans="5:16" x14ac:dyDescent="0.25">
      <c r="E456" s="272"/>
      <c r="F456" s="13"/>
      <c r="G456" s="13"/>
      <c r="H456" s="13"/>
      <c r="I456" s="13"/>
      <c r="J456" s="13"/>
      <c r="L456" s="14"/>
      <c r="M456" s="14"/>
      <c r="N456" s="14"/>
      <c r="O456" s="14"/>
      <c r="P456" s="14"/>
    </row>
    <row r="457" spans="5:16" x14ac:dyDescent="0.25">
      <c r="E457" s="272"/>
      <c r="F457" s="13"/>
      <c r="G457" s="13"/>
      <c r="H457" s="13"/>
      <c r="I457" s="13"/>
      <c r="J457" s="13"/>
      <c r="L457" s="14"/>
      <c r="M457" s="14"/>
      <c r="N457" s="14"/>
      <c r="O457" s="14"/>
      <c r="P457" s="14"/>
    </row>
    <row r="458" spans="5:16" x14ac:dyDescent="0.25">
      <c r="E458" s="272"/>
      <c r="F458" s="13"/>
      <c r="G458" s="13"/>
      <c r="H458" s="13"/>
      <c r="I458" s="13"/>
      <c r="J458" s="13"/>
      <c r="L458" s="14"/>
      <c r="M458" s="14"/>
      <c r="N458" s="14"/>
      <c r="O458" s="14"/>
      <c r="P458" s="14"/>
    </row>
    <row r="459" spans="5:16" x14ac:dyDescent="0.25">
      <c r="E459" s="272"/>
      <c r="F459" s="13"/>
      <c r="G459" s="13"/>
      <c r="H459" s="13"/>
      <c r="I459" s="13"/>
      <c r="J459" s="13"/>
      <c r="L459" s="14"/>
      <c r="M459" s="14"/>
      <c r="N459" s="14"/>
      <c r="O459" s="14"/>
      <c r="P459" s="14"/>
    </row>
    <row r="460" spans="5:16" x14ac:dyDescent="0.25">
      <c r="E460" s="272"/>
      <c r="F460" s="13"/>
      <c r="G460" s="13"/>
      <c r="H460" s="13"/>
      <c r="I460" s="13"/>
      <c r="J460" s="13"/>
      <c r="L460" s="14"/>
      <c r="M460" s="14"/>
      <c r="N460" s="14"/>
      <c r="O460" s="14"/>
      <c r="P460" s="14"/>
    </row>
    <row r="461" spans="5:16" x14ac:dyDescent="0.25">
      <c r="E461" s="272"/>
      <c r="F461" s="13"/>
      <c r="G461" s="13"/>
      <c r="H461" s="13"/>
      <c r="I461" s="13"/>
      <c r="J461" s="13"/>
      <c r="L461" s="14"/>
      <c r="M461" s="14"/>
      <c r="N461" s="14"/>
      <c r="O461" s="14"/>
      <c r="P461" s="14"/>
    </row>
    <row r="462" spans="5:16" x14ac:dyDescent="0.25">
      <c r="F462" s="13"/>
      <c r="G462" s="13"/>
      <c r="H462" s="13"/>
      <c r="I462" s="13"/>
      <c r="J462" s="13"/>
      <c r="L462" s="14"/>
      <c r="M462" s="14"/>
      <c r="N462" s="14"/>
      <c r="O462" s="14"/>
      <c r="P462" s="14"/>
    </row>
    <row r="463" spans="5:16" x14ac:dyDescent="0.25">
      <c r="E463" s="272"/>
      <c r="F463" s="13"/>
      <c r="G463" s="13"/>
      <c r="H463" s="13"/>
      <c r="I463" s="13"/>
      <c r="J463" s="13"/>
      <c r="L463" s="14"/>
      <c r="M463" s="14"/>
      <c r="N463" s="14"/>
      <c r="O463" s="14"/>
      <c r="P463" s="14"/>
    </row>
    <row r="464" spans="5:16" x14ac:dyDescent="0.25">
      <c r="E464" s="272"/>
      <c r="F464" s="13"/>
      <c r="G464" s="13"/>
      <c r="H464" s="13"/>
      <c r="I464" s="13"/>
      <c r="J464" s="13"/>
      <c r="L464" s="14"/>
      <c r="M464" s="14"/>
      <c r="N464" s="14"/>
      <c r="O464" s="14"/>
      <c r="P464" s="14"/>
    </row>
    <row r="465" spans="5:16" x14ac:dyDescent="0.25">
      <c r="E465" s="272"/>
      <c r="F465" s="13"/>
      <c r="G465" s="13"/>
      <c r="H465" s="13"/>
      <c r="I465" s="13"/>
      <c r="J465" s="13"/>
      <c r="L465" s="14"/>
      <c r="M465" s="14"/>
      <c r="N465" s="14"/>
      <c r="O465" s="14"/>
      <c r="P465" s="14"/>
    </row>
    <row r="466" spans="5:16" x14ac:dyDescent="0.25">
      <c r="E466" s="272"/>
      <c r="F466" s="13"/>
      <c r="G466" s="13"/>
      <c r="H466" s="13"/>
      <c r="I466" s="13"/>
      <c r="J466" s="13"/>
      <c r="L466" s="14"/>
      <c r="M466" s="14"/>
      <c r="N466" s="14"/>
      <c r="O466" s="14"/>
      <c r="P466" s="14"/>
    </row>
    <row r="467" spans="5:16" x14ac:dyDescent="0.25">
      <c r="E467" s="272"/>
      <c r="F467" s="13"/>
      <c r="G467" s="13"/>
      <c r="H467" s="13"/>
      <c r="I467" s="13"/>
      <c r="J467" s="13"/>
      <c r="L467" s="14"/>
      <c r="M467" s="14"/>
      <c r="N467" s="14"/>
      <c r="O467" s="14"/>
      <c r="P467" s="14"/>
    </row>
    <row r="468" spans="5:16" x14ac:dyDescent="0.25">
      <c r="E468" s="272"/>
      <c r="F468" s="13"/>
      <c r="G468" s="13"/>
      <c r="H468" s="13"/>
      <c r="I468" s="13"/>
      <c r="J468" s="13"/>
      <c r="L468" s="14"/>
      <c r="M468" s="14"/>
      <c r="N468" s="14"/>
      <c r="O468" s="14"/>
      <c r="P468" s="14"/>
    </row>
    <row r="469" spans="5:16" x14ac:dyDescent="0.25">
      <c r="E469" s="272"/>
      <c r="F469" s="13"/>
      <c r="G469" s="13"/>
      <c r="H469" s="13"/>
      <c r="I469" s="13"/>
      <c r="J469" s="13"/>
      <c r="L469" s="14"/>
      <c r="M469" s="14"/>
      <c r="N469" s="14"/>
      <c r="O469" s="14"/>
      <c r="P469" s="14"/>
    </row>
    <row r="470" spans="5:16" x14ac:dyDescent="0.25">
      <c r="E470" s="272"/>
      <c r="F470" s="13"/>
      <c r="G470" s="13"/>
      <c r="H470" s="13"/>
      <c r="I470" s="13"/>
      <c r="J470" s="13"/>
      <c r="L470" s="14"/>
      <c r="M470" s="14"/>
      <c r="N470" s="14"/>
      <c r="O470" s="14"/>
      <c r="P470" s="14"/>
    </row>
    <row r="471" spans="5:16" x14ac:dyDescent="0.25">
      <c r="E471" s="272"/>
      <c r="F471" s="13"/>
      <c r="G471" s="13"/>
      <c r="H471" s="13"/>
      <c r="I471" s="13"/>
      <c r="J471" s="13"/>
      <c r="L471" s="14"/>
      <c r="M471" s="14"/>
      <c r="N471" s="14"/>
      <c r="O471" s="14"/>
      <c r="P471" s="14"/>
    </row>
    <row r="472" spans="5:16" x14ac:dyDescent="0.25">
      <c r="E472" s="272"/>
      <c r="F472" s="13"/>
      <c r="G472" s="13"/>
      <c r="H472" s="13"/>
      <c r="I472" s="13"/>
      <c r="J472" s="13"/>
      <c r="L472" s="14"/>
      <c r="M472" s="14"/>
      <c r="N472" s="14"/>
      <c r="O472" s="14"/>
      <c r="P472" s="14"/>
    </row>
    <row r="473" spans="5:16" x14ac:dyDescent="0.25">
      <c r="E473" s="272"/>
      <c r="F473" s="13"/>
      <c r="G473" s="13"/>
      <c r="H473" s="13"/>
      <c r="I473" s="13"/>
      <c r="J473" s="13"/>
      <c r="L473" s="14"/>
      <c r="M473" s="14"/>
      <c r="N473" s="14"/>
      <c r="O473" s="14"/>
      <c r="P473" s="14"/>
    </row>
    <row r="474" spans="5:16" x14ac:dyDescent="0.25">
      <c r="E474" s="272"/>
      <c r="F474" s="13"/>
      <c r="G474" s="13"/>
      <c r="H474" s="13"/>
      <c r="I474" s="13"/>
      <c r="J474" s="13"/>
      <c r="L474" s="14"/>
      <c r="M474" s="14"/>
      <c r="N474" s="14"/>
      <c r="O474" s="14"/>
      <c r="P474" s="14"/>
    </row>
    <row r="475" spans="5:16" x14ac:dyDescent="0.25">
      <c r="E475" s="272"/>
      <c r="F475" s="13"/>
      <c r="G475" s="13"/>
      <c r="H475" s="13"/>
      <c r="I475" s="13"/>
      <c r="J475" s="13"/>
      <c r="L475" s="14"/>
      <c r="M475" s="14"/>
      <c r="N475" s="14"/>
      <c r="O475" s="14"/>
      <c r="P475" s="14"/>
    </row>
    <row r="476" spans="5:16" x14ac:dyDescent="0.25">
      <c r="E476" s="272"/>
      <c r="F476" s="13"/>
      <c r="G476" s="13"/>
      <c r="H476" s="13"/>
      <c r="I476" s="13"/>
      <c r="J476" s="13"/>
      <c r="L476" s="14"/>
      <c r="M476" s="14"/>
      <c r="N476" s="14"/>
      <c r="O476" s="14"/>
      <c r="P476" s="14"/>
    </row>
    <row r="477" spans="5:16" x14ac:dyDescent="0.25">
      <c r="E477" s="272"/>
      <c r="F477" s="13"/>
      <c r="G477" s="13"/>
      <c r="H477" s="13"/>
      <c r="I477" s="13"/>
      <c r="J477" s="13"/>
      <c r="L477" s="14"/>
      <c r="M477" s="14"/>
      <c r="N477" s="14"/>
      <c r="O477" s="14"/>
      <c r="P477" s="14"/>
    </row>
    <row r="478" spans="5:16" x14ac:dyDescent="0.25">
      <c r="E478" s="272"/>
      <c r="F478" s="13"/>
      <c r="G478" s="13"/>
      <c r="H478" s="13"/>
      <c r="I478" s="13"/>
      <c r="J478" s="13"/>
      <c r="L478" s="14"/>
      <c r="M478" s="14"/>
      <c r="N478" s="14"/>
      <c r="O478" s="14"/>
      <c r="P478" s="14"/>
    </row>
    <row r="479" spans="5:16" x14ac:dyDescent="0.25">
      <c r="E479" s="272"/>
      <c r="F479" s="13"/>
      <c r="G479" s="13"/>
      <c r="H479" s="13"/>
      <c r="I479" s="13"/>
      <c r="J479" s="13"/>
      <c r="L479" s="14"/>
      <c r="M479" s="14"/>
      <c r="N479" s="14"/>
      <c r="O479" s="14"/>
      <c r="P479" s="14"/>
    </row>
    <row r="480" spans="5:16" x14ac:dyDescent="0.25">
      <c r="E480" s="272"/>
      <c r="F480" s="13"/>
      <c r="G480" s="13"/>
      <c r="H480" s="13"/>
      <c r="I480" s="13"/>
      <c r="J480" s="13"/>
      <c r="L480" s="14"/>
      <c r="M480" s="14"/>
      <c r="N480" s="14"/>
      <c r="O480" s="14"/>
      <c r="P480" s="14"/>
    </row>
    <row r="481" spans="5:16" x14ac:dyDescent="0.25">
      <c r="E481" s="272"/>
      <c r="F481" s="13"/>
      <c r="G481" s="13"/>
      <c r="H481" s="13"/>
      <c r="I481" s="13"/>
      <c r="J481" s="13"/>
      <c r="L481" s="14"/>
      <c r="M481" s="14"/>
      <c r="N481" s="14"/>
      <c r="O481" s="14"/>
      <c r="P481" s="14"/>
    </row>
    <row r="482" spans="5:16" x14ac:dyDescent="0.25">
      <c r="E482" s="272"/>
      <c r="F482" s="13"/>
      <c r="G482" s="13"/>
      <c r="H482" s="13"/>
      <c r="I482" s="13"/>
      <c r="J482" s="13"/>
      <c r="L482" s="14"/>
      <c r="M482" s="14"/>
      <c r="N482" s="14"/>
      <c r="O482" s="14"/>
      <c r="P482" s="14"/>
    </row>
    <row r="483" spans="5:16" x14ac:dyDescent="0.25">
      <c r="E483" s="272"/>
      <c r="F483" s="13"/>
      <c r="G483" s="13"/>
      <c r="H483" s="13"/>
      <c r="I483" s="13"/>
      <c r="J483" s="13"/>
      <c r="L483" s="14"/>
      <c r="M483" s="14"/>
      <c r="N483" s="14"/>
      <c r="O483" s="14"/>
      <c r="P483" s="14"/>
    </row>
    <row r="484" spans="5:16" x14ac:dyDescent="0.25">
      <c r="E484" s="272"/>
      <c r="F484" s="13"/>
      <c r="G484" s="13"/>
      <c r="H484" s="13"/>
      <c r="I484" s="13"/>
      <c r="J484" s="13"/>
      <c r="L484" s="14"/>
      <c r="M484" s="14"/>
      <c r="N484" s="14"/>
      <c r="O484" s="14"/>
      <c r="P484" s="14"/>
    </row>
    <row r="485" spans="5:16" x14ac:dyDescent="0.25">
      <c r="E485" s="272"/>
      <c r="F485" s="13"/>
      <c r="G485" s="13"/>
      <c r="H485" s="13"/>
      <c r="I485" s="13"/>
      <c r="J485" s="13"/>
      <c r="L485" s="14"/>
      <c r="M485" s="14"/>
      <c r="N485" s="14"/>
      <c r="O485" s="14"/>
      <c r="P485" s="14"/>
    </row>
    <row r="486" spans="5:16" x14ac:dyDescent="0.25">
      <c r="E486" s="272"/>
      <c r="F486" s="13"/>
      <c r="G486" s="13"/>
      <c r="H486" s="13"/>
      <c r="I486" s="13"/>
      <c r="J486" s="13"/>
      <c r="L486" s="14"/>
      <c r="M486" s="14"/>
      <c r="N486" s="14"/>
      <c r="O486" s="14"/>
      <c r="P486" s="14"/>
    </row>
    <row r="487" spans="5:16" x14ac:dyDescent="0.25">
      <c r="E487" s="272"/>
      <c r="F487" s="13"/>
      <c r="G487" s="13"/>
      <c r="H487" s="13"/>
      <c r="I487" s="13"/>
      <c r="J487" s="13"/>
      <c r="L487" s="14"/>
      <c r="M487" s="14"/>
      <c r="N487" s="14"/>
      <c r="O487" s="14"/>
      <c r="P487" s="14"/>
    </row>
    <row r="488" spans="5:16" x14ac:dyDescent="0.25">
      <c r="E488" s="272"/>
      <c r="F488" s="13"/>
      <c r="G488" s="13"/>
      <c r="H488" s="13"/>
      <c r="I488" s="13"/>
      <c r="J488" s="13"/>
      <c r="L488" s="14"/>
      <c r="M488" s="14"/>
      <c r="N488" s="14"/>
      <c r="O488" s="14"/>
      <c r="P488" s="14"/>
    </row>
    <row r="489" spans="5:16" x14ac:dyDescent="0.25">
      <c r="E489" s="272"/>
      <c r="F489" s="13"/>
      <c r="G489" s="13"/>
      <c r="H489" s="13"/>
      <c r="I489" s="13"/>
      <c r="J489" s="13"/>
      <c r="L489" s="14"/>
      <c r="M489" s="14"/>
      <c r="N489" s="14"/>
      <c r="O489" s="14"/>
      <c r="P489" s="14"/>
    </row>
    <row r="490" spans="5:16" x14ac:dyDescent="0.25">
      <c r="E490" s="272"/>
      <c r="F490" s="13"/>
      <c r="G490" s="13"/>
      <c r="H490" s="13"/>
      <c r="I490" s="13"/>
      <c r="J490" s="13"/>
      <c r="L490" s="14"/>
      <c r="M490" s="14"/>
      <c r="N490" s="14"/>
      <c r="O490" s="14"/>
      <c r="P490" s="14"/>
    </row>
    <row r="491" spans="5:16" x14ac:dyDescent="0.25">
      <c r="F491" s="13"/>
      <c r="G491" s="13"/>
      <c r="H491" s="13"/>
      <c r="I491" s="13"/>
      <c r="J491" s="13"/>
      <c r="L491" s="14"/>
      <c r="M491" s="14"/>
      <c r="N491" s="14"/>
      <c r="O491" s="14"/>
      <c r="P491" s="14"/>
    </row>
    <row r="492" spans="5:16" x14ac:dyDescent="0.25">
      <c r="E492" s="272"/>
      <c r="F492" s="13"/>
      <c r="G492" s="13"/>
      <c r="H492" s="13"/>
      <c r="I492" s="13"/>
      <c r="J492" s="13"/>
      <c r="L492" s="14"/>
      <c r="M492" s="14"/>
      <c r="N492" s="14"/>
      <c r="O492" s="14"/>
      <c r="P492" s="14"/>
    </row>
    <row r="493" spans="5:16" x14ac:dyDescent="0.25">
      <c r="E493" s="272"/>
      <c r="F493" s="13"/>
      <c r="G493" s="13"/>
      <c r="H493" s="13"/>
      <c r="I493" s="13"/>
      <c r="J493" s="13"/>
      <c r="L493" s="14"/>
      <c r="M493" s="14"/>
      <c r="N493" s="14"/>
      <c r="O493" s="14"/>
      <c r="P493" s="14"/>
    </row>
    <row r="494" spans="5:16" x14ac:dyDescent="0.25">
      <c r="E494" s="272"/>
      <c r="F494" s="13"/>
      <c r="G494" s="13"/>
      <c r="H494" s="13"/>
      <c r="I494" s="13"/>
      <c r="J494" s="13"/>
      <c r="L494" s="14"/>
      <c r="M494" s="14"/>
      <c r="N494" s="14"/>
      <c r="O494" s="14"/>
      <c r="P494" s="14"/>
    </row>
    <row r="495" spans="5:16" x14ac:dyDescent="0.25">
      <c r="E495" s="272"/>
      <c r="F495" s="13"/>
      <c r="G495" s="13"/>
      <c r="H495" s="13"/>
      <c r="I495" s="13"/>
      <c r="J495" s="13"/>
      <c r="L495" s="14"/>
      <c r="M495" s="14"/>
      <c r="N495" s="14"/>
      <c r="O495" s="14"/>
      <c r="P495" s="14"/>
    </row>
    <row r="496" spans="5:16" x14ac:dyDescent="0.25">
      <c r="E496" s="272"/>
      <c r="F496" s="13"/>
      <c r="G496" s="13"/>
      <c r="H496" s="13"/>
      <c r="I496" s="13"/>
      <c r="J496" s="13"/>
      <c r="L496" s="14"/>
      <c r="M496" s="14"/>
      <c r="N496" s="14"/>
      <c r="O496" s="14"/>
      <c r="P496" s="14"/>
    </row>
    <row r="497" spans="5:16" x14ac:dyDescent="0.25">
      <c r="E497" s="272"/>
      <c r="F497" s="13"/>
      <c r="G497" s="13"/>
      <c r="H497" s="13"/>
      <c r="I497" s="13"/>
      <c r="J497" s="13"/>
      <c r="L497" s="14"/>
      <c r="M497" s="14"/>
      <c r="N497" s="14"/>
      <c r="O497" s="14"/>
      <c r="P497" s="14"/>
    </row>
    <row r="498" spans="5:16" x14ac:dyDescent="0.25">
      <c r="E498" s="272"/>
      <c r="F498" s="13"/>
      <c r="G498" s="13"/>
      <c r="H498" s="13"/>
      <c r="I498" s="13"/>
      <c r="J498" s="13"/>
      <c r="L498" s="14"/>
      <c r="M498" s="14"/>
      <c r="N498" s="14"/>
      <c r="O498" s="14"/>
      <c r="P498" s="14"/>
    </row>
    <row r="499" spans="5:16" x14ac:dyDescent="0.25">
      <c r="E499" s="272"/>
      <c r="F499" s="13"/>
      <c r="G499" s="13"/>
      <c r="H499" s="13"/>
      <c r="I499" s="13"/>
      <c r="J499" s="13"/>
      <c r="L499" s="14"/>
      <c r="M499" s="14"/>
      <c r="N499" s="14"/>
      <c r="O499" s="14"/>
      <c r="P499" s="14"/>
    </row>
    <row r="500" spans="5:16" x14ac:dyDescent="0.25">
      <c r="E500" s="272"/>
      <c r="F500" s="13"/>
      <c r="G500" s="13"/>
      <c r="H500" s="13"/>
      <c r="I500" s="13"/>
      <c r="J500" s="13"/>
      <c r="L500" s="14"/>
      <c r="M500" s="14"/>
      <c r="N500" s="14"/>
      <c r="O500" s="14"/>
      <c r="P500" s="14"/>
    </row>
    <row r="501" spans="5:16" x14ac:dyDescent="0.25">
      <c r="E501" s="272"/>
      <c r="F501" s="13"/>
      <c r="G501" s="13"/>
      <c r="H501" s="13"/>
      <c r="I501" s="13"/>
      <c r="J501" s="13"/>
      <c r="L501" s="14"/>
      <c r="M501" s="14"/>
      <c r="N501" s="14"/>
      <c r="O501" s="14"/>
      <c r="P501" s="14"/>
    </row>
    <row r="502" spans="5:16" x14ac:dyDescent="0.25">
      <c r="E502" s="272"/>
      <c r="F502" s="13"/>
      <c r="G502" s="13"/>
      <c r="H502" s="13"/>
      <c r="I502" s="13"/>
      <c r="J502" s="13"/>
      <c r="L502" s="14"/>
      <c r="M502" s="14"/>
      <c r="N502" s="14"/>
      <c r="O502" s="14"/>
      <c r="P502" s="14"/>
    </row>
    <row r="503" spans="5:16" x14ac:dyDescent="0.25">
      <c r="E503" s="272"/>
      <c r="F503" s="13"/>
      <c r="G503" s="13"/>
      <c r="H503" s="13"/>
      <c r="I503" s="13"/>
      <c r="J503" s="13"/>
      <c r="L503" s="14"/>
      <c r="M503" s="14"/>
      <c r="N503" s="14"/>
      <c r="O503" s="14"/>
      <c r="P503" s="14"/>
    </row>
    <row r="504" spans="5:16" x14ac:dyDescent="0.25">
      <c r="E504" s="272"/>
      <c r="F504" s="13"/>
      <c r="G504" s="13"/>
      <c r="H504" s="13"/>
      <c r="I504" s="13"/>
      <c r="J504" s="13"/>
      <c r="L504" s="14"/>
      <c r="M504" s="14"/>
      <c r="N504" s="14"/>
      <c r="O504" s="14"/>
      <c r="P504" s="14"/>
    </row>
    <row r="505" spans="5:16" x14ac:dyDescent="0.25">
      <c r="E505" s="272"/>
      <c r="F505" s="13"/>
      <c r="G505" s="13"/>
      <c r="H505" s="13"/>
      <c r="I505" s="13"/>
      <c r="J505" s="13"/>
      <c r="L505" s="14"/>
      <c r="M505" s="14"/>
      <c r="N505" s="14"/>
      <c r="O505" s="14"/>
      <c r="P505" s="14"/>
    </row>
    <row r="506" spans="5:16" x14ac:dyDescent="0.25">
      <c r="E506" s="272"/>
      <c r="F506" s="13"/>
      <c r="G506" s="13"/>
      <c r="H506" s="13"/>
      <c r="I506" s="13"/>
      <c r="J506" s="13"/>
      <c r="L506" s="14"/>
      <c r="M506" s="14"/>
      <c r="N506" s="14"/>
      <c r="O506" s="14"/>
      <c r="P506" s="14"/>
    </row>
    <row r="507" spans="5:16" x14ac:dyDescent="0.25">
      <c r="E507" s="272"/>
      <c r="F507" s="13"/>
      <c r="G507" s="13"/>
      <c r="H507" s="13"/>
      <c r="I507" s="13"/>
      <c r="J507" s="13"/>
      <c r="L507" s="14"/>
      <c r="M507" s="14"/>
      <c r="N507" s="14"/>
      <c r="O507" s="14"/>
      <c r="P507" s="14"/>
    </row>
    <row r="508" spans="5:16" x14ac:dyDescent="0.25">
      <c r="E508" s="272"/>
      <c r="F508" s="13"/>
      <c r="G508" s="13"/>
      <c r="H508" s="13"/>
      <c r="I508" s="13"/>
      <c r="J508" s="13"/>
      <c r="L508" s="14"/>
      <c r="M508" s="14"/>
      <c r="N508" s="14"/>
      <c r="O508" s="14"/>
      <c r="P508" s="14"/>
    </row>
  </sheetData>
  <mergeCells count="4">
    <mergeCell ref="F2:J2"/>
    <mergeCell ref="L2:P2"/>
    <mergeCell ref="G3:H3"/>
    <mergeCell ref="M3:N3"/>
  </mergeCells>
  <pageMargins left="0.7" right="0.7" top="0.75" bottom="0.75" header="0.3" footer="0.3"/>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288C2-4A88-44FF-8265-3D2865DACD6F}">
  <dimension ref="A1:P424"/>
  <sheetViews>
    <sheetView workbookViewId="0"/>
  </sheetViews>
  <sheetFormatPr defaultColWidth="8.88671875" defaultRowHeight="13.8" x14ac:dyDescent="0.25"/>
  <cols>
    <col min="1" max="1" width="28.33203125" style="7" customWidth="1"/>
    <col min="2" max="2" width="5" style="7" bestFit="1" customWidth="1"/>
    <col min="3" max="3" width="7" style="7" bestFit="1" customWidth="1"/>
    <col min="4" max="4" width="6.33203125" style="7" bestFit="1" customWidth="1"/>
    <col min="5" max="5" width="12.33203125" style="7" bestFit="1" customWidth="1"/>
    <col min="6" max="6" width="7" style="7" bestFit="1" customWidth="1"/>
    <col min="7" max="7" width="4.5546875" style="7" bestFit="1" customWidth="1"/>
    <col min="8" max="8" width="4.6640625" style="7" bestFit="1" customWidth="1"/>
    <col min="9" max="9" width="5.5546875" style="7" bestFit="1" customWidth="1"/>
    <col min="10" max="10" width="3.5546875" style="7" bestFit="1" customWidth="1"/>
    <col min="11" max="11" width="1.5546875" style="7" bestFit="1" customWidth="1"/>
    <col min="12" max="15" width="8.88671875" style="7" bestFit="1" customWidth="1"/>
    <col min="16" max="16" width="6.88671875" style="7" bestFit="1" customWidth="1"/>
    <col min="17" max="16384" width="8.88671875" style="7"/>
  </cols>
  <sheetData>
    <row r="1" spans="1:16" x14ac:dyDescent="0.25">
      <c r="A1" s="7" t="s">
        <v>1380</v>
      </c>
    </row>
    <row r="2" spans="1:16" x14ac:dyDescent="0.25">
      <c r="F2" s="289" t="s">
        <v>47</v>
      </c>
      <c r="G2" s="289"/>
      <c r="H2" s="289"/>
      <c r="I2" s="289"/>
      <c r="J2" s="289"/>
      <c r="L2" s="289" t="s">
        <v>4</v>
      </c>
      <c r="M2" s="289"/>
      <c r="N2" s="289"/>
      <c r="O2" s="289"/>
      <c r="P2" s="289"/>
    </row>
    <row r="3" spans="1:16" x14ac:dyDescent="0.25">
      <c r="G3" s="289" t="s">
        <v>33</v>
      </c>
      <c r="H3" s="289"/>
      <c r="M3" s="289" t="s">
        <v>33</v>
      </c>
      <c r="N3" s="289"/>
    </row>
    <row r="4" spans="1:16" x14ac:dyDescent="0.25">
      <c r="A4" s="18" t="s">
        <v>34</v>
      </c>
      <c r="B4" s="18" t="s">
        <v>49</v>
      </c>
      <c r="C4" s="18" t="s">
        <v>134</v>
      </c>
      <c r="D4" s="18" t="s">
        <v>18</v>
      </c>
      <c r="E4" s="18" t="s">
        <v>1369</v>
      </c>
      <c r="F4" s="19" t="s">
        <v>35</v>
      </c>
      <c r="G4" s="20">
        <v>0.05</v>
      </c>
      <c r="H4" s="20">
        <v>0.95</v>
      </c>
      <c r="I4" s="19" t="s">
        <v>38</v>
      </c>
      <c r="J4" s="19" t="s">
        <v>39</v>
      </c>
      <c r="L4" s="19" t="s">
        <v>35</v>
      </c>
      <c r="M4" s="20">
        <v>0.05</v>
      </c>
      <c r="N4" s="20">
        <v>0.95</v>
      </c>
      <c r="O4" s="19" t="s">
        <v>38</v>
      </c>
      <c r="P4" s="19" t="s">
        <v>39</v>
      </c>
    </row>
    <row r="5" spans="1:16" x14ac:dyDescent="0.25">
      <c r="A5" s="7" t="s">
        <v>177</v>
      </c>
      <c r="B5" s="7">
        <v>2022</v>
      </c>
      <c r="C5" s="7" t="s">
        <v>1370</v>
      </c>
      <c r="D5" s="7" t="s">
        <v>0</v>
      </c>
      <c r="E5" s="272" t="s">
        <v>7</v>
      </c>
      <c r="F5" s="13">
        <v>0.13233272612278901</v>
      </c>
      <c r="G5" s="13">
        <v>5.7725470703070097E-15</v>
      </c>
      <c r="H5" s="13">
        <v>1.98339629310972</v>
      </c>
      <c r="I5" s="13">
        <v>0.50720517960577405</v>
      </c>
      <c r="J5" s="13">
        <v>0.69969733516235599</v>
      </c>
      <c r="K5" s="7" t="s">
        <v>41</v>
      </c>
      <c r="L5" s="14">
        <v>21.7277103021008</v>
      </c>
      <c r="M5" s="14">
        <v>9.4779450347370794E-13</v>
      </c>
      <c r="N5" s="14">
        <v>325.653837365686</v>
      </c>
      <c r="O5" s="14">
        <v>83.278018439472106</v>
      </c>
      <c r="P5" s="14">
        <v>114.883305460307</v>
      </c>
    </row>
    <row r="6" spans="1:16" x14ac:dyDescent="0.25">
      <c r="A6" s="7" t="s">
        <v>177</v>
      </c>
      <c r="B6" s="7">
        <v>2022</v>
      </c>
      <c r="C6" s="7" t="s">
        <v>1370</v>
      </c>
      <c r="D6" s="7" t="s">
        <v>0</v>
      </c>
      <c r="E6" s="272" t="s">
        <v>8</v>
      </c>
      <c r="F6" s="13">
        <v>4.2587575698475097</v>
      </c>
      <c r="G6" s="13">
        <v>2.8914149252491202E-2</v>
      </c>
      <c r="H6" s="13">
        <v>7.7054044709386798</v>
      </c>
      <c r="I6" s="13">
        <v>4.2003174679075803</v>
      </c>
      <c r="J6" s="13">
        <v>2.1313212194567601</v>
      </c>
      <c r="K6" s="7" t="s">
        <v>41</v>
      </c>
      <c r="L6" s="14">
        <v>1756.5671472593001</v>
      </c>
      <c r="M6" s="14">
        <v>11.9259300006825</v>
      </c>
      <c r="N6" s="14">
        <v>3178.1711280833701</v>
      </c>
      <c r="O6" s="14">
        <v>1732.46294281316</v>
      </c>
      <c r="P6" s="14">
        <v>879.08475017713602</v>
      </c>
    </row>
    <row r="7" spans="1:16" x14ac:dyDescent="0.25">
      <c r="A7" s="7" t="s">
        <v>177</v>
      </c>
      <c r="B7" s="7">
        <v>2022</v>
      </c>
      <c r="C7" s="7" t="s">
        <v>1370</v>
      </c>
      <c r="D7" s="7" t="s">
        <v>0</v>
      </c>
      <c r="E7" s="272" t="s">
        <v>9</v>
      </c>
      <c r="F7" s="13">
        <v>0.456115537901013</v>
      </c>
      <c r="G7" s="13">
        <v>3.3058261019282599E-13</v>
      </c>
      <c r="H7" s="13">
        <v>2.56953024374091</v>
      </c>
      <c r="I7" s="13">
        <v>0.76622717126554196</v>
      </c>
      <c r="J7" s="13">
        <v>0.90670382310061404</v>
      </c>
      <c r="K7" s="7" t="s">
        <v>41</v>
      </c>
      <c r="L7" s="14">
        <v>156.360967547846</v>
      </c>
      <c r="M7" s="14">
        <v>1.1332702460020201E-10</v>
      </c>
      <c r="N7" s="14">
        <v>880.86066285682296</v>
      </c>
      <c r="O7" s="14">
        <v>262.67033658154003</v>
      </c>
      <c r="P7" s="14">
        <v>310.82713759712101</v>
      </c>
    </row>
    <row r="8" spans="1:16" x14ac:dyDescent="0.25">
      <c r="A8" s="7" t="s">
        <v>177</v>
      </c>
      <c r="B8" s="7">
        <v>2022</v>
      </c>
      <c r="C8" s="7" t="s">
        <v>1370</v>
      </c>
      <c r="D8" s="7" t="s">
        <v>0</v>
      </c>
      <c r="E8" s="272" t="s">
        <v>10</v>
      </c>
      <c r="F8" s="13">
        <v>5.6262629776292004</v>
      </c>
      <c r="G8" s="13">
        <v>2.4364264057620799</v>
      </c>
      <c r="H8" s="13">
        <v>8.7658308465699797</v>
      </c>
      <c r="I8" s="13">
        <v>5.6397776627873002</v>
      </c>
      <c r="J8" s="13">
        <v>1.9174864825437501</v>
      </c>
      <c r="K8" s="7" t="s">
        <v>41</v>
      </c>
      <c r="L8" s="14">
        <v>4238.6014768267296</v>
      </c>
      <c r="M8" s="14">
        <v>1835.5061970449201</v>
      </c>
      <c r="N8" s="14">
        <v>6603.8263265719597</v>
      </c>
      <c r="O8" s="14">
        <v>4248.7829000374404</v>
      </c>
      <c r="P8" s="14">
        <v>1444.55761648916</v>
      </c>
    </row>
    <row r="9" spans="1:16" x14ac:dyDescent="0.25">
      <c r="A9" s="7" t="s">
        <v>177</v>
      </c>
      <c r="B9" s="7">
        <v>2022</v>
      </c>
      <c r="C9" s="7" t="s">
        <v>1370</v>
      </c>
      <c r="D9" s="7" t="s">
        <v>0</v>
      </c>
      <c r="E9" s="272" t="s">
        <v>11</v>
      </c>
      <c r="F9" s="13">
        <v>11.260788703752</v>
      </c>
      <c r="G9" s="13">
        <v>5.7287453247076803</v>
      </c>
      <c r="H9" s="13">
        <v>17.1621008218202</v>
      </c>
      <c r="I9" s="13">
        <v>11.328802703431201</v>
      </c>
      <c r="J9" s="13">
        <v>3.4573335363645099</v>
      </c>
      <c r="K9" s="7" t="s">
        <v>41</v>
      </c>
      <c r="L9" s="14">
        <v>3682.7283376750602</v>
      </c>
      <c r="M9" s="14">
        <v>1873.5288709924</v>
      </c>
      <c r="N9" s="14">
        <v>5612.6934527680796</v>
      </c>
      <c r="O9" s="14">
        <v>3704.9716361301598</v>
      </c>
      <c r="P9" s="14">
        <v>1130.6863597326401</v>
      </c>
    </row>
    <row r="10" spans="1:16" x14ac:dyDescent="0.25">
      <c r="A10" s="7" t="s">
        <v>177</v>
      </c>
      <c r="B10" s="7">
        <v>2022</v>
      </c>
      <c r="C10" s="7" t="s">
        <v>1370</v>
      </c>
      <c r="D10" s="7" t="s">
        <v>0</v>
      </c>
      <c r="E10" s="272" t="s">
        <v>12</v>
      </c>
      <c r="F10" s="13">
        <v>0.89456726953259802</v>
      </c>
      <c r="G10" s="13">
        <v>0.14776669003593401</v>
      </c>
      <c r="H10" s="13">
        <v>6.8858081386261798</v>
      </c>
      <c r="I10" s="13">
        <v>1.96965929068154</v>
      </c>
      <c r="J10" s="13">
        <v>2.2515362097743301</v>
      </c>
      <c r="K10" s="7" t="s">
        <v>41</v>
      </c>
      <c r="L10" s="14">
        <v>328.145165809947</v>
      </c>
      <c r="M10" s="14">
        <v>54.203777238981502</v>
      </c>
      <c r="N10" s="14">
        <v>2525.85214141085</v>
      </c>
      <c r="O10" s="14">
        <v>722.51042100780398</v>
      </c>
      <c r="P10" s="14">
        <v>825.908512469421</v>
      </c>
    </row>
    <row r="11" spans="1:16" x14ac:dyDescent="0.25">
      <c r="A11" s="7" t="s">
        <v>177</v>
      </c>
      <c r="B11" s="7">
        <v>2022</v>
      </c>
      <c r="C11" s="7" t="s">
        <v>1370</v>
      </c>
      <c r="D11" s="7" t="s">
        <v>0</v>
      </c>
      <c r="E11" s="272" t="s">
        <v>15</v>
      </c>
      <c r="F11" s="13">
        <v>5.8161735063543096</v>
      </c>
      <c r="G11" s="13">
        <v>6.3490893592592398E-2</v>
      </c>
      <c r="H11" s="13">
        <v>22.293040888822699</v>
      </c>
      <c r="I11" s="13">
        <v>8.3538257184470393</v>
      </c>
      <c r="J11" s="13">
        <v>8.1550192020484502</v>
      </c>
      <c r="K11" s="7" t="s">
        <v>41</v>
      </c>
      <c r="L11" s="14">
        <v>3298.7009658639099</v>
      </c>
      <c r="M11" s="14">
        <v>36.009495209974702</v>
      </c>
      <c r="N11" s="14">
        <v>12643.7210705047</v>
      </c>
      <c r="O11" s="14">
        <v>4737.9557944744201</v>
      </c>
      <c r="P11" s="14">
        <v>4625.2006906338001</v>
      </c>
    </row>
    <row r="12" spans="1:16" x14ac:dyDescent="0.25">
      <c r="A12" s="7" t="s">
        <v>177</v>
      </c>
      <c r="B12" s="7">
        <v>2022</v>
      </c>
      <c r="C12" s="7" t="s">
        <v>1370</v>
      </c>
      <c r="D12" s="7" t="s">
        <v>0</v>
      </c>
      <c r="E12" s="272" t="s">
        <v>13</v>
      </c>
      <c r="F12" s="13">
        <v>55.702850225907397</v>
      </c>
      <c r="G12" s="13">
        <v>46.792110230804496</v>
      </c>
      <c r="H12" s="13">
        <v>63.6699002406231</v>
      </c>
      <c r="I12" s="13">
        <v>55.446983697660698</v>
      </c>
      <c r="J12" s="13">
        <v>5.1211592957626202</v>
      </c>
      <c r="K12" s="7" t="s">
        <v>41</v>
      </c>
      <c r="L12" s="14">
        <v>19889.259701662399</v>
      </c>
      <c r="M12" s="14">
        <v>16707.590879011001</v>
      </c>
      <c r="N12" s="14">
        <v>22733.9745799169</v>
      </c>
      <c r="O12" s="14">
        <v>19797.899999086701</v>
      </c>
      <c r="P12" s="14">
        <v>1828.5611381450001</v>
      </c>
    </row>
    <row r="13" spans="1:16" x14ac:dyDescent="0.25">
      <c r="A13" s="7" t="s">
        <v>177</v>
      </c>
      <c r="B13" s="7">
        <v>2022</v>
      </c>
      <c r="C13" s="7" t="s">
        <v>1370</v>
      </c>
      <c r="D13" s="7" t="s">
        <v>0</v>
      </c>
      <c r="E13" s="272" t="s">
        <v>14</v>
      </c>
      <c r="F13" s="13">
        <v>21.1154303045703</v>
      </c>
      <c r="G13" s="13">
        <v>12.6697146003883</v>
      </c>
      <c r="H13" s="13">
        <v>31.435643041043299</v>
      </c>
      <c r="I13" s="13">
        <v>21.383636101424901</v>
      </c>
      <c r="J13" s="13">
        <v>5.66617920864479</v>
      </c>
      <c r="K13" s="7" t="s">
        <v>41</v>
      </c>
      <c r="L13" s="14">
        <v>2067.8340897265698</v>
      </c>
      <c r="M13" s="14">
        <v>1240.74515081603</v>
      </c>
      <c r="N13" s="14">
        <v>3078.49252300937</v>
      </c>
      <c r="O13" s="14">
        <v>2094.0994834125399</v>
      </c>
      <c r="P13" s="14">
        <v>554.88892990258398</v>
      </c>
    </row>
    <row r="14" spans="1:16" x14ac:dyDescent="0.25">
      <c r="A14" s="7" t="s">
        <v>177</v>
      </c>
      <c r="B14" s="7">
        <v>2022</v>
      </c>
      <c r="C14" s="7" t="s">
        <v>1370</v>
      </c>
      <c r="D14" s="7" t="s">
        <v>1</v>
      </c>
      <c r="E14" s="7" t="s">
        <v>72</v>
      </c>
      <c r="F14" s="13">
        <v>1.9216006236387</v>
      </c>
      <c r="G14" s="13">
        <v>0.67642173492906599</v>
      </c>
      <c r="H14" s="13">
        <v>9.0640749618039997</v>
      </c>
      <c r="I14" s="13">
        <v>3.0611794068798002</v>
      </c>
      <c r="J14" s="13">
        <v>2.6960497503268099</v>
      </c>
      <c r="K14" s="7" t="s">
        <v>41</v>
      </c>
      <c r="L14" s="14">
        <v>206.16853091019601</v>
      </c>
      <c r="M14" s="14">
        <v>72.573287940539402</v>
      </c>
      <c r="N14" s="14">
        <v>972.48460265195195</v>
      </c>
      <c r="O14" s="14">
        <v>328.433938564134</v>
      </c>
      <c r="P14" s="14">
        <v>289.25917771256297</v>
      </c>
    </row>
    <row r="15" spans="1:16" x14ac:dyDescent="0.25">
      <c r="A15" s="7" t="s">
        <v>177</v>
      </c>
      <c r="B15" s="7">
        <v>2022</v>
      </c>
      <c r="C15" s="7" t="s">
        <v>1370</v>
      </c>
      <c r="D15" s="7" t="s">
        <v>1</v>
      </c>
      <c r="E15" s="272" t="s">
        <v>11</v>
      </c>
      <c r="F15" s="13">
        <v>33.361100054175097</v>
      </c>
      <c r="G15" s="13">
        <v>23.409763715993599</v>
      </c>
      <c r="H15" s="13">
        <v>43.311232910193802</v>
      </c>
      <c r="I15" s="13">
        <v>33.349207462354997</v>
      </c>
      <c r="J15" s="13">
        <v>6.1781510161987603</v>
      </c>
      <c r="K15" s="7" t="s">
        <v>41</v>
      </c>
      <c r="L15" s="14">
        <v>1365.13621421684</v>
      </c>
      <c r="M15" s="14">
        <v>957.92753125846002</v>
      </c>
      <c r="N15" s="14">
        <v>1772.2956506851301</v>
      </c>
      <c r="O15" s="14">
        <v>1364.64956935956</v>
      </c>
      <c r="P15" s="14">
        <v>252.80993958285299</v>
      </c>
    </row>
    <row r="16" spans="1:16" x14ac:dyDescent="0.25">
      <c r="A16" s="7" t="s">
        <v>177</v>
      </c>
      <c r="B16" s="7">
        <v>2022</v>
      </c>
      <c r="C16" s="7" t="s">
        <v>1370</v>
      </c>
      <c r="D16" s="7" t="s">
        <v>1</v>
      </c>
      <c r="E16" s="272" t="s">
        <v>12</v>
      </c>
      <c r="F16" s="13">
        <v>24.452852204309099</v>
      </c>
      <c r="G16" s="13">
        <v>10.9254527518872</v>
      </c>
      <c r="H16" s="13">
        <v>35.945194201507</v>
      </c>
      <c r="I16" s="13">
        <v>24.105406568235299</v>
      </c>
      <c r="J16" s="13">
        <v>7.5287957319060803</v>
      </c>
      <c r="K16" s="7" t="s">
        <v>41</v>
      </c>
      <c r="L16" s="14">
        <v>1181.8063470342599</v>
      </c>
      <c r="M16" s="14">
        <v>528.02713149871101</v>
      </c>
      <c r="N16" s="14">
        <v>1737.2312357588301</v>
      </c>
      <c r="O16" s="14">
        <v>1165.0142994428099</v>
      </c>
      <c r="P16" s="14">
        <v>363.86669772302099</v>
      </c>
    </row>
    <row r="17" spans="1:16" x14ac:dyDescent="0.25">
      <c r="A17" s="7" t="s">
        <v>177</v>
      </c>
      <c r="B17" s="7">
        <v>2022</v>
      </c>
      <c r="C17" s="7" t="s">
        <v>1370</v>
      </c>
      <c r="D17" s="7" t="s">
        <v>1</v>
      </c>
      <c r="E17" s="272" t="s">
        <v>15</v>
      </c>
      <c r="F17" s="13">
        <v>4.28069119981825</v>
      </c>
      <c r="G17" s="13">
        <v>1.9004859307200898E-12</v>
      </c>
      <c r="H17" s="13">
        <v>17.699543339901801</v>
      </c>
      <c r="I17" s="13">
        <v>6.0044802179631098</v>
      </c>
      <c r="J17" s="13">
        <v>6.4112928715858102</v>
      </c>
      <c r="K17" s="7" t="s">
        <v>41</v>
      </c>
      <c r="L17" s="14">
        <v>222.12506635856801</v>
      </c>
      <c r="M17" s="14">
        <v>9.8616214945065395E-11</v>
      </c>
      <c r="N17" s="14">
        <v>918.42930390750701</v>
      </c>
      <c r="O17" s="14">
        <v>311.57247851010601</v>
      </c>
      <c r="P17" s="14">
        <v>332.68198710658697</v>
      </c>
    </row>
    <row r="18" spans="1:16" x14ac:dyDescent="0.25">
      <c r="A18" s="7" t="s">
        <v>177</v>
      </c>
      <c r="B18" s="7">
        <v>2022</v>
      </c>
      <c r="C18" s="7" t="s">
        <v>1370</v>
      </c>
      <c r="D18" s="7" t="s">
        <v>1</v>
      </c>
      <c r="E18" s="7" t="s">
        <v>220</v>
      </c>
      <c r="F18" s="13">
        <v>14.0407737273439</v>
      </c>
      <c r="G18" s="13">
        <v>9.5336290564883602E-2</v>
      </c>
      <c r="H18" s="13">
        <v>25.471148902512201</v>
      </c>
      <c r="I18" s="13">
        <v>13.9493297243492</v>
      </c>
      <c r="J18" s="13">
        <v>6.9550422923133297</v>
      </c>
      <c r="K18" s="7" t="s">
        <v>41</v>
      </c>
      <c r="L18" s="14">
        <v>989.59373230319795</v>
      </c>
      <c r="M18" s="14">
        <v>6.71930175901299</v>
      </c>
      <c r="N18" s="14">
        <v>1795.20657464906</v>
      </c>
      <c r="O18" s="14">
        <v>983.14875897213403</v>
      </c>
      <c r="P18" s="14">
        <v>490.191380762243</v>
      </c>
    </row>
    <row r="19" spans="1:16" x14ac:dyDescent="0.25">
      <c r="A19" s="7" t="s">
        <v>177</v>
      </c>
      <c r="B19" s="7">
        <v>2022</v>
      </c>
      <c r="C19" s="7" t="s">
        <v>1371</v>
      </c>
      <c r="D19" s="7" t="s">
        <v>0</v>
      </c>
      <c r="E19" s="272" t="s">
        <v>7</v>
      </c>
      <c r="F19" s="13">
        <v>2.06975900075021</v>
      </c>
      <c r="G19" s="13">
        <v>2.03468108584414E-10</v>
      </c>
      <c r="H19" s="13">
        <v>5.1238933657063299</v>
      </c>
      <c r="I19" s="13">
        <v>2.1478186733130098</v>
      </c>
      <c r="J19" s="13">
        <v>1.7266417714856099</v>
      </c>
      <c r="K19" s="7" t="s">
        <v>41</v>
      </c>
      <c r="L19" s="14">
        <v>501.99934804195698</v>
      </c>
      <c r="M19" s="14">
        <v>4.93491550560639E-8</v>
      </c>
      <c r="N19" s="14">
        <v>1242.74909691841</v>
      </c>
      <c r="O19" s="14">
        <v>520.93194102533698</v>
      </c>
      <c r="P19" s="14">
        <v>418.77969525612099</v>
      </c>
    </row>
    <row r="20" spans="1:16" x14ac:dyDescent="0.25">
      <c r="A20" s="7" t="s">
        <v>177</v>
      </c>
      <c r="B20" s="7">
        <v>2022</v>
      </c>
      <c r="C20" s="7" t="s">
        <v>1371</v>
      </c>
      <c r="D20" s="7" t="s">
        <v>0</v>
      </c>
      <c r="E20" s="272" t="s">
        <v>8</v>
      </c>
      <c r="F20" s="13">
        <v>1.3783500998337099</v>
      </c>
      <c r="G20" s="13">
        <v>1.51509865618855E-11</v>
      </c>
      <c r="H20" s="13">
        <v>3.6860160723084099</v>
      </c>
      <c r="I20" s="13">
        <v>1.4203117476952101</v>
      </c>
      <c r="J20" s="13">
        <v>1.2992667778418701</v>
      </c>
      <c r="K20" s="7" t="s">
        <v>41</v>
      </c>
      <c r="L20" s="14">
        <v>1697.28652943424</v>
      </c>
      <c r="M20" s="14">
        <v>1.8656773342440101E-8</v>
      </c>
      <c r="N20" s="14">
        <v>4538.9233312798497</v>
      </c>
      <c r="O20" s="14">
        <v>1748.9576829944101</v>
      </c>
      <c r="P20" s="14">
        <v>1599.9041175667001</v>
      </c>
    </row>
    <row r="21" spans="1:16" x14ac:dyDescent="0.25">
      <c r="A21" s="7" t="s">
        <v>177</v>
      </c>
      <c r="B21" s="7">
        <v>2022</v>
      </c>
      <c r="C21" s="7" t="s">
        <v>1371</v>
      </c>
      <c r="D21" s="7" t="s">
        <v>0</v>
      </c>
      <c r="E21" s="272" t="s">
        <v>9</v>
      </c>
      <c r="F21" s="13">
        <v>4.2164849634063098E-4</v>
      </c>
      <c r="G21" s="13">
        <v>1.4215387342353499E-17</v>
      </c>
      <c r="H21" s="13">
        <v>1.3881252391688499</v>
      </c>
      <c r="I21" s="13">
        <v>0.21906325599187099</v>
      </c>
      <c r="J21" s="13">
        <v>0.53911132291872699</v>
      </c>
      <c r="K21" s="7" t="s">
        <v>41</v>
      </c>
      <c r="L21" s="14">
        <v>0.50784609844754602</v>
      </c>
      <c r="M21" s="14">
        <v>1.7121438976750799E-14</v>
      </c>
      <c r="N21" s="14">
        <v>1671.89968181214</v>
      </c>
      <c r="O21" s="14">
        <v>263.84635741429003</v>
      </c>
      <c r="P21" s="14">
        <v>649.32185066300201</v>
      </c>
    </row>
    <row r="22" spans="1:16" x14ac:dyDescent="0.25">
      <c r="A22" s="7" t="s">
        <v>177</v>
      </c>
      <c r="B22" s="7">
        <v>2022</v>
      </c>
      <c r="C22" s="7" t="s">
        <v>1371</v>
      </c>
      <c r="D22" s="7" t="s">
        <v>0</v>
      </c>
      <c r="E22" s="272" t="s">
        <v>10</v>
      </c>
      <c r="F22" s="13">
        <v>1.20122003662588E-4</v>
      </c>
      <c r="G22" s="13">
        <v>1.8534213879135801E-18</v>
      </c>
      <c r="H22" s="13">
        <v>0.70304955244267198</v>
      </c>
      <c r="I22" s="13">
        <v>0.115441579868495</v>
      </c>
      <c r="J22" s="13">
        <v>0.361550311665636</v>
      </c>
      <c r="K22" s="7" t="s">
        <v>41</v>
      </c>
      <c r="L22" s="14">
        <v>6.4912729559226306E-2</v>
      </c>
      <c r="M22" s="14">
        <v>1.0015703838146201E-15</v>
      </c>
      <c r="N22" s="14">
        <v>379.92094764449598</v>
      </c>
      <c r="O22" s="14">
        <v>62.383475345136297</v>
      </c>
      <c r="P22" s="14">
        <v>195.37817292099299</v>
      </c>
    </row>
    <row r="23" spans="1:16" x14ac:dyDescent="0.25">
      <c r="A23" s="7" t="s">
        <v>177</v>
      </c>
      <c r="B23" s="7">
        <v>2022</v>
      </c>
      <c r="C23" s="7" t="s">
        <v>1371</v>
      </c>
      <c r="D23" s="7" t="s">
        <v>0</v>
      </c>
      <c r="E23" s="272" t="s">
        <v>11</v>
      </c>
      <c r="F23" s="13">
        <v>4.15091384489424</v>
      </c>
      <c r="G23" s="13">
        <v>0.40956063754456301</v>
      </c>
      <c r="H23" s="13">
        <v>8.1063215077760393</v>
      </c>
      <c r="I23" s="13">
        <v>4.2463287662659503</v>
      </c>
      <c r="J23" s="13">
        <v>2.2490697821031702</v>
      </c>
      <c r="K23" s="7" t="s">
        <v>41</v>
      </c>
      <c r="L23" s="14">
        <v>1245.6062265758601</v>
      </c>
      <c r="M23" s="14">
        <v>122.90095611437199</v>
      </c>
      <c r="N23" s="14">
        <v>2432.54495805343</v>
      </c>
      <c r="O23" s="14">
        <v>1274.2383361810801</v>
      </c>
      <c r="P23" s="14">
        <v>674.90086021351897</v>
      </c>
    </row>
    <row r="24" spans="1:16" x14ac:dyDescent="0.25">
      <c r="A24" s="7" t="s">
        <v>177</v>
      </c>
      <c r="B24" s="7">
        <v>2022</v>
      </c>
      <c r="C24" s="7" t="s">
        <v>1371</v>
      </c>
      <c r="D24" s="7" t="s">
        <v>0</v>
      </c>
      <c r="E24" s="272" t="s">
        <v>12</v>
      </c>
      <c r="F24" s="13">
        <v>15.7748557785341</v>
      </c>
      <c r="G24" s="13">
        <v>8.8274980680462498</v>
      </c>
      <c r="H24" s="13">
        <v>23.313101038854999</v>
      </c>
      <c r="I24" s="13">
        <v>15.843121807333601</v>
      </c>
      <c r="J24" s="13">
        <v>4.3824889853295801</v>
      </c>
      <c r="K24" s="7" t="s">
        <v>41</v>
      </c>
      <c r="L24" s="14">
        <v>2004.6686723361199</v>
      </c>
      <c r="M24" s="14">
        <v>1121.79845448731</v>
      </c>
      <c r="N24" s="14">
        <v>2962.6288800176899</v>
      </c>
      <c r="O24" s="14">
        <v>2013.3439192759599</v>
      </c>
      <c r="P24" s="14">
        <v>556.92670025568304</v>
      </c>
    </row>
    <row r="25" spans="1:16" x14ac:dyDescent="0.25">
      <c r="A25" s="7" t="s">
        <v>177</v>
      </c>
      <c r="B25" s="7">
        <v>2022</v>
      </c>
      <c r="C25" s="7" t="s">
        <v>1371</v>
      </c>
      <c r="D25" s="7" t="s">
        <v>0</v>
      </c>
      <c r="E25" s="272" t="s">
        <v>13</v>
      </c>
      <c r="F25" s="13">
        <v>9.7024506686784004</v>
      </c>
      <c r="G25" s="13">
        <v>1.9601196866790499E-6</v>
      </c>
      <c r="H25" s="13">
        <v>21.578900006206801</v>
      </c>
      <c r="I25" s="13">
        <v>9.9581632900272901</v>
      </c>
      <c r="J25" s="13">
        <v>6.7840510691440201</v>
      </c>
      <c r="K25" s="7" t="s">
        <v>41</v>
      </c>
      <c r="L25" s="14">
        <v>1824.7398972583401</v>
      </c>
      <c r="M25" s="14">
        <v>3.6863970947373001E-4</v>
      </c>
      <c r="N25" s="14">
        <v>4058.34372416732</v>
      </c>
      <c r="O25" s="14">
        <v>1872.83176995543</v>
      </c>
      <c r="P25" s="14">
        <v>1275.8764845739099</v>
      </c>
    </row>
    <row r="26" spans="1:16" x14ac:dyDescent="0.25">
      <c r="A26" s="7" t="s">
        <v>177</v>
      </c>
      <c r="B26" s="7">
        <v>2022</v>
      </c>
      <c r="C26" s="7" t="s">
        <v>1371</v>
      </c>
      <c r="D26" s="7" t="s">
        <v>0</v>
      </c>
      <c r="E26" s="272" t="s">
        <v>14</v>
      </c>
      <c r="F26" s="13">
        <v>1.17585926759627E-3</v>
      </c>
      <c r="G26" s="13">
        <v>1.81521443335813E-16</v>
      </c>
      <c r="H26" s="13">
        <v>4.9988479034939397</v>
      </c>
      <c r="I26" s="13">
        <v>0.74607051563043802</v>
      </c>
      <c r="J26" s="13">
        <v>1.8244725420975501</v>
      </c>
      <c r="K26" s="7" t="s">
        <v>41</v>
      </c>
      <c r="L26" s="14">
        <v>0.117785822835118</v>
      </c>
      <c r="M26" s="14">
        <v>1.8183002978948401E-14</v>
      </c>
      <c r="N26" s="14">
        <v>500.73459449298798</v>
      </c>
      <c r="O26" s="14">
        <v>74.733883550700995</v>
      </c>
      <c r="P26" s="14">
        <v>182.757414541912</v>
      </c>
    </row>
    <row r="27" spans="1:16" x14ac:dyDescent="0.25">
      <c r="A27" s="7" t="s">
        <v>177</v>
      </c>
      <c r="B27" s="7">
        <v>2022</v>
      </c>
      <c r="C27" s="7" t="s">
        <v>1371</v>
      </c>
      <c r="D27" s="7" t="s">
        <v>1</v>
      </c>
      <c r="E27" s="272" t="s">
        <v>7</v>
      </c>
      <c r="F27" s="13">
        <v>5.2538757490412495E-4</v>
      </c>
      <c r="G27" s="13">
        <v>3.68941967898657E-16</v>
      </c>
      <c r="H27" s="13">
        <v>1.4122981136846</v>
      </c>
      <c r="I27" s="13">
        <v>0.22676192939743001</v>
      </c>
      <c r="J27" s="13">
        <v>0.58454189982294202</v>
      </c>
      <c r="K27" s="7" t="s">
        <v>41</v>
      </c>
      <c r="L27" s="14">
        <v>5.6726096462398297E-2</v>
      </c>
      <c r="M27" s="14">
        <v>3.9834664274017997E-14</v>
      </c>
      <c r="N27" s="14">
        <v>152.48582733452599</v>
      </c>
      <c r="O27" s="14">
        <v>24.483485517040599</v>
      </c>
      <c r="P27" s="14">
        <v>63.112988923883002</v>
      </c>
    </row>
    <row r="28" spans="1:16" x14ac:dyDescent="0.25">
      <c r="A28" s="7" t="s">
        <v>177</v>
      </c>
      <c r="B28" s="7">
        <v>2022</v>
      </c>
      <c r="C28" s="7" t="s">
        <v>1371</v>
      </c>
      <c r="D28" s="7" t="s">
        <v>1</v>
      </c>
      <c r="E28" s="272" t="s">
        <v>8</v>
      </c>
      <c r="F28" s="13">
        <v>0.103670735479131</v>
      </c>
      <c r="G28" s="13">
        <v>1.08321779605971E-14</v>
      </c>
      <c r="H28" s="13">
        <v>2.2700471132167199</v>
      </c>
      <c r="I28" s="13">
        <v>0.57043242533949101</v>
      </c>
      <c r="J28" s="13">
        <v>0.830312950553451</v>
      </c>
      <c r="K28" s="7" t="s">
        <v>41</v>
      </c>
      <c r="L28" s="14">
        <v>16.240020712805901</v>
      </c>
      <c r="M28" s="14">
        <v>1.6968606775275399E-12</v>
      </c>
      <c r="N28" s="14">
        <v>355.60288028539901</v>
      </c>
      <c r="O28" s="14">
        <v>89.358239429431293</v>
      </c>
      <c r="P28" s="14">
        <v>130.06852370419799</v>
      </c>
    </row>
    <row r="29" spans="1:16" x14ac:dyDescent="0.25">
      <c r="A29" s="7" t="s">
        <v>177</v>
      </c>
      <c r="B29" s="7">
        <v>2022</v>
      </c>
      <c r="C29" s="7" t="s">
        <v>1371</v>
      </c>
      <c r="D29" s="7" t="s">
        <v>1</v>
      </c>
      <c r="E29" s="272" t="s">
        <v>9</v>
      </c>
      <c r="F29" s="13">
        <v>1.4496354687747399</v>
      </c>
      <c r="G29" s="13">
        <v>7.2512199728419399E-10</v>
      </c>
      <c r="H29" s="13">
        <v>4.1415198093722401</v>
      </c>
      <c r="I29" s="13">
        <v>1.59409885697127</v>
      </c>
      <c r="J29" s="13">
        <v>1.3947016340098499</v>
      </c>
      <c r="K29" s="7" t="s">
        <v>41</v>
      </c>
      <c r="L29" s="14">
        <v>236.31957411965899</v>
      </c>
      <c r="M29" s="14">
        <v>1.1820938799726899E-7</v>
      </c>
      <c r="N29" s="14">
        <v>675.15055932386201</v>
      </c>
      <c r="O29" s="14">
        <v>259.86999566345702</v>
      </c>
      <c r="P29" s="14">
        <v>227.36426037628601</v>
      </c>
    </row>
    <row r="30" spans="1:16" x14ac:dyDescent="0.25">
      <c r="A30" s="7" t="s">
        <v>177</v>
      </c>
      <c r="B30" s="7">
        <v>2022</v>
      </c>
      <c r="C30" s="7" t="s">
        <v>1371</v>
      </c>
      <c r="D30" s="7" t="s">
        <v>1</v>
      </c>
      <c r="E30" s="272" t="s">
        <v>10</v>
      </c>
      <c r="F30" s="13">
        <v>0.48134559447871</v>
      </c>
      <c r="G30" s="13">
        <v>3.6244506567061803E-2</v>
      </c>
      <c r="H30" s="13">
        <v>3.2140450359041299</v>
      </c>
      <c r="I30" s="13">
        <v>0.87690464035646598</v>
      </c>
      <c r="J30" s="13">
        <v>1.15882895879693</v>
      </c>
      <c r="K30" s="7" t="s">
        <v>41</v>
      </c>
      <c r="L30" s="14">
        <v>7.1576089898984296</v>
      </c>
      <c r="M30" s="14">
        <v>0.53895581265220904</v>
      </c>
      <c r="N30" s="14">
        <v>47.792849683894403</v>
      </c>
      <c r="O30" s="14">
        <v>13.0395720021006</v>
      </c>
      <c r="P30" s="14">
        <v>17.231786617310402</v>
      </c>
    </row>
    <row r="31" spans="1:16" x14ac:dyDescent="0.25">
      <c r="A31" s="7" t="s">
        <v>177</v>
      </c>
      <c r="B31" s="7">
        <v>2022</v>
      </c>
      <c r="C31" s="7" t="s">
        <v>1371</v>
      </c>
      <c r="D31" s="7" t="s">
        <v>1</v>
      </c>
      <c r="E31" s="272" t="s">
        <v>11</v>
      </c>
      <c r="F31" s="13">
        <v>18.927547360536401</v>
      </c>
      <c r="G31" s="13">
        <v>10.580327866592199</v>
      </c>
      <c r="H31" s="13">
        <v>28.507010703968199</v>
      </c>
      <c r="I31" s="13">
        <v>19.083897649411899</v>
      </c>
      <c r="J31" s="13">
        <v>5.4284795561692496</v>
      </c>
      <c r="K31" s="7" t="s">
        <v>41</v>
      </c>
      <c r="L31" s="14">
        <v>383.66138499807403</v>
      </c>
      <c r="M31" s="14">
        <v>214.463245855823</v>
      </c>
      <c r="N31" s="14">
        <v>577.83710696943695</v>
      </c>
      <c r="O31" s="14">
        <v>386.83060535357998</v>
      </c>
      <c r="P31" s="14">
        <v>110.03528060355001</v>
      </c>
    </row>
    <row r="32" spans="1:16" x14ac:dyDescent="0.25">
      <c r="A32" s="7" t="s">
        <v>177</v>
      </c>
      <c r="B32" s="7">
        <v>2022</v>
      </c>
      <c r="C32" s="7" t="s">
        <v>1371</v>
      </c>
      <c r="D32" s="7" t="s">
        <v>1</v>
      </c>
      <c r="E32" s="272" t="s">
        <v>12</v>
      </c>
      <c r="F32" s="13">
        <v>15.849332525751899</v>
      </c>
      <c r="G32" s="13">
        <v>7.9686075102117799</v>
      </c>
      <c r="H32" s="13">
        <v>24.636062137166999</v>
      </c>
      <c r="I32" s="13">
        <v>15.9955785710968</v>
      </c>
      <c r="J32" s="13">
        <v>5.0839444867288996</v>
      </c>
      <c r="K32" s="7" t="s">
        <v>41</v>
      </c>
      <c r="L32" s="14">
        <v>604.17655588166394</v>
      </c>
      <c r="M32" s="14">
        <v>303.763318289273</v>
      </c>
      <c r="N32" s="14">
        <v>939.12668866880699</v>
      </c>
      <c r="O32" s="14">
        <v>609.75145513021096</v>
      </c>
      <c r="P32" s="14">
        <v>193.799963834105</v>
      </c>
    </row>
    <row r="33" spans="1:16" x14ac:dyDescent="0.25">
      <c r="A33" s="7" t="s">
        <v>177</v>
      </c>
      <c r="B33" s="7">
        <v>2023</v>
      </c>
      <c r="C33" s="7" t="s">
        <v>1370</v>
      </c>
      <c r="D33" s="7" t="s">
        <v>0</v>
      </c>
      <c r="E33" s="272" t="s">
        <v>7</v>
      </c>
      <c r="F33" s="13">
        <v>1.15809772403735E-2</v>
      </c>
      <c r="G33" s="13">
        <v>1.4891208424962901E-15</v>
      </c>
      <c r="H33" s="13">
        <v>1.5810792550594299</v>
      </c>
      <c r="I33" s="13">
        <v>0.291708187957334</v>
      </c>
      <c r="J33" s="13">
        <v>0.55569106000805901</v>
      </c>
      <c r="K33" s="7" t="s">
        <v>41</v>
      </c>
      <c r="L33" s="14">
        <v>0.73400233749487198</v>
      </c>
      <c r="M33" s="14">
        <v>9.4380478997415294E-14</v>
      </c>
      <c r="N33" s="14">
        <v>100.208803185666</v>
      </c>
      <c r="O33" s="14">
        <v>18.4884649527358</v>
      </c>
      <c r="P33" s="14">
        <v>35.219699383310797</v>
      </c>
    </row>
    <row r="34" spans="1:16" x14ac:dyDescent="0.25">
      <c r="A34" s="7" t="s">
        <v>177</v>
      </c>
      <c r="B34" s="7">
        <v>2023</v>
      </c>
      <c r="C34" s="7" t="s">
        <v>1370</v>
      </c>
      <c r="D34" s="7" t="s">
        <v>0</v>
      </c>
      <c r="E34" s="272" t="s">
        <v>8</v>
      </c>
      <c r="F34" s="13">
        <v>1.4482812929903701E-3</v>
      </c>
      <c r="G34" s="13">
        <v>1.69720171361212E-16</v>
      </c>
      <c r="H34" s="13">
        <v>1.42674667382708</v>
      </c>
      <c r="I34" s="13">
        <v>0.23855473680849501</v>
      </c>
      <c r="J34" s="13">
        <v>0.53375998084738197</v>
      </c>
      <c r="K34" s="7" t="s">
        <v>41</v>
      </c>
      <c r="L34" s="14">
        <v>0.25932924832285598</v>
      </c>
      <c r="M34" s="14">
        <v>3.03900938839387E-14</v>
      </c>
      <c r="N34" s="14">
        <v>255.473259415477</v>
      </c>
      <c r="O34" s="14">
        <v>42.715611172929201</v>
      </c>
      <c r="P34" s="14">
        <v>95.575062170532206</v>
      </c>
    </row>
    <row r="35" spans="1:16" x14ac:dyDescent="0.25">
      <c r="A35" s="7" t="s">
        <v>177</v>
      </c>
      <c r="B35" s="7">
        <v>2023</v>
      </c>
      <c r="C35" s="7" t="s">
        <v>1370</v>
      </c>
      <c r="D35" s="7" t="s">
        <v>0</v>
      </c>
      <c r="E35" s="272" t="s">
        <v>9</v>
      </c>
      <c r="F35" s="13">
        <v>4.5352047779880396</v>
      </c>
      <c r="G35" s="13">
        <v>1.8035831920823699</v>
      </c>
      <c r="H35" s="13">
        <v>6.9843639903844998</v>
      </c>
      <c r="I35" s="13">
        <v>4.5100679573167302</v>
      </c>
      <c r="J35" s="13">
        <v>1.5469680362111899</v>
      </c>
      <c r="K35" s="7" t="s">
        <v>41</v>
      </c>
      <c r="L35" s="14">
        <v>1460.4719946554801</v>
      </c>
      <c r="M35" s="14">
        <v>580.80789534628605</v>
      </c>
      <c r="N35" s="14">
        <v>2249.1747358235202</v>
      </c>
      <c r="O35" s="14">
        <v>1452.3771842947001</v>
      </c>
      <c r="P35" s="14">
        <v>498.17011670109002</v>
      </c>
    </row>
    <row r="36" spans="1:16" x14ac:dyDescent="0.25">
      <c r="A36" s="7" t="s">
        <v>177</v>
      </c>
      <c r="B36" s="7">
        <v>2023</v>
      </c>
      <c r="C36" s="7" t="s">
        <v>1370</v>
      </c>
      <c r="D36" s="7" t="s">
        <v>0</v>
      </c>
      <c r="E36" s="272" t="s">
        <v>10</v>
      </c>
      <c r="F36" s="13">
        <v>2.6362616001966699</v>
      </c>
      <c r="G36" s="13">
        <v>1.14355499346839</v>
      </c>
      <c r="H36" s="13">
        <v>7.1510247878025197</v>
      </c>
      <c r="I36" s="13">
        <v>3.2293721288513302</v>
      </c>
      <c r="J36" s="13">
        <v>1.93394321342984</v>
      </c>
      <c r="K36" s="7" t="s">
        <v>41</v>
      </c>
      <c r="L36" s="14">
        <v>963.97541672791704</v>
      </c>
      <c r="M36" s="14">
        <v>418.152318911652</v>
      </c>
      <c r="N36" s="14">
        <v>2614.8437239078698</v>
      </c>
      <c r="O36" s="14">
        <v>1180.85221263577</v>
      </c>
      <c r="P36" s="14">
        <v>707.165675422758</v>
      </c>
    </row>
    <row r="37" spans="1:16" x14ac:dyDescent="0.25">
      <c r="A37" s="7" t="s">
        <v>177</v>
      </c>
      <c r="B37" s="7">
        <v>2023</v>
      </c>
      <c r="C37" s="7" t="s">
        <v>1370</v>
      </c>
      <c r="D37" s="7" t="s">
        <v>0</v>
      </c>
      <c r="E37" s="272" t="s">
        <v>11</v>
      </c>
      <c r="F37" s="13">
        <v>15.7666369726253</v>
      </c>
      <c r="G37" s="13">
        <v>9.8795506785907108</v>
      </c>
      <c r="H37" s="13">
        <v>23.782103836049501</v>
      </c>
      <c r="I37" s="13">
        <v>16.069113391519</v>
      </c>
      <c r="J37" s="13">
        <v>4.0944565793001804</v>
      </c>
      <c r="K37" s="7" t="s">
        <v>41</v>
      </c>
      <c r="L37" s="14">
        <v>8743.7038659088394</v>
      </c>
      <c r="M37" s="14">
        <v>5478.9024198260504</v>
      </c>
      <c r="N37" s="14">
        <v>13188.841324358</v>
      </c>
      <c r="O37" s="14">
        <v>8911.4482135347007</v>
      </c>
      <c r="P37" s="14">
        <v>2270.6627851825001</v>
      </c>
    </row>
    <row r="38" spans="1:16" x14ac:dyDescent="0.25">
      <c r="A38" s="7" t="s">
        <v>177</v>
      </c>
      <c r="B38" s="7">
        <v>2023</v>
      </c>
      <c r="C38" s="7" t="s">
        <v>1370</v>
      </c>
      <c r="D38" s="7" t="s">
        <v>0</v>
      </c>
      <c r="E38" s="272" t="s">
        <v>12</v>
      </c>
      <c r="F38" s="13">
        <v>6.7134704950644704</v>
      </c>
      <c r="G38" s="13">
        <v>8.7055983063149905E-2</v>
      </c>
      <c r="H38" s="13">
        <v>17.602309227192301</v>
      </c>
      <c r="I38" s="13">
        <v>7.2978816293291597</v>
      </c>
      <c r="J38" s="13">
        <v>6.1142368821340298</v>
      </c>
      <c r="K38" s="7" t="s">
        <v>41</v>
      </c>
      <c r="L38" s="14">
        <v>8975.9771866061492</v>
      </c>
      <c r="M38" s="14">
        <v>116.394719915262</v>
      </c>
      <c r="N38" s="14">
        <v>23534.463459848401</v>
      </c>
      <c r="O38" s="14">
        <v>9757.3407172293901</v>
      </c>
      <c r="P38" s="14">
        <v>8174.7958537820296</v>
      </c>
    </row>
    <row r="39" spans="1:16" x14ac:dyDescent="0.25">
      <c r="A39" s="7" t="s">
        <v>177</v>
      </c>
      <c r="B39" s="7">
        <v>2023</v>
      </c>
      <c r="C39" s="7" t="s">
        <v>1370</v>
      </c>
      <c r="D39" s="7" t="s">
        <v>0</v>
      </c>
      <c r="E39" s="272" t="s">
        <v>15</v>
      </c>
      <c r="F39" s="13">
        <v>26.345323985515702</v>
      </c>
      <c r="G39" s="13">
        <v>15.345977794765499</v>
      </c>
      <c r="H39" s="13">
        <v>37.5921064139471</v>
      </c>
      <c r="I39" s="13">
        <v>26.383788949792201</v>
      </c>
      <c r="J39" s="13">
        <v>6.7756352756695897</v>
      </c>
      <c r="K39" s="7" t="s">
        <v>41</v>
      </c>
      <c r="L39" s="14">
        <v>9081.2331778072694</v>
      </c>
      <c r="M39" s="14">
        <v>5289.7585458556796</v>
      </c>
      <c r="N39" s="14">
        <v>12957.999080887501</v>
      </c>
      <c r="O39" s="14">
        <v>9094.49205099338</v>
      </c>
      <c r="P39" s="14">
        <v>2335.5614795233</v>
      </c>
    </row>
    <row r="40" spans="1:16" x14ac:dyDescent="0.25">
      <c r="A40" s="7" t="s">
        <v>177</v>
      </c>
      <c r="B40" s="7">
        <v>2023</v>
      </c>
      <c r="C40" s="7" t="s">
        <v>1370</v>
      </c>
      <c r="D40" s="7" t="s">
        <v>0</v>
      </c>
      <c r="E40" s="272" t="s">
        <v>13</v>
      </c>
      <c r="F40" s="13">
        <v>26.5037128943762</v>
      </c>
      <c r="G40" s="13">
        <v>17.541175295700999</v>
      </c>
      <c r="H40" s="13">
        <v>36.532921164068597</v>
      </c>
      <c r="I40" s="13">
        <v>26.775246265961801</v>
      </c>
      <c r="J40" s="13">
        <v>5.8056249017939701</v>
      </c>
      <c r="K40" s="7" t="s">
        <v>41</v>
      </c>
      <c r="L40" s="14">
        <v>33368.969645406498</v>
      </c>
      <c r="M40" s="14">
        <v>22084.8659325464</v>
      </c>
      <c r="N40" s="14">
        <v>45996.043733197301</v>
      </c>
      <c r="O40" s="14">
        <v>33710.838306233898</v>
      </c>
      <c r="P40" s="14">
        <v>7309.45592010567</v>
      </c>
    </row>
    <row r="41" spans="1:16" x14ac:dyDescent="0.25">
      <c r="A41" s="7" t="s">
        <v>177</v>
      </c>
      <c r="B41" s="7">
        <v>2023</v>
      </c>
      <c r="C41" s="7" t="s">
        <v>1370</v>
      </c>
      <c r="D41" s="7" t="s">
        <v>0</v>
      </c>
      <c r="E41" s="272" t="s">
        <v>14</v>
      </c>
      <c r="F41" s="13">
        <v>22.844520197442399</v>
      </c>
      <c r="G41" s="13">
        <v>11.600647888218599</v>
      </c>
      <c r="H41" s="13">
        <v>33.260532242926203</v>
      </c>
      <c r="I41" s="13">
        <v>22.643420073771999</v>
      </c>
      <c r="J41" s="13">
        <v>6.5542962826344304</v>
      </c>
      <c r="K41" s="7" t="s">
        <v>41</v>
      </c>
      <c r="L41" s="14">
        <v>29665.437037994699</v>
      </c>
      <c r="M41" s="14">
        <v>15064.3693346829</v>
      </c>
      <c r="N41" s="14">
        <v>43191.4619600191</v>
      </c>
      <c r="O41" s="14">
        <v>29404.292439398901</v>
      </c>
      <c r="P41" s="14">
        <v>8511.2780667034203</v>
      </c>
    </row>
    <row r="42" spans="1:16" x14ac:dyDescent="0.25">
      <c r="A42" s="7" t="s">
        <v>177</v>
      </c>
      <c r="B42" s="7">
        <v>2023</v>
      </c>
      <c r="C42" s="7" t="s">
        <v>1370</v>
      </c>
      <c r="D42" s="7" t="s">
        <v>1</v>
      </c>
      <c r="E42" s="7" t="s">
        <v>72</v>
      </c>
      <c r="F42" s="13">
        <v>5.8144945444654903</v>
      </c>
      <c r="G42" s="13">
        <v>1.7369533076946899</v>
      </c>
      <c r="H42" s="13">
        <v>10.0032842396846</v>
      </c>
      <c r="I42" s="13">
        <v>5.7490729762564703</v>
      </c>
      <c r="J42" s="13">
        <v>2.6086501815863299</v>
      </c>
      <c r="K42" s="7" t="s">
        <v>41</v>
      </c>
      <c r="L42" s="14">
        <v>589.93861648146901</v>
      </c>
      <c r="M42" s="14">
        <v>176.23128259870299</v>
      </c>
      <c r="N42" s="14">
        <v>1014.9332189583999</v>
      </c>
      <c r="O42" s="14">
        <v>583.30094417098098</v>
      </c>
      <c r="P42" s="14">
        <v>264.673647423749</v>
      </c>
    </row>
    <row r="43" spans="1:16" x14ac:dyDescent="0.25">
      <c r="A43" s="7" t="s">
        <v>177</v>
      </c>
      <c r="B43" s="7">
        <v>2023</v>
      </c>
      <c r="C43" s="7" t="s">
        <v>1370</v>
      </c>
      <c r="D43" s="7" t="s">
        <v>1</v>
      </c>
      <c r="E43" s="272" t="s">
        <v>11</v>
      </c>
      <c r="F43" s="13">
        <v>14.875204324699901</v>
      </c>
      <c r="G43" s="13">
        <v>7.3634799143101599</v>
      </c>
      <c r="H43" s="13">
        <v>22.7227791773003</v>
      </c>
      <c r="I43" s="13">
        <v>15.013144383637901</v>
      </c>
      <c r="J43" s="13">
        <v>4.6612418161447904</v>
      </c>
      <c r="K43" s="7" t="s">
        <v>41</v>
      </c>
      <c r="L43" s="14">
        <v>1020.14151258792</v>
      </c>
      <c r="M43" s="14">
        <v>504.98745252339103</v>
      </c>
      <c r="N43" s="14">
        <v>1558.32819597925</v>
      </c>
      <c r="O43" s="14">
        <v>1029.6014418298801</v>
      </c>
      <c r="P43" s="14">
        <v>319.66796375120998</v>
      </c>
    </row>
    <row r="44" spans="1:16" x14ac:dyDescent="0.25">
      <c r="A44" s="7" t="s">
        <v>177</v>
      </c>
      <c r="B44" s="7">
        <v>2023</v>
      </c>
      <c r="C44" s="7" t="s">
        <v>1370</v>
      </c>
      <c r="D44" s="7" t="s">
        <v>1</v>
      </c>
      <c r="E44" s="272" t="s">
        <v>12</v>
      </c>
      <c r="F44" s="13">
        <v>0.29948892579535902</v>
      </c>
      <c r="G44" s="13">
        <v>2.5141451591835999E-2</v>
      </c>
      <c r="H44" s="13">
        <v>5.0893921274001297</v>
      </c>
      <c r="I44" s="13">
        <v>0.99534359965469599</v>
      </c>
      <c r="J44" s="13">
        <v>1.8844001671397901</v>
      </c>
      <c r="K44" s="7" t="s">
        <v>41</v>
      </c>
      <c r="L44" s="14">
        <v>25.387676239672601</v>
      </c>
      <c r="M44" s="14">
        <v>2.1312408514399301</v>
      </c>
      <c r="N44" s="14">
        <v>431.42777063970902</v>
      </c>
      <c r="O44" s="14">
        <v>84.375276942728604</v>
      </c>
      <c r="P44" s="14">
        <v>159.74060216844001</v>
      </c>
    </row>
    <row r="45" spans="1:16" x14ac:dyDescent="0.25">
      <c r="A45" s="7" t="s">
        <v>177</v>
      </c>
      <c r="B45" s="7">
        <v>2023</v>
      </c>
      <c r="C45" s="7" t="s">
        <v>1370</v>
      </c>
      <c r="D45" s="7" t="s">
        <v>1</v>
      </c>
      <c r="E45" s="272" t="s">
        <v>15</v>
      </c>
      <c r="F45" s="13">
        <v>11.5341453018584</v>
      </c>
      <c r="G45" s="13">
        <v>0.34340823094598599</v>
      </c>
      <c r="H45" s="13">
        <v>24.3124235887413</v>
      </c>
      <c r="I45" s="13">
        <v>11.7443818547435</v>
      </c>
      <c r="J45" s="13">
        <v>7.3836924423118502</v>
      </c>
      <c r="K45" s="7" t="s">
        <v>41</v>
      </c>
      <c r="L45" s="14">
        <v>338.64250606256297</v>
      </c>
      <c r="M45" s="14">
        <v>10.082465660574099</v>
      </c>
      <c r="N45" s="14">
        <v>713.81275656544699</v>
      </c>
      <c r="O45" s="14">
        <v>344.815051255269</v>
      </c>
      <c r="P45" s="14">
        <v>216.785210106276</v>
      </c>
    </row>
    <row r="46" spans="1:16" x14ac:dyDescent="0.25">
      <c r="A46" s="7" t="s">
        <v>177</v>
      </c>
      <c r="B46" s="7">
        <v>2023</v>
      </c>
      <c r="C46" s="7" t="s">
        <v>1370</v>
      </c>
      <c r="D46" s="7" t="s">
        <v>1</v>
      </c>
      <c r="E46" s="272" t="s">
        <v>13</v>
      </c>
      <c r="F46" s="13">
        <v>27.1337970207334</v>
      </c>
      <c r="G46" s="13">
        <v>16.5002821142023</v>
      </c>
      <c r="H46" s="13">
        <v>38.211994026764799</v>
      </c>
      <c r="I46" s="13">
        <v>27.100329262211599</v>
      </c>
      <c r="J46" s="13">
        <v>6.6594847725584403</v>
      </c>
      <c r="K46" s="7" t="s">
        <v>41</v>
      </c>
      <c r="L46" s="14">
        <v>3130.6975002522199</v>
      </c>
      <c r="M46" s="14">
        <v>1903.80255033666</v>
      </c>
      <c r="N46" s="14">
        <v>4408.8998708081299</v>
      </c>
      <c r="O46" s="14">
        <v>3126.8359902739799</v>
      </c>
      <c r="P46" s="14">
        <v>768.37135305779304</v>
      </c>
    </row>
    <row r="47" spans="1:16" x14ac:dyDescent="0.25">
      <c r="A47" s="7" t="s">
        <v>177</v>
      </c>
      <c r="B47" s="7">
        <v>2023</v>
      </c>
      <c r="C47" s="7" t="s">
        <v>1371</v>
      </c>
      <c r="D47" s="7" t="s">
        <v>0</v>
      </c>
      <c r="E47" s="272" t="s">
        <v>7</v>
      </c>
      <c r="F47" s="13">
        <v>1.32051012445015</v>
      </c>
      <c r="G47" s="13">
        <v>1.28883480489816E-9</v>
      </c>
      <c r="H47" s="13">
        <v>3.4242756141914201</v>
      </c>
      <c r="I47" s="13">
        <v>1.3900784861901201</v>
      </c>
      <c r="J47" s="13">
        <v>1.1286263328210799</v>
      </c>
      <c r="K47" s="7" t="s">
        <v>41</v>
      </c>
      <c r="L47" s="14">
        <v>83.905213307562704</v>
      </c>
      <c r="M47" s="14">
        <v>8.1892563503229004E-8</v>
      </c>
      <c r="N47" s="14">
        <v>217.57847252572299</v>
      </c>
      <c r="O47" s="14">
        <v>88.325587012520202</v>
      </c>
      <c r="P47" s="14">
        <v>71.712917187451396</v>
      </c>
    </row>
    <row r="48" spans="1:16" x14ac:dyDescent="0.25">
      <c r="A48" s="7" t="s">
        <v>177</v>
      </c>
      <c r="B48" s="7">
        <v>2023</v>
      </c>
      <c r="C48" s="7" t="s">
        <v>1371</v>
      </c>
      <c r="D48" s="7" t="s">
        <v>0</v>
      </c>
      <c r="E48" s="272" t="s">
        <v>8</v>
      </c>
      <c r="F48" s="13">
        <v>0.204775914379621</v>
      </c>
      <c r="G48" s="13">
        <v>4.7821857153380402E-14</v>
      </c>
      <c r="H48" s="13">
        <v>2.8949401740248502</v>
      </c>
      <c r="I48" s="13">
        <v>0.75334689736723703</v>
      </c>
      <c r="J48" s="13">
        <v>1.0190956304901699</v>
      </c>
      <c r="K48" s="7" t="s">
        <v>41</v>
      </c>
      <c r="L48" s="14">
        <v>80.005949748117899</v>
      </c>
      <c r="M48" s="14">
        <v>1.86839995898257E-11</v>
      </c>
      <c r="N48" s="14">
        <v>1131.0531259915001</v>
      </c>
      <c r="O48" s="14">
        <v>294.33263280137902</v>
      </c>
      <c r="P48" s="14">
        <v>398.16066283251098</v>
      </c>
    </row>
    <row r="49" spans="1:16" x14ac:dyDescent="0.25">
      <c r="A49" s="7" t="s">
        <v>177</v>
      </c>
      <c r="B49" s="7">
        <v>2023</v>
      </c>
      <c r="C49" s="7" t="s">
        <v>1371</v>
      </c>
      <c r="D49" s="7" t="s">
        <v>0</v>
      </c>
      <c r="E49" s="272" t="s">
        <v>9</v>
      </c>
      <c r="F49" s="13">
        <v>2.0958212076752698</v>
      </c>
      <c r="G49" s="13">
        <v>3.9389741423887498E-8</v>
      </c>
      <c r="H49" s="13">
        <v>4.9901183574197798</v>
      </c>
      <c r="I49" s="13">
        <v>2.1653932884958</v>
      </c>
      <c r="J49" s="13">
        <v>1.62539820330813</v>
      </c>
      <c r="K49" s="7" t="s">
        <v>41</v>
      </c>
      <c r="L49" s="14">
        <v>474.38913035729701</v>
      </c>
      <c r="M49" s="14">
        <v>8.9158679712969397E-6</v>
      </c>
      <c r="N49" s="14">
        <v>1129.51329020196</v>
      </c>
      <c r="O49" s="14">
        <v>490.13677085102501</v>
      </c>
      <c r="P49" s="14">
        <v>367.90888331879597</v>
      </c>
    </row>
    <row r="50" spans="1:16" x14ac:dyDescent="0.25">
      <c r="A50" s="7" t="s">
        <v>177</v>
      </c>
      <c r="B50" s="7">
        <v>2023</v>
      </c>
      <c r="C50" s="7" t="s">
        <v>1371</v>
      </c>
      <c r="D50" s="7" t="s">
        <v>0</v>
      </c>
      <c r="E50" s="272" t="s">
        <v>10</v>
      </c>
      <c r="F50" s="13">
        <v>6.3133794028347401E-2</v>
      </c>
      <c r="G50" s="13">
        <v>8.9697298712366404E-15</v>
      </c>
      <c r="H50" s="13">
        <v>3.29648452453453</v>
      </c>
      <c r="I50" s="13">
        <v>0.70407702866838795</v>
      </c>
      <c r="J50" s="13">
        <v>1.1829198338809099</v>
      </c>
      <c r="K50" s="7" t="s">
        <v>41</v>
      </c>
      <c r="L50" s="14">
        <v>2.7109651155772299</v>
      </c>
      <c r="M50" s="14">
        <v>3.8516020067090099E-13</v>
      </c>
      <c r="N50" s="14">
        <v>141.55104548351201</v>
      </c>
      <c r="O50" s="14">
        <v>30.233067611020498</v>
      </c>
      <c r="P50" s="14">
        <v>50.794577666846401</v>
      </c>
    </row>
    <row r="51" spans="1:16" x14ac:dyDescent="0.25">
      <c r="A51" s="7" t="s">
        <v>177</v>
      </c>
      <c r="B51" s="7">
        <v>2023</v>
      </c>
      <c r="C51" s="7" t="s">
        <v>1371</v>
      </c>
      <c r="D51" s="7" t="s">
        <v>0</v>
      </c>
      <c r="E51" s="272" t="s">
        <v>11</v>
      </c>
      <c r="F51" s="13">
        <v>2.8565340281377298</v>
      </c>
      <c r="G51" s="13">
        <v>0.134243856877825</v>
      </c>
      <c r="H51" s="13">
        <v>5.8215658944828403</v>
      </c>
      <c r="I51" s="13">
        <v>2.90411457665112</v>
      </c>
      <c r="J51" s="13">
        <v>1.74244725878518</v>
      </c>
      <c r="K51" s="7" t="s">
        <v>41</v>
      </c>
      <c r="L51" s="14">
        <v>2140.6009046655699</v>
      </c>
      <c r="M51" s="14">
        <v>100.598319028536</v>
      </c>
      <c r="N51" s="14">
        <v>4362.5068343486</v>
      </c>
      <c r="O51" s="14">
        <v>2176.2563403050499</v>
      </c>
      <c r="P51" s="14">
        <v>1305.7377023158499</v>
      </c>
    </row>
    <row r="52" spans="1:16" x14ac:dyDescent="0.25">
      <c r="A52" s="7" t="s">
        <v>177</v>
      </c>
      <c r="B52" s="7">
        <v>2023</v>
      </c>
      <c r="C52" s="7" t="s">
        <v>1371</v>
      </c>
      <c r="D52" s="7" t="s">
        <v>0</v>
      </c>
      <c r="E52" s="272" t="s">
        <v>12</v>
      </c>
      <c r="F52" s="13">
        <v>5.65982861268352</v>
      </c>
      <c r="G52" s="13">
        <v>0.59215128220225499</v>
      </c>
      <c r="H52" s="13">
        <v>9.9679573424458692</v>
      </c>
      <c r="I52" s="13">
        <v>5.58149486145268</v>
      </c>
      <c r="J52" s="13">
        <v>2.7354469569244499</v>
      </c>
      <c r="K52" s="7" t="s">
        <v>41</v>
      </c>
      <c r="L52" s="14">
        <v>2253.00797585092</v>
      </c>
      <c r="M52" s="14">
        <v>235.71766090625101</v>
      </c>
      <c r="N52" s="14">
        <v>3967.94477930742</v>
      </c>
      <c r="O52" s="14">
        <v>2221.82565949847</v>
      </c>
      <c r="P52" s="14">
        <v>1088.8993701429099</v>
      </c>
    </row>
    <row r="53" spans="1:16" x14ac:dyDescent="0.25">
      <c r="A53" s="7" t="s">
        <v>177</v>
      </c>
      <c r="B53" s="7">
        <v>2023</v>
      </c>
      <c r="C53" s="7" t="s">
        <v>1371</v>
      </c>
      <c r="D53" s="7" t="s">
        <v>0</v>
      </c>
      <c r="E53" s="272" t="s">
        <v>15</v>
      </c>
      <c r="F53" s="13">
        <v>0.80490788673100899</v>
      </c>
      <c r="G53" s="13">
        <v>1.47043453749199E-13</v>
      </c>
      <c r="H53" s="13">
        <v>9.9879453930617306</v>
      </c>
      <c r="I53" s="13">
        <v>2.7157113117617699</v>
      </c>
      <c r="J53" s="13">
        <v>3.5775803130138999</v>
      </c>
      <c r="K53" s="7" t="s">
        <v>41</v>
      </c>
      <c r="L53" s="14">
        <v>119.689802756901</v>
      </c>
      <c r="M53" s="14">
        <v>2.1865361572505801E-11</v>
      </c>
      <c r="N53" s="14">
        <v>1485.20747994828</v>
      </c>
      <c r="O53" s="14">
        <v>403.82627205897501</v>
      </c>
      <c r="P53" s="14">
        <v>531.986192545167</v>
      </c>
    </row>
    <row r="54" spans="1:16" x14ac:dyDescent="0.25">
      <c r="A54" s="7" t="s">
        <v>177</v>
      </c>
      <c r="B54" s="7">
        <v>2023</v>
      </c>
      <c r="C54" s="7" t="s">
        <v>1371</v>
      </c>
      <c r="D54" s="7" t="s">
        <v>0</v>
      </c>
      <c r="E54" s="272" t="s">
        <v>13</v>
      </c>
      <c r="F54" s="13">
        <v>7.18502171479579E-3</v>
      </c>
      <c r="G54" s="13">
        <v>2.66742342198427E-15</v>
      </c>
      <c r="H54" s="13">
        <v>10.606768922564701</v>
      </c>
      <c r="I54" s="13">
        <v>1.8243040906352099</v>
      </c>
      <c r="J54" s="13">
        <v>3.6419042618246</v>
      </c>
      <c r="K54" s="7" t="s">
        <v>41</v>
      </c>
      <c r="L54" s="14">
        <v>8.9773972317687498</v>
      </c>
      <c r="M54" s="14">
        <v>3.3328388688324702E-12</v>
      </c>
      <c r="N54" s="14">
        <v>13252.7334979878</v>
      </c>
      <c r="O54" s="14">
        <v>2279.3949890850699</v>
      </c>
      <c r="P54" s="14">
        <v>4550.4136989793697</v>
      </c>
    </row>
    <row r="55" spans="1:16" x14ac:dyDescent="0.25">
      <c r="A55" s="7" t="s">
        <v>177</v>
      </c>
      <c r="B55" s="7">
        <v>2023</v>
      </c>
      <c r="C55" s="7" t="s">
        <v>1371</v>
      </c>
      <c r="D55" s="7" t="s">
        <v>0</v>
      </c>
      <c r="E55" s="272" t="s">
        <v>14</v>
      </c>
      <c r="F55" s="13">
        <v>14.0932643239268</v>
      </c>
      <c r="G55" s="13">
        <v>5.0483672603832002</v>
      </c>
      <c r="H55" s="13">
        <v>21.369484279162101</v>
      </c>
      <c r="I55" s="13">
        <v>13.849461454454801</v>
      </c>
      <c r="J55" s="13">
        <v>4.8380585278461403</v>
      </c>
      <c r="K55" s="7" t="s">
        <v>41</v>
      </c>
      <c r="L55" s="14">
        <v>18569.426005849298</v>
      </c>
      <c r="M55" s="14">
        <v>6651.77918595351</v>
      </c>
      <c r="N55" s="14">
        <v>28156.646181066801</v>
      </c>
      <c r="O55" s="14">
        <v>18248.188907004202</v>
      </c>
      <c r="P55" s="14">
        <v>6374.6742968753597</v>
      </c>
    </row>
    <row r="56" spans="1:16" x14ac:dyDescent="0.25">
      <c r="A56" s="7" t="s">
        <v>177</v>
      </c>
      <c r="B56" s="7">
        <v>2023</v>
      </c>
      <c r="C56" s="7" t="s">
        <v>1371</v>
      </c>
      <c r="D56" s="7" t="s">
        <v>1</v>
      </c>
      <c r="E56" s="272" t="s">
        <v>7</v>
      </c>
      <c r="F56" s="13">
        <v>2.0223032219024599</v>
      </c>
      <c r="G56" s="13">
        <v>3.6676793872743498E-11</v>
      </c>
      <c r="H56" s="13">
        <v>6.0173310695735296</v>
      </c>
      <c r="I56" s="13">
        <v>2.2324967687820498</v>
      </c>
      <c r="J56" s="13">
        <v>2.1266542239189898</v>
      </c>
      <c r="K56" s="7" t="s">
        <v>41</v>
      </c>
      <c r="L56" s="14">
        <v>103.46103283252999</v>
      </c>
      <c r="M56" s="14">
        <v>1.8763847745295501E-9</v>
      </c>
      <c r="N56" s="14">
        <v>307.84665751938098</v>
      </c>
      <c r="O56" s="14">
        <v>114.214534690889</v>
      </c>
      <c r="P56" s="14">
        <v>108.79963009569499</v>
      </c>
    </row>
    <row r="57" spans="1:16" x14ac:dyDescent="0.25">
      <c r="A57" s="7" t="s">
        <v>177</v>
      </c>
      <c r="B57" s="7">
        <v>2023</v>
      </c>
      <c r="C57" s="7" t="s">
        <v>1371</v>
      </c>
      <c r="D57" s="7" t="s">
        <v>1</v>
      </c>
      <c r="E57" s="272" t="s">
        <v>8</v>
      </c>
      <c r="F57" s="13">
        <v>0.30466224190121399</v>
      </c>
      <c r="G57" s="13">
        <v>2.31143438272986E-2</v>
      </c>
      <c r="H57" s="13">
        <v>2.8008735983438098</v>
      </c>
      <c r="I57" s="13">
        <v>0.672377783437066</v>
      </c>
      <c r="J57" s="13">
        <v>1.1032424905717</v>
      </c>
      <c r="K57" s="7" t="s">
        <v>41</v>
      </c>
      <c r="L57" s="14">
        <v>59.972762318253999</v>
      </c>
      <c r="M57" s="14">
        <v>4.5500585824037403</v>
      </c>
      <c r="N57" s="14">
        <v>551.35196783397896</v>
      </c>
      <c r="O57" s="14">
        <v>132.35756666958599</v>
      </c>
      <c r="P57" s="14">
        <v>217.17328426903899</v>
      </c>
    </row>
    <row r="58" spans="1:16" x14ac:dyDescent="0.25">
      <c r="A58" s="7" t="s">
        <v>177</v>
      </c>
      <c r="B58" s="7">
        <v>2023</v>
      </c>
      <c r="C58" s="7" t="s">
        <v>1371</v>
      </c>
      <c r="D58" s="7" t="s">
        <v>1</v>
      </c>
      <c r="E58" s="272" t="s">
        <v>9</v>
      </c>
      <c r="F58" s="13">
        <v>1.0101178582456801E-3</v>
      </c>
      <c r="G58" s="13">
        <v>7.2106743644980404E-16</v>
      </c>
      <c r="H58" s="13">
        <v>2.1229146241818202</v>
      </c>
      <c r="I58" s="13">
        <v>0.35196998451981698</v>
      </c>
      <c r="J58" s="13">
        <v>0.86633357994427196</v>
      </c>
      <c r="K58" s="7" t="s">
        <v>41</v>
      </c>
      <c r="L58" s="14">
        <v>3.2162152606542503E-2</v>
      </c>
      <c r="M58" s="14">
        <v>2.2958787176561701E-14</v>
      </c>
      <c r="N58" s="14">
        <v>67.593601633949206</v>
      </c>
      <c r="O58" s="14">
        <v>11.2067243071109</v>
      </c>
      <c r="P58" s="14">
        <v>27.5840611854256</v>
      </c>
    </row>
    <row r="59" spans="1:16" x14ac:dyDescent="0.25">
      <c r="A59" s="7" t="s">
        <v>177</v>
      </c>
      <c r="B59" s="7">
        <v>2023</v>
      </c>
      <c r="C59" s="7" t="s">
        <v>1371</v>
      </c>
      <c r="D59" s="7" t="s">
        <v>1</v>
      </c>
      <c r="E59" s="272" t="s">
        <v>10</v>
      </c>
      <c r="F59" s="13">
        <v>4.3721203785838396</v>
      </c>
      <c r="G59" s="13">
        <v>1.2903515647147601</v>
      </c>
      <c r="H59" s="13">
        <v>8.1205741763076205</v>
      </c>
      <c r="I59" s="13">
        <v>4.50636317548725</v>
      </c>
      <c r="J59" s="13">
        <v>2.1318670208547799</v>
      </c>
      <c r="K59" s="7" t="s">
        <v>41</v>
      </c>
      <c r="L59" s="14">
        <v>108.77835501916501</v>
      </c>
      <c r="M59" s="14">
        <v>32.103946930103199</v>
      </c>
      <c r="N59" s="14">
        <v>202.03988550653301</v>
      </c>
      <c r="O59" s="14">
        <v>112.118315806122</v>
      </c>
      <c r="P59" s="14">
        <v>53.040851478866898</v>
      </c>
    </row>
    <row r="60" spans="1:16" x14ac:dyDescent="0.25">
      <c r="A60" s="7" t="s">
        <v>177</v>
      </c>
      <c r="B60" s="7">
        <v>2023</v>
      </c>
      <c r="C60" s="7" t="s">
        <v>1371</v>
      </c>
      <c r="D60" s="7" t="s">
        <v>1</v>
      </c>
      <c r="E60" s="272" t="s">
        <v>11</v>
      </c>
      <c r="F60" s="13">
        <v>1.7418255825327002E-2</v>
      </c>
      <c r="G60" s="13">
        <v>1.69905796889324E-15</v>
      </c>
      <c r="H60" s="13">
        <v>18.830795612829601</v>
      </c>
      <c r="I60" s="13">
        <v>3.2344285413811198</v>
      </c>
      <c r="J60" s="13">
        <v>6.4781775722241397</v>
      </c>
      <c r="K60" s="7" t="s">
        <v>41</v>
      </c>
      <c r="L60" s="14">
        <v>0.59013050736208095</v>
      </c>
      <c r="M60" s="14">
        <v>5.7564083986103104E-14</v>
      </c>
      <c r="N60" s="14">
        <v>637.98735536266804</v>
      </c>
      <c r="O60" s="14">
        <v>109.582438981992</v>
      </c>
      <c r="P60" s="14">
        <v>219.480656146954</v>
      </c>
    </row>
    <row r="61" spans="1:16" x14ac:dyDescent="0.25">
      <c r="A61" s="7" t="s">
        <v>177</v>
      </c>
      <c r="B61" s="7">
        <v>2023</v>
      </c>
      <c r="C61" s="7" t="s">
        <v>1371</v>
      </c>
      <c r="D61" s="7" t="s">
        <v>1</v>
      </c>
      <c r="E61" s="272" t="s">
        <v>12</v>
      </c>
      <c r="F61" s="13">
        <v>9.6169585903435308</v>
      </c>
      <c r="G61" s="13">
        <v>3.94712184871271</v>
      </c>
      <c r="H61" s="13">
        <v>15.346928732537201</v>
      </c>
      <c r="I61" s="13">
        <v>9.6255847550219595</v>
      </c>
      <c r="J61" s="13">
        <v>3.4883501403544699</v>
      </c>
      <c r="K61" s="7" t="s">
        <v>41</v>
      </c>
      <c r="L61" s="14">
        <v>605.38754326212495</v>
      </c>
      <c r="M61" s="14">
        <v>248.471320376465</v>
      </c>
      <c r="N61" s="14">
        <v>966.08916371321698</v>
      </c>
      <c r="O61" s="14">
        <v>605.93056032863205</v>
      </c>
      <c r="P61" s="14">
        <v>219.59164133531399</v>
      </c>
    </row>
    <row r="62" spans="1:16" x14ac:dyDescent="0.25">
      <c r="A62" s="7" t="s">
        <v>177</v>
      </c>
      <c r="B62" s="7">
        <v>2023</v>
      </c>
      <c r="C62" s="7" t="s">
        <v>1371</v>
      </c>
      <c r="D62" s="7" t="s">
        <v>1</v>
      </c>
      <c r="E62" s="272" t="s">
        <v>15</v>
      </c>
      <c r="F62" s="13">
        <v>4.9506521208832E-3</v>
      </c>
      <c r="G62" s="13">
        <v>7.76704943348227E-16</v>
      </c>
      <c r="H62" s="13">
        <v>7.0991082529504901</v>
      </c>
      <c r="I62" s="13">
        <v>1.2433206719413099</v>
      </c>
      <c r="J62" s="13">
        <v>2.5556290986871999</v>
      </c>
      <c r="K62" s="7" t="s">
        <v>41</v>
      </c>
      <c r="L62" s="14">
        <v>0.20515502388939899</v>
      </c>
      <c r="M62" s="14">
        <v>3.2186652852350497E-14</v>
      </c>
      <c r="N62" s="14">
        <v>294.187046002268</v>
      </c>
      <c r="O62" s="14">
        <v>51.523208645247998</v>
      </c>
      <c r="P62" s="14">
        <v>105.905269849597</v>
      </c>
    </row>
    <row r="63" spans="1:16" x14ac:dyDescent="0.25">
      <c r="A63" s="7" t="s">
        <v>177</v>
      </c>
      <c r="B63" s="7">
        <v>2023</v>
      </c>
      <c r="C63" s="7" t="s">
        <v>1371</v>
      </c>
      <c r="D63" s="7" t="s">
        <v>1</v>
      </c>
      <c r="E63" s="272" t="s">
        <v>13</v>
      </c>
      <c r="F63" s="13">
        <v>12.959840283473</v>
      </c>
      <c r="G63" s="13">
        <v>4.1395182427006398</v>
      </c>
      <c r="H63" s="13">
        <v>21.5668864484072</v>
      </c>
      <c r="I63" s="13">
        <v>12.894291476266099</v>
      </c>
      <c r="J63" s="13">
        <v>5.2984544371509799</v>
      </c>
      <c r="K63" s="7" t="s">
        <v>41</v>
      </c>
      <c r="L63" s="14">
        <v>776.94242499420704</v>
      </c>
      <c r="M63" s="14">
        <v>248.164118649903</v>
      </c>
      <c r="N63" s="14">
        <v>1292.9348425820101</v>
      </c>
      <c r="O63" s="14">
        <v>773.01277400215395</v>
      </c>
      <c r="P63" s="14">
        <v>317.64234350720102</v>
      </c>
    </row>
    <row r="64" spans="1:16" x14ac:dyDescent="0.25">
      <c r="A64" s="7" t="s">
        <v>177</v>
      </c>
      <c r="B64" s="7">
        <v>2024</v>
      </c>
      <c r="C64" s="7" t="s">
        <v>1370</v>
      </c>
      <c r="D64" s="7" t="s">
        <v>0</v>
      </c>
      <c r="E64" s="272" t="s">
        <v>7</v>
      </c>
      <c r="F64" s="13">
        <v>0.62208917486307502</v>
      </c>
      <c r="G64" s="13">
        <v>0.12622768383691499</v>
      </c>
      <c r="H64" s="13">
        <v>2.4502581800050001</v>
      </c>
      <c r="I64" s="13">
        <v>0.84655694367331702</v>
      </c>
      <c r="J64" s="13">
        <v>0.75477918219597095</v>
      </c>
      <c r="K64" s="7" t="s">
        <v>41</v>
      </c>
      <c r="L64" s="14">
        <v>61.306888182755998</v>
      </c>
      <c r="M64" s="14">
        <v>12.439738242128</v>
      </c>
      <c r="N64" s="14">
        <v>241.472943639493</v>
      </c>
      <c r="O64" s="14">
        <v>83.428186799005402</v>
      </c>
      <c r="P64" s="14">
        <v>74.383488405412905</v>
      </c>
    </row>
    <row r="65" spans="1:16" x14ac:dyDescent="0.25">
      <c r="A65" s="7" t="s">
        <v>177</v>
      </c>
      <c r="B65" s="7">
        <v>2024</v>
      </c>
      <c r="C65" s="7" t="s">
        <v>1370</v>
      </c>
      <c r="D65" s="7" t="s">
        <v>0</v>
      </c>
      <c r="E65" s="272" t="s">
        <v>8</v>
      </c>
      <c r="F65" s="13">
        <v>2.1266488160801502E-3</v>
      </c>
      <c r="G65" s="13">
        <v>6.31261849042914E-17</v>
      </c>
      <c r="H65" s="13">
        <v>1.44496155604087</v>
      </c>
      <c r="I65" s="13">
        <v>0.25554353158680698</v>
      </c>
      <c r="J65" s="13">
        <v>0.53027883824883504</v>
      </c>
      <c r="K65" s="7" t="s">
        <v>41</v>
      </c>
      <c r="L65" s="14">
        <v>0.60137375221114497</v>
      </c>
      <c r="M65" s="14">
        <v>1.78508225672355E-14</v>
      </c>
      <c r="N65" s="14">
        <v>408.60622881723702</v>
      </c>
      <c r="O65" s="14">
        <v>72.262599862117398</v>
      </c>
      <c r="P65" s="14">
        <v>149.95224988000501</v>
      </c>
    </row>
    <row r="66" spans="1:16" x14ac:dyDescent="0.25">
      <c r="A66" s="7" t="s">
        <v>177</v>
      </c>
      <c r="B66" s="7">
        <v>2024</v>
      </c>
      <c r="C66" s="7" t="s">
        <v>1370</v>
      </c>
      <c r="D66" s="7" t="s">
        <v>0</v>
      </c>
      <c r="E66" s="272" t="s">
        <v>9</v>
      </c>
      <c r="F66" s="13">
        <v>5.4480918763587802E-4</v>
      </c>
      <c r="G66" s="13">
        <v>1.41433682117787E-16</v>
      </c>
      <c r="H66" s="13">
        <v>1.29635870065883</v>
      </c>
      <c r="I66" s="13">
        <v>0.20891524311645401</v>
      </c>
      <c r="J66" s="13">
        <v>0.52541764520547096</v>
      </c>
      <c r="K66" s="7" t="s">
        <v>41</v>
      </c>
      <c r="L66" s="14">
        <v>0.20513155532866101</v>
      </c>
      <c r="M66" s="14">
        <v>5.3252609990989401E-14</v>
      </c>
      <c r="N66" s="14">
        <v>488.10497797206398</v>
      </c>
      <c r="O66" s="14">
        <v>78.660767338207293</v>
      </c>
      <c r="P66" s="14">
        <v>197.830251772764</v>
      </c>
    </row>
    <row r="67" spans="1:16" x14ac:dyDescent="0.25">
      <c r="A67" s="7" t="s">
        <v>177</v>
      </c>
      <c r="B67" s="7">
        <v>2024</v>
      </c>
      <c r="C67" s="7" t="s">
        <v>1370</v>
      </c>
      <c r="D67" s="7" t="s">
        <v>0</v>
      </c>
      <c r="E67" s="272" t="s">
        <v>10</v>
      </c>
      <c r="F67" s="13">
        <v>6.6647770231237097E-3</v>
      </c>
      <c r="G67" s="13">
        <v>8.3520912279389804E-15</v>
      </c>
      <c r="H67" s="13">
        <v>2.9472845400865402</v>
      </c>
      <c r="I67" s="13">
        <v>0.59242694163670995</v>
      </c>
      <c r="J67" s="13">
        <v>1.05144215247794</v>
      </c>
      <c r="K67" s="7" t="s">
        <v>41</v>
      </c>
      <c r="L67" s="14">
        <v>3.9332848079666798</v>
      </c>
      <c r="M67" s="14">
        <v>4.9290701590804598E-12</v>
      </c>
      <c r="N67" s="14">
        <v>1739.3694441774701</v>
      </c>
      <c r="O67" s="14">
        <v>349.62668387631999</v>
      </c>
      <c r="P67" s="14">
        <v>620.51910070638201</v>
      </c>
    </row>
    <row r="68" spans="1:16" x14ac:dyDescent="0.25">
      <c r="A68" s="7" t="s">
        <v>177</v>
      </c>
      <c r="B68" s="7">
        <v>2024</v>
      </c>
      <c r="C68" s="7" t="s">
        <v>1370</v>
      </c>
      <c r="D68" s="7" t="s">
        <v>0</v>
      </c>
      <c r="E68" s="272" t="s">
        <v>11</v>
      </c>
      <c r="F68" s="13">
        <v>0.45026803839944601</v>
      </c>
      <c r="G68" s="13">
        <v>3.0104042536207E-2</v>
      </c>
      <c r="H68" s="13">
        <v>4.9820702558946097</v>
      </c>
      <c r="I68" s="13">
        <v>1.1877204154569501</v>
      </c>
      <c r="J68" s="13">
        <v>1.6757439217024299</v>
      </c>
      <c r="K68" s="7" t="s">
        <v>41</v>
      </c>
      <c r="L68" s="14">
        <v>139.75419375842</v>
      </c>
      <c r="M68" s="14">
        <v>9.3436927223879493</v>
      </c>
      <c r="N68" s="14">
        <v>1546.3349660245599</v>
      </c>
      <c r="O68" s="14">
        <v>368.64466254952902</v>
      </c>
      <c r="P68" s="14">
        <v>520.11739841799999</v>
      </c>
    </row>
    <row r="69" spans="1:16" x14ac:dyDescent="0.25">
      <c r="A69" s="7" t="s">
        <v>177</v>
      </c>
      <c r="B69" s="7">
        <v>2024</v>
      </c>
      <c r="C69" s="7" t="s">
        <v>1370</v>
      </c>
      <c r="D69" s="7" t="s">
        <v>0</v>
      </c>
      <c r="E69" s="272" t="s">
        <v>12</v>
      </c>
      <c r="F69" s="13">
        <v>4.5572235049339298</v>
      </c>
      <c r="G69" s="13">
        <v>8.10490222545973E-2</v>
      </c>
      <c r="H69" s="13">
        <v>9.9572583382750501</v>
      </c>
      <c r="I69" s="13">
        <v>4.3831198760957299</v>
      </c>
      <c r="J69" s="13">
        <v>3.29300041116743</v>
      </c>
      <c r="K69" s="7" t="s">
        <v>41</v>
      </c>
      <c r="L69" s="14">
        <v>620.420407961705</v>
      </c>
      <c r="M69" s="14">
        <v>11.0340138897408</v>
      </c>
      <c r="N69" s="14">
        <v>1355.5811501727601</v>
      </c>
      <c r="O69" s="14">
        <v>596.71793993167296</v>
      </c>
      <c r="P69" s="14">
        <v>448.30907597633302</v>
      </c>
    </row>
    <row r="70" spans="1:16" x14ac:dyDescent="0.25">
      <c r="A70" s="7" t="s">
        <v>177</v>
      </c>
      <c r="B70" s="7">
        <v>2024</v>
      </c>
      <c r="C70" s="7" t="s">
        <v>1370</v>
      </c>
      <c r="D70" s="7" t="s">
        <v>0</v>
      </c>
      <c r="E70" s="272" t="s">
        <v>15</v>
      </c>
      <c r="F70" s="13">
        <v>6.77539842801467</v>
      </c>
      <c r="G70" s="13">
        <v>1.5373268412355099E-9</v>
      </c>
      <c r="H70" s="13">
        <v>17.041814434296501</v>
      </c>
      <c r="I70" s="13">
        <v>7.0765186419468904</v>
      </c>
      <c r="J70" s="13">
        <v>5.6551955190537999</v>
      </c>
      <c r="K70" s="7" t="s">
        <v>41</v>
      </c>
      <c r="L70" s="14">
        <v>3350.2312607004101</v>
      </c>
      <c r="M70" s="14">
        <v>7.6016200318572496E-7</v>
      </c>
      <c r="N70" s="14">
        <v>8426.6659833266294</v>
      </c>
      <c r="O70" s="14">
        <v>3499.1261728834802</v>
      </c>
      <c r="P70" s="14">
        <v>2796.3245283065298</v>
      </c>
    </row>
    <row r="71" spans="1:16" x14ac:dyDescent="0.25">
      <c r="A71" s="7" t="s">
        <v>177</v>
      </c>
      <c r="B71" s="7">
        <v>2024</v>
      </c>
      <c r="C71" s="7" t="s">
        <v>1370</v>
      </c>
      <c r="D71" s="7" t="s">
        <v>1</v>
      </c>
      <c r="E71" s="7" t="s">
        <v>72</v>
      </c>
      <c r="F71" s="13">
        <v>5.4902162288506</v>
      </c>
      <c r="G71" s="13">
        <v>2.5376250206863702</v>
      </c>
      <c r="H71" s="13">
        <v>8.5601525832807095</v>
      </c>
      <c r="I71" s="13">
        <v>5.5055470821917201</v>
      </c>
      <c r="J71" s="13">
        <v>1.8164752469580101</v>
      </c>
      <c r="K71" s="7" t="s">
        <v>41</v>
      </c>
      <c r="L71" s="14">
        <v>423.40547556895802</v>
      </c>
      <c r="M71" s="14">
        <v>195.701641595333</v>
      </c>
      <c r="N71" s="14">
        <v>660.158967222608</v>
      </c>
      <c r="O71" s="14">
        <v>424.58779097862498</v>
      </c>
      <c r="P71" s="14">
        <v>140.086571045401</v>
      </c>
    </row>
    <row r="72" spans="1:16" x14ac:dyDescent="0.25">
      <c r="A72" s="7" t="s">
        <v>177</v>
      </c>
      <c r="B72" s="7">
        <v>2024</v>
      </c>
      <c r="C72" s="7" t="s">
        <v>1370</v>
      </c>
      <c r="D72" s="7" t="s">
        <v>1</v>
      </c>
      <c r="E72" s="272" t="s">
        <v>11</v>
      </c>
      <c r="F72" s="13">
        <v>16.225853788632101</v>
      </c>
      <c r="G72" s="13">
        <v>9.7114435800603403</v>
      </c>
      <c r="H72" s="13">
        <v>24.056285860783099</v>
      </c>
      <c r="I72" s="13">
        <v>16.4338511985524</v>
      </c>
      <c r="J72" s="13">
        <v>4.3644610577618099</v>
      </c>
      <c r="K72" s="7" t="s">
        <v>41</v>
      </c>
      <c r="L72" s="14">
        <v>275.67725586885899</v>
      </c>
      <c r="M72" s="14">
        <v>164.997426425225</v>
      </c>
      <c r="N72" s="14">
        <v>408.716296774706</v>
      </c>
      <c r="O72" s="14">
        <v>279.211131863405</v>
      </c>
      <c r="P72" s="14">
        <v>74.152193371373201</v>
      </c>
    </row>
    <row r="73" spans="1:16" x14ac:dyDescent="0.25">
      <c r="A73" s="7" t="s">
        <v>177</v>
      </c>
      <c r="B73" s="7">
        <v>2024</v>
      </c>
      <c r="C73" s="7" t="s">
        <v>1370</v>
      </c>
      <c r="D73" s="7" t="s">
        <v>1</v>
      </c>
      <c r="E73" s="272" t="s">
        <v>12</v>
      </c>
      <c r="F73" s="13">
        <v>19.9800801162821</v>
      </c>
      <c r="G73" s="13">
        <v>12.9344468871542</v>
      </c>
      <c r="H73" s="13">
        <v>27.3563352056916</v>
      </c>
      <c r="I73" s="13">
        <v>19.966624500366802</v>
      </c>
      <c r="J73" s="13">
        <v>4.3171277867731801</v>
      </c>
      <c r="K73" s="7" t="s">
        <v>41</v>
      </c>
      <c r="L73" s="14">
        <v>258.74203750585298</v>
      </c>
      <c r="M73" s="14">
        <v>167.50108718864701</v>
      </c>
      <c r="N73" s="14">
        <v>354.26454091370698</v>
      </c>
      <c r="O73" s="14">
        <v>258.56778727975001</v>
      </c>
      <c r="P73" s="14">
        <v>55.906804838712702</v>
      </c>
    </row>
    <row r="74" spans="1:16" x14ac:dyDescent="0.25">
      <c r="A74" s="7" t="s">
        <v>177</v>
      </c>
      <c r="B74" s="7">
        <v>2024</v>
      </c>
      <c r="C74" s="7" t="s">
        <v>1370</v>
      </c>
      <c r="D74" s="7" t="s">
        <v>1</v>
      </c>
      <c r="E74" s="272" t="s">
        <v>15</v>
      </c>
      <c r="F74" s="13">
        <v>23.404067214199401</v>
      </c>
      <c r="G74" s="13">
        <v>12.665999692772701</v>
      </c>
      <c r="H74" s="13">
        <v>32.637008164279202</v>
      </c>
      <c r="I74" s="13">
        <v>23.224477758573101</v>
      </c>
      <c r="J74" s="13">
        <v>6.0112379818364303</v>
      </c>
      <c r="K74" s="7" t="s">
        <v>41</v>
      </c>
      <c r="L74" s="14">
        <v>632.84597747195301</v>
      </c>
      <c r="M74" s="14">
        <v>342.48863169257601</v>
      </c>
      <c r="N74" s="14">
        <v>882.504700762109</v>
      </c>
      <c r="O74" s="14">
        <v>627.98987859181602</v>
      </c>
      <c r="P74" s="14">
        <v>162.543875028857</v>
      </c>
    </row>
    <row r="75" spans="1:16" x14ac:dyDescent="0.25">
      <c r="A75" s="7" t="s">
        <v>177</v>
      </c>
      <c r="B75" s="7">
        <v>2024</v>
      </c>
      <c r="C75" s="7" t="s">
        <v>1371</v>
      </c>
      <c r="D75" s="7" t="s">
        <v>0</v>
      </c>
      <c r="E75" s="272" t="s">
        <v>7</v>
      </c>
      <c r="F75" s="13">
        <v>1.28402104687107E-4</v>
      </c>
      <c r="G75" s="13">
        <v>3.2533954697550099E-17</v>
      </c>
      <c r="H75" s="13">
        <v>0.51899750852270998</v>
      </c>
      <c r="I75" s="13">
        <v>7.9593981792680096E-2</v>
      </c>
      <c r="J75" s="13">
        <v>0.23002930922120701</v>
      </c>
      <c r="K75" s="7" t="s">
        <v>41</v>
      </c>
      <c r="L75" s="14">
        <v>1.6974758239635498E-2</v>
      </c>
      <c r="M75" s="14">
        <v>4.3009888110161198E-15</v>
      </c>
      <c r="N75" s="14">
        <v>68.6114706267023</v>
      </c>
      <c r="O75" s="14">
        <v>10.522324392992299</v>
      </c>
      <c r="P75" s="14">
        <v>30.4098746790436</v>
      </c>
    </row>
    <row r="76" spans="1:16" x14ac:dyDescent="0.25">
      <c r="A76" s="7" t="s">
        <v>177</v>
      </c>
      <c r="B76" s="7">
        <v>2024</v>
      </c>
      <c r="C76" s="7" t="s">
        <v>1371</v>
      </c>
      <c r="D76" s="7" t="s">
        <v>0</v>
      </c>
      <c r="E76" s="272" t="s">
        <v>8</v>
      </c>
      <c r="F76" s="13">
        <v>7.9900384599955606E-5</v>
      </c>
      <c r="G76" s="13">
        <v>2.9645010768458198E-17</v>
      </c>
      <c r="H76" s="13">
        <v>0.41194930487624198</v>
      </c>
      <c r="I76" s="13">
        <v>5.9774439542526397E-2</v>
      </c>
      <c r="J76" s="13">
        <v>0.16607224050747699</v>
      </c>
      <c r="K76" s="7" t="s">
        <v>41</v>
      </c>
      <c r="L76" s="14">
        <v>1.6520203519886801E-2</v>
      </c>
      <c r="M76" s="14">
        <v>6.1294024264864302E-15</v>
      </c>
      <c r="N76" s="14">
        <v>85.174638276211795</v>
      </c>
      <c r="O76" s="14">
        <v>12.358963119812699</v>
      </c>
      <c r="P76" s="14">
        <v>34.337096447326097</v>
      </c>
    </row>
    <row r="77" spans="1:16" x14ac:dyDescent="0.25">
      <c r="A77" s="7" t="s">
        <v>177</v>
      </c>
      <c r="B77" s="7">
        <v>2024</v>
      </c>
      <c r="C77" s="7" t="s">
        <v>1371</v>
      </c>
      <c r="D77" s="7" t="s">
        <v>0</v>
      </c>
      <c r="E77" s="272" t="s">
        <v>9</v>
      </c>
      <c r="F77" s="13">
        <v>2.0603699968321001</v>
      </c>
      <c r="G77" s="13">
        <v>4.0286755384033498E-4</v>
      </c>
      <c r="H77" s="13">
        <v>4.1159952623123504</v>
      </c>
      <c r="I77" s="13">
        <v>2.0793311420504699</v>
      </c>
      <c r="J77" s="13">
        <v>1.21186996298671</v>
      </c>
      <c r="K77" s="7" t="s">
        <v>41</v>
      </c>
      <c r="L77" s="14">
        <v>1961.2043888845701</v>
      </c>
      <c r="M77" s="14">
        <v>0.38347753847400001</v>
      </c>
      <c r="N77" s="14">
        <v>3917.8924103372601</v>
      </c>
      <c r="O77" s="14">
        <v>1979.25293418358</v>
      </c>
      <c r="P77" s="14">
        <v>1153.54266166816</v>
      </c>
    </row>
    <row r="78" spans="1:16" x14ac:dyDescent="0.25">
      <c r="A78" s="7" t="s">
        <v>177</v>
      </c>
      <c r="B78" s="7">
        <v>2024</v>
      </c>
      <c r="C78" s="7" t="s">
        <v>1371</v>
      </c>
      <c r="D78" s="7" t="s">
        <v>0</v>
      </c>
      <c r="E78" s="272" t="s">
        <v>10</v>
      </c>
      <c r="F78" s="13">
        <v>4.36742880840064E-5</v>
      </c>
      <c r="G78" s="13">
        <v>4.3163183556012401E-18</v>
      </c>
      <c r="H78" s="13">
        <v>0.34939588612439099</v>
      </c>
      <c r="I78" s="13">
        <v>5.3222802608184398E-2</v>
      </c>
      <c r="J78" s="13">
        <v>0.170527155953029</v>
      </c>
      <c r="K78" s="7" t="s">
        <v>41</v>
      </c>
      <c r="L78" s="14">
        <v>3.1390894560379599E-2</v>
      </c>
      <c r="M78" s="14">
        <v>3.1023538180883902E-15</v>
      </c>
      <c r="N78" s="14">
        <v>251.12829315190601</v>
      </c>
      <c r="O78" s="14">
        <v>38.2538893746325</v>
      </c>
      <c r="P78" s="14">
        <v>122.56639334124</v>
      </c>
    </row>
    <row r="79" spans="1:16" x14ac:dyDescent="0.25">
      <c r="A79" s="7" t="s">
        <v>177</v>
      </c>
      <c r="B79" s="7">
        <v>2024</v>
      </c>
      <c r="C79" s="7" t="s">
        <v>1371</v>
      </c>
      <c r="D79" s="7" t="s">
        <v>0</v>
      </c>
      <c r="E79" s="272" t="s">
        <v>11</v>
      </c>
      <c r="F79" s="13">
        <v>7.7073991482050005E-2</v>
      </c>
      <c r="G79" s="13">
        <v>8.2285208032757699E-15</v>
      </c>
      <c r="H79" s="13">
        <v>3.14036747810266</v>
      </c>
      <c r="I79" s="13">
        <v>0.75474830578171304</v>
      </c>
      <c r="J79" s="13">
        <v>1.1171564881130001</v>
      </c>
      <c r="K79" s="7" t="s">
        <v>41</v>
      </c>
      <c r="L79" s="14">
        <v>3.3997337642732202</v>
      </c>
      <c r="M79" s="14">
        <v>3.62960052632494E-13</v>
      </c>
      <c r="N79" s="14">
        <v>138.52160945910799</v>
      </c>
      <c r="O79" s="14">
        <v>33.291947768031299</v>
      </c>
      <c r="P79" s="14">
        <v>49.277772690664598</v>
      </c>
    </row>
    <row r="80" spans="1:16" x14ac:dyDescent="0.25">
      <c r="A80" s="7" t="s">
        <v>177</v>
      </c>
      <c r="B80" s="7">
        <v>2024</v>
      </c>
      <c r="C80" s="7" t="s">
        <v>1371</v>
      </c>
      <c r="D80" s="7" t="s">
        <v>0</v>
      </c>
      <c r="E80" s="272" t="s">
        <v>12</v>
      </c>
      <c r="F80" s="13">
        <v>5.17390460568493E-2</v>
      </c>
      <c r="G80" s="13">
        <v>6.0702439155436497E-15</v>
      </c>
      <c r="H80" s="13">
        <v>4.8211459924567901</v>
      </c>
      <c r="I80" s="13">
        <v>1.0734005243814499</v>
      </c>
      <c r="J80" s="13">
        <v>1.72281618925476</v>
      </c>
      <c r="K80" s="7" t="s">
        <v>41</v>
      </c>
      <c r="L80" s="14">
        <v>4.0351282019736798</v>
      </c>
      <c r="M80" s="14">
        <v>4.7341832297324903E-13</v>
      </c>
      <c r="N80" s="14">
        <v>376.00117595170502</v>
      </c>
      <c r="O80" s="14">
        <v>83.714506896509604</v>
      </c>
      <c r="P80" s="14">
        <v>134.362434599978</v>
      </c>
    </row>
    <row r="81" spans="1:16" x14ac:dyDescent="0.25">
      <c r="A81" s="7" t="s">
        <v>177</v>
      </c>
      <c r="B81" s="7">
        <v>2024</v>
      </c>
      <c r="C81" s="7" t="s">
        <v>1371</v>
      </c>
      <c r="D81" s="7" t="s">
        <v>0</v>
      </c>
      <c r="E81" s="272" t="s">
        <v>15</v>
      </c>
      <c r="F81" s="13">
        <v>6.5877300250177804</v>
      </c>
      <c r="G81" s="13">
        <v>7.2772422495527703E-11</v>
      </c>
      <c r="H81" s="13">
        <v>19.384370508079101</v>
      </c>
      <c r="I81" s="13">
        <v>7.2650872681763596</v>
      </c>
      <c r="J81" s="13">
        <v>6.7607951365301897</v>
      </c>
      <c r="K81" s="7" t="s">
        <v>41</v>
      </c>
      <c r="L81" s="14">
        <v>220.68895583809501</v>
      </c>
      <c r="M81" s="14">
        <v>2.4378761536001798E-9</v>
      </c>
      <c r="N81" s="14">
        <v>649.37641202065004</v>
      </c>
      <c r="O81" s="14">
        <v>243.380423483908</v>
      </c>
      <c r="P81" s="14">
        <v>226.48663707376099</v>
      </c>
    </row>
    <row r="82" spans="1:16" x14ac:dyDescent="0.25">
      <c r="A82" s="7" t="s">
        <v>177</v>
      </c>
      <c r="B82" s="7">
        <v>2024</v>
      </c>
      <c r="C82" s="7" t="s">
        <v>1371</v>
      </c>
      <c r="D82" s="7" t="s">
        <v>1</v>
      </c>
      <c r="E82" s="272" t="s">
        <v>7</v>
      </c>
      <c r="F82" s="13">
        <v>8.2155679733351503E-3</v>
      </c>
      <c r="G82" s="13">
        <v>2.8470058098117999E-15</v>
      </c>
      <c r="H82" s="13">
        <v>1.10089372474598</v>
      </c>
      <c r="I82" s="13">
        <v>0.22080259566167501</v>
      </c>
      <c r="J82" s="13">
        <v>0.39241279123515799</v>
      </c>
      <c r="K82" s="7" t="s">
        <v>41</v>
      </c>
      <c r="L82" s="14">
        <v>3.4583433383754301</v>
      </c>
      <c r="M82" s="14">
        <v>1.19844709564027E-12</v>
      </c>
      <c r="N82" s="14">
        <v>463.42121343182203</v>
      </c>
      <c r="O82" s="14">
        <v>92.946852643782094</v>
      </c>
      <c r="P82" s="14">
        <v>165.18616447043999</v>
      </c>
    </row>
    <row r="83" spans="1:16" x14ac:dyDescent="0.25">
      <c r="A83" s="7" t="s">
        <v>177</v>
      </c>
      <c r="B83" s="7">
        <v>2024</v>
      </c>
      <c r="C83" s="7" t="s">
        <v>1371</v>
      </c>
      <c r="D83" s="7" t="s">
        <v>1</v>
      </c>
      <c r="E83" s="272" t="s">
        <v>8</v>
      </c>
      <c r="F83" s="13">
        <v>1.66987682438772E-4</v>
      </c>
      <c r="G83" s="13">
        <v>3.29192901305186E-18</v>
      </c>
      <c r="H83" s="13">
        <v>1.0358376914218199</v>
      </c>
      <c r="I83" s="13">
        <v>0.155737306992243</v>
      </c>
      <c r="J83" s="13">
        <v>0.44447579917353902</v>
      </c>
      <c r="K83" s="7" t="s">
        <v>41</v>
      </c>
      <c r="L83" s="14">
        <v>5.9940228611397403E-2</v>
      </c>
      <c r="M83" s="14">
        <v>1.1816379192349599E-15</v>
      </c>
      <c r="N83" s="14">
        <v>371.81393933586202</v>
      </c>
      <c r="O83" s="14">
        <v>55.9019063448658</v>
      </c>
      <c r="P83" s="14">
        <v>159.54458811334101</v>
      </c>
    </row>
    <row r="84" spans="1:16" x14ac:dyDescent="0.25">
      <c r="A84" s="7" t="s">
        <v>177</v>
      </c>
      <c r="B84" s="7">
        <v>2024</v>
      </c>
      <c r="C84" s="7" t="s">
        <v>1371</v>
      </c>
      <c r="D84" s="7" t="s">
        <v>1</v>
      </c>
      <c r="E84" s="272" t="s">
        <v>9</v>
      </c>
      <c r="F84" s="13">
        <v>0.29700283829816299</v>
      </c>
      <c r="G84" s="13">
        <v>2.7925483797757299E-2</v>
      </c>
      <c r="H84" s="13">
        <v>1.8046965185800099</v>
      </c>
      <c r="I84" s="13">
        <v>0.52346446372077104</v>
      </c>
      <c r="J84" s="13">
        <v>0.62479323165063405</v>
      </c>
      <c r="K84" s="7" t="s">
        <v>41</v>
      </c>
      <c r="L84" s="14">
        <v>76.285179016883106</v>
      </c>
      <c r="M84" s="14">
        <v>7.1726605134539598</v>
      </c>
      <c r="N84" s="14">
        <v>463.53630079727702</v>
      </c>
      <c r="O84" s="14">
        <v>134.45184750668</v>
      </c>
      <c r="P84" s="14">
        <v>160.47814154946499</v>
      </c>
    </row>
    <row r="85" spans="1:16" x14ac:dyDescent="0.25">
      <c r="A85" s="7" t="s">
        <v>177</v>
      </c>
      <c r="B85" s="7">
        <v>2024</v>
      </c>
      <c r="C85" s="7" t="s">
        <v>1371</v>
      </c>
      <c r="D85" s="7" t="s">
        <v>1</v>
      </c>
      <c r="E85" s="272" t="s">
        <v>10</v>
      </c>
      <c r="F85" s="13">
        <v>0.30545580929091698</v>
      </c>
      <c r="G85" s="13">
        <v>1.7050946694336299E-13</v>
      </c>
      <c r="H85" s="13">
        <v>3.2208986810561</v>
      </c>
      <c r="I85" s="13">
        <v>0.82106862553442195</v>
      </c>
      <c r="J85" s="13">
        <v>1.10178731231941</v>
      </c>
      <c r="K85" s="7" t="s">
        <v>41</v>
      </c>
      <c r="L85" s="14">
        <v>11.2804830371135</v>
      </c>
      <c r="M85" s="14">
        <v>6.2969146142184297E-12</v>
      </c>
      <c r="N85" s="14">
        <v>118.94778829140201</v>
      </c>
      <c r="O85" s="14">
        <v>30.322064340986199</v>
      </c>
      <c r="P85" s="14">
        <v>40.689005443956098</v>
      </c>
    </row>
    <row r="86" spans="1:16" x14ac:dyDescent="0.25">
      <c r="A86" s="7" t="s">
        <v>177</v>
      </c>
      <c r="B86" s="7">
        <v>2024</v>
      </c>
      <c r="C86" s="7" t="s">
        <v>1371</v>
      </c>
      <c r="D86" s="7" t="s">
        <v>1</v>
      </c>
      <c r="E86" s="272" t="s">
        <v>11</v>
      </c>
      <c r="F86" s="13">
        <v>9.2675495521683597</v>
      </c>
      <c r="G86" s="13">
        <v>0.73863943805134602</v>
      </c>
      <c r="H86" s="13">
        <v>23.0595810809433</v>
      </c>
      <c r="I86" s="13">
        <v>9.9497423115073698</v>
      </c>
      <c r="J86" s="13">
        <v>7.1540941821007298</v>
      </c>
      <c r="K86" s="7" t="s">
        <v>41</v>
      </c>
      <c r="L86" s="14">
        <v>25.763787755028002</v>
      </c>
      <c r="M86" s="14">
        <v>2.05341763778274</v>
      </c>
      <c r="N86" s="14">
        <v>64.105635405022397</v>
      </c>
      <c r="O86" s="14">
        <v>27.660283625990498</v>
      </c>
      <c r="P86" s="14">
        <v>19.88838182624</v>
      </c>
    </row>
    <row r="87" spans="1:16" x14ac:dyDescent="0.25">
      <c r="A87" s="7" t="s">
        <v>177</v>
      </c>
      <c r="B87" s="7">
        <v>2024</v>
      </c>
      <c r="C87" s="7" t="s">
        <v>1371</v>
      </c>
      <c r="D87" s="7" t="s">
        <v>1</v>
      </c>
      <c r="E87" s="272" t="s">
        <v>12</v>
      </c>
      <c r="F87" s="13">
        <v>0.35977699621728398</v>
      </c>
      <c r="G87" s="13">
        <v>1.7062908037962598E-14</v>
      </c>
      <c r="H87" s="13">
        <v>6.4969389335700098</v>
      </c>
      <c r="I87" s="13">
        <v>1.6841652791152699</v>
      </c>
      <c r="J87" s="13">
        <v>2.38244762255336</v>
      </c>
      <c r="K87" s="7" t="s">
        <v>41</v>
      </c>
      <c r="L87" s="14">
        <v>3.75247407054627</v>
      </c>
      <c r="M87" s="14">
        <v>1.7796613083594999E-13</v>
      </c>
      <c r="N87" s="14">
        <v>67.763073077135203</v>
      </c>
      <c r="O87" s="14">
        <v>17.565843861172301</v>
      </c>
      <c r="P87" s="14">
        <v>24.8489287032316</v>
      </c>
    </row>
    <row r="88" spans="1:16" x14ac:dyDescent="0.25">
      <c r="A88" s="7" t="s">
        <v>177</v>
      </c>
      <c r="B88" s="7">
        <v>2024</v>
      </c>
      <c r="C88" s="7" t="s">
        <v>1371</v>
      </c>
      <c r="D88" s="7" t="s">
        <v>1</v>
      </c>
      <c r="E88" s="272" t="s">
        <v>15</v>
      </c>
      <c r="F88" s="13">
        <v>0.51548485424740798</v>
      </c>
      <c r="G88" s="13">
        <v>3.18513474415648E-13</v>
      </c>
      <c r="H88" s="13">
        <v>10.603046646077299</v>
      </c>
      <c r="I88" s="13">
        <v>2.7489327234993901</v>
      </c>
      <c r="J88" s="13">
        <v>3.672310651239</v>
      </c>
      <c r="K88" s="7" t="s">
        <v>41</v>
      </c>
      <c r="L88" s="14">
        <v>41.218168945622701</v>
      </c>
      <c r="M88" s="14">
        <v>2.5468337414275199E-11</v>
      </c>
      <c r="N88" s="14">
        <v>847.81960982034298</v>
      </c>
      <c r="O88" s="14">
        <v>219.804660571011</v>
      </c>
      <c r="P88" s="14">
        <v>293.63795967307101</v>
      </c>
    </row>
    <row r="89" spans="1:16" x14ac:dyDescent="0.25">
      <c r="E89" s="272"/>
      <c r="F89" s="13"/>
      <c r="G89" s="13"/>
      <c r="H89" s="13"/>
      <c r="I89" s="13"/>
      <c r="J89" s="13"/>
      <c r="L89" s="14"/>
      <c r="M89" s="14"/>
      <c r="N89" s="14"/>
      <c r="O89" s="14"/>
      <c r="P89" s="14"/>
    </row>
    <row r="90" spans="1:16" x14ac:dyDescent="0.25">
      <c r="E90" s="272"/>
      <c r="F90" s="13"/>
      <c r="G90" s="13"/>
      <c r="H90" s="13"/>
      <c r="I90" s="13"/>
      <c r="J90" s="13"/>
      <c r="L90" s="14"/>
      <c r="M90" s="14"/>
      <c r="N90" s="14"/>
      <c r="O90" s="14"/>
      <c r="P90" s="14"/>
    </row>
    <row r="91" spans="1:16" x14ac:dyDescent="0.25">
      <c r="E91" s="272"/>
      <c r="F91" s="13"/>
      <c r="G91" s="13"/>
      <c r="H91" s="13"/>
      <c r="I91" s="13"/>
      <c r="J91" s="13"/>
      <c r="L91" s="14"/>
      <c r="M91" s="14"/>
      <c r="N91" s="14"/>
      <c r="O91" s="14"/>
      <c r="P91" s="14"/>
    </row>
    <row r="92" spans="1:16" x14ac:dyDescent="0.25">
      <c r="E92" s="272"/>
      <c r="F92" s="13"/>
      <c r="G92" s="13"/>
      <c r="H92" s="13"/>
      <c r="I92" s="13"/>
      <c r="J92" s="13"/>
      <c r="L92" s="14"/>
      <c r="M92" s="14"/>
      <c r="N92" s="14"/>
      <c r="O92" s="14"/>
      <c r="P92" s="14"/>
    </row>
    <row r="93" spans="1:16" x14ac:dyDescent="0.25">
      <c r="E93" s="272"/>
      <c r="F93" s="13"/>
      <c r="G93" s="13"/>
      <c r="H93" s="13"/>
      <c r="I93" s="13"/>
      <c r="J93" s="13"/>
      <c r="L93" s="14"/>
      <c r="M93" s="14"/>
      <c r="N93" s="14"/>
      <c r="O93" s="14"/>
      <c r="P93" s="14"/>
    </row>
    <row r="94" spans="1:16" x14ac:dyDescent="0.25">
      <c r="E94" s="272"/>
      <c r="F94" s="13"/>
      <c r="G94" s="13"/>
      <c r="H94" s="13"/>
      <c r="I94" s="13"/>
      <c r="J94" s="13"/>
      <c r="L94" s="14"/>
      <c r="M94" s="14"/>
      <c r="N94" s="14"/>
      <c r="O94" s="14"/>
      <c r="P94" s="14"/>
    </row>
    <row r="95" spans="1:16" x14ac:dyDescent="0.25">
      <c r="E95" s="272"/>
      <c r="F95" s="13"/>
      <c r="G95" s="13"/>
      <c r="H95" s="13"/>
      <c r="I95" s="13"/>
      <c r="J95" s="13"/>
      <c r="L95" s="14"/>
      <c r="M95" s="14"/>
      <c r="N95" s="14"/>
      <c r="O95" s="14"/>
      <c r="P95" s="14"/>
    </row>
    <row r="96" spans="1:16" x14ac:dyDescent="0.25">
      <c r="E96" s="272"/>
      <c r="F96" s="13"/>
      <c r="G96" s="13"/>
      <c r="H96" s="13"/>
      <c r="I96" s="13"/>
      <c r="J96" s="13"/>
      <c r="L96" s="14"/>
      <c r="M96" s="14"/>
      <c r="N96" s="14"/>
      <c r="O96" s="14"/>
      <c r="P96" s="14"/>
    </row>
    <row r="97" spans="5:16" x14ac:dyDescent="0.25">
      <c r="E97" s="272"/>
      <c r="F97" s="13"/>
      <c r="G97" s="13"/>
      <c r="H97" s="13"/>
      <c r="I97" s="13"/>
      <c r="J97" s="13"/>
      <c r="L97" s="14"/>
      <c r="M97" s="14"/>
      <c r="N97" s="14"/>
      <c r="O97" s="14"/>
      <c r="P97" s="14"/>
    </row>
    <row r="98" spans="5:16" x14ac:dyDescent="0.25">
      <c r="F98" s="13"/>
      <c r="G98" s="13"/>
      <c r="H98" s="13"/>
      <c r="I98" s="13"/>
      <c r="J98" s="13"/>
      <c r="L98" s="14"/>
      <c r="M98" s="14"/>
      <c r="N98" s="14"/>
      <c r="O98" s="14"/>
      <c r="P98" s="14"/>
    </row>
    <row r="99" spans="5:16" x14ac:dyDescent="0.25">
      <c r="E99" s="272"/>
      <c r="F99" s="13"/>
      <c r="G99" s="13"/>
      <c r="H99" s="13"/>
      <c r="I99" s="13"/>
      <c r="J99" s="13"/>
      <c r="L99" s="14"/>
      <c r="M99" s="14"/>
      <c r="N99" s="14"/>
      <c r="O99" s="14"/>
      <c r="P99" s="14"/>
    </row>
    <row r="100" spans="5:16" x14ac:dyDescent="0.25">
      <c r="E100" s="272"/>
      <c r="F100" s="13"/>
      <c r="G100" s="13"/>
      <c r="H100" s="13"/>
      <c r="I100" s="13"/>
      <c r="J100" s="13"/>
      <c r="L100" s="14"/>
      <c r="M100" s="14"/>
      <c r="N100" s="14"/>
      <c r="O100" s="14"/>
      <c r="P100" s="14"/>
    </row>
    <row r="101" spans="5:16" x14ac:dyDescent="0.25">
      <c r="E101" s="272"/>
      <c r="F101" s="13"/>
      <c r="G101" s="13"/>
      <c r="H101" s="13"/>
      <c r="I101" s="13"/>
      <c r="J101" s="13"/>
      <c r="L101" s="14"/>
      <c r="M101" s="14"/>
      <c r="N101" s="14"/>
      <c r="O101" s="14"/>
      <c r="P101" s="14"/>
    </row>
    <row r="102" spans="5:16" x14ac:dyDescent="0.25">
      <c r="F102" s="13"/>
      <c r="G102" s="13"/>
      <c r="H102" s="13"/>
      <c r="I102" s="13"/>
      <c r="J102" s="13"/>
      <c r="L102" s="14"/>
      <c r="M102" s="14"/>
      <c r="N102" s="14"/>
      <c r="O102" s="14"/>
      <c r="P102" s="14"/>
    </row>
    <row r="103" spans="5:16" x14ac:dyDescent="0.25">
      <c r="E103" s="272"/>
      <c r="F103" s="13"/>
      <c r="G103" s="13"/>
      <c r="H103" s="13"/>
      <c r="I103" s="13"/>
      <c r="J103" s="13"/>
      <c r="L103" s="14"/>
      <c r="M103" s="14"/>
      <c r="N103" s="14"/>
      <c r="O103" s="14"/>
      <c r="P103" s="14"/>
    </row>
    <row r="104" spans="5:16" x14ac:dyDescent="0.25">
      <c r="E104" s="272"/>
      <c r="F104" s="13"/>
      <c r="G104" s="13"/>
      <c r="H104" s="13"/>
      <c r="I104" s="13"/>
      <c r="J104" s="13"/>
      <c r="L104" s="14"/>
      <c r="M104" s="14"/>
      <c r="N104" s="14"/>
      <c r="O104" s="14"/>
      <c r="P104" s="14"/>
    </row>
    <row r="105" spans="5:16" x14ac:dyDescent="0.25">
      <c r="E105" s="272"/>
      <c r="F105" s="13"/>
      <c r="G105" s="13"/>
      <c r="H105" s="13"/>
      <c r="I105" s="13"/>
      <c r="J105" s="13"/>
      <c r="L105" s="14"/>
      <c r="M105" s="14"/>
      <c r="N105" s="14"/>
      <c r="O105" s="14"/>
      <c r="P105" s="14"/>
    </row>
    <row r="106" spans="5:16" x14ac:dyDescent="0.25">
      <c r="E106" s="272"/>
      <c r="F106" s="13"/>
      <c r="G106" s="13"/>
      <c r="H106" s="13"/>
      <c r="I106" s="13"/>
      <c r="J106" s="13"/>
      <c r="L106" s="14"/>
      <c r="M106" s="14"/>
      <c r="N106" s="14"/>
      <c r="O106" s="14"/>
      <c r="P106" s="14"/>
    </row>
    <row r="107" spans="5:16" x14ac:dyDescent="0.25">
      <c r="E107" s="272"/>
      <c r="F107" s="13"/>
      <c r="G107" s="13"/>
      <c r="H107" s="13"/>
      <c r="I107" s="13"/>
      <c r="J107" s="13"/>
      <c r="L107" s="14"/>
      <c r="M107" s="14"/>
      <c r="N107" s="14"/>
      <c r="O107" s="14"/>
      <c r="P107" s="14"/>
    </row>
    <row r="108" spans="5:16" x14ac:dyDescent="0.25">
      <c r="E108" s="272"/>
      <c r="F108" s="13"/>
      <c r="G108" s="13"/>
      <c r="H108" s="13"/>
      <c r="I108" s="13"/>
      <c r="J108" s="13"/>
      <c r="L108" s="14"/>
      <c r="M108" s="14"/>
      <c r="N108" s="14"/>
      <c r="O108" s="14"/>
      <c r="P108" s="14"/>
    </row>
    <row r="109" spans="5:16" x14ac:dyDescent="0.25">
      <c r="E109" s="272"/>
      <c r="F109" s="13"/>
      <c r="G109" s="13"/>
      <c r="H109" s="13"/>
      <c r="I109" s="13"/>
      <c r="J109" s="13"/>
      <c r="L109" s="14"/>
      <c r="M109" s="14"/>
      <c r="N109" s="14"/>
      <c r="O109" s="14"/>
      <c r="P109" s="14"/>
    </row>
    <row r="110" spans="5:16" x14ac:dyDescent="0.25">
      <c r="E110" s="272"/>
      <c r="F110" s="13"/>
      <c r="G110" s="13"/>
      <c r="H110" s="13"/>
      <c r="I110" s="13"/>
      <c r="J110" s="13"/>
      <c r="L110" s="14"/>
      <c r="M110" s="14"/>
      <c r="N110" s="14"/>
      <c r="O110" s="14"/>
      <c r="P110" s="14"/>
    </row>
    <row r="111" spans="5:16" x14ac:dyDescent="0.25">
      <c r="E111" s="272"/>
      <c r="F111" s="13"/>
      <c r="G111" s="13"/>
      <c r="H111" s="13"/>
      <c r="I111" s="13"/>
      <c r="J111" s="13"/>
      <c r="L111" s="14"/>
      <c r="M111" s="14"/>
      <c r="N111" s="14"/>
      <c r="O111" s="14"/>
      <c r="P111" s="14"/>
    </row>
    <row r="112" spans="5:16" x14ac:dyDescent="0.25">
      <c r="E112" s="272"/>
      <c r="F112" s="13"/>
      <c r="G112" s="13"/>
      <c r="H112" s="13"/>
      <c r="I112" s="13"/>
      <c r="J112" s="13"/>
      <c r="L112" s="14"/>
      <c r="M112" s="14"/>
      <c r="N112" s="14"/>
      <c r="O112" s="14"/>
      <c r="P112" s="14"/>
    </row>
    <row r="113" spans="5:16" x14ac:dyDescent="0.25">
      <c r="E113" s="272"/>
      <c r="F113" s="13"/>
      <c r="G113" s="13"/>
      <c r="H113" s="13"/>
      <c r="I113" s="13"/>
      <c r="J113" s="13"/>
      <c r="L113" s="14"/>
      <c r="M113" s="14"/>
      <c r="N113" s="14"/>
      <c r="O113" s="14"/>
      <c r="P113" s="14"/>
    </row>
    <row r="114" spans="5:16" x14ac:dyDescent="0.25">
      <c r="E114" s="272"/>
      <c r="F114" s="13"/>
      <c r="G114" s="13"/>
      <c r="H114" s="13"/>
      <c r="I114" s="13"/>
      <c r="J114" s="13"/>
      <c r="L114" s="14"/>
      <c r="M114" s="14"/>
      <c r="N114" s="14"/>
      <c r="O114" s="14"/>
      <c r="P114" s="14"/>
    </row>
    <row r="115" spans="5:16" x14ac:dyDescent="0.25">
      <c r="E115" s="272"/>
      <c r="F115" s="13"/>
      <c r="G115" s="13"/>
      <c r="H115" s="13"/>
      <c r="I115" s="13"/>
      <c r="J115" s="13"/>
      <c r="L115" s="14"/>
      <c r="M115" s="14"/>
      <c r="N115" s="14"/>
      <c r="O115" s="14"/>
      <c r="P115" s="14"/>
    </row>
    <row r="116" spans="5:16" x14ac:dyDescent="0.25">
      <c r="E116" s="272"/>
      <c r="F116" s="13"/>
      <c r="G116" s="13"/>
      <c r="H116" s="13"/>
      <c r="I116" s="13"/>
      <c r="J116" s="13"/>
      <c r="L116" s="14"/>
      <c r="M116" s="14"/>
      <c r="N116" s="14"/>
      <c r="O116" s="14"/>
      <c r="P116" s="14"/>
    </row>
    <row r="117" spans="5:16" x14ac:dyDescent="0.25">
      <c r="E117" s="272"/>
      <c r="F117" s="13"/>
      <c r="G117" s="13"/>
      <c r="H117" s="13"/>
      <c r="I117" s="13"/>
      <c r="J117" s="13"/>
      <c r="L117" s="14"/>
      <c r="M117" s="14"/>
      <c r="N117" s="14"/>
      <c r="O117" s="14"/>
      <c r="P117" s="14"/>
    </row>
    <row r="118" spans="5:16" x14ac:dyDescent="0.25">
      <c r="E118" s="272"/>
      <c r="F118" s="13"/>
      <c r="G118" s="13"/>
      <c r="H118" s="13"/>
      <c r="I118" s="13"/>
      <c r="J118" s="13"/>
      <c r="L118" s="14"/>
      <c r="M118" s="14"/>
      <c r="N118" s="14"/>
      <c r="O118" s="14"/>
      <c r="P118" s="14"/>
    </row>
    <row r="119" spans="5:16" x14ac:dyDescent="0.25">
      <c r="E119" s="272"/>
      <c r="F119" s="13"/>
      <c r="G119" s="13"/>
      <c r="H119" s="13"/>
      <c r="I119" s="13"/>
      <c r="J119" s="13"/>
      <c r="L119" s="14"/>
      <c r="M119" s="14"/>
      <c r="N119" s="14"/>
      <c r="O119" s="14"/>
      <c r="P119" s="14"/>
    </row>
    <row r="120" spans="5:16" x14ac:dyDescent="0.25">
      <c r="E120" s="272"/>
      <c r="F120" s="13"/>
      <c r="G120" s="13"/>
      <c r="H120" s="13"/>
      <c r="I120" s="13"/>
      <c r="J120" s="13"/>
      <c r="L120" s="14"/>
      <c r="M120" s="14"/>
      <c r="N120" s="14"/>
      <c r="O120" s="14"/>
      <c r="P120" s="14"/>
    </row>
    <row r="121" spans="5:16" x14ac:dyDescent="0.25">
      <c r="E121" s="272"/>
      <c r="F121" s="13"/>
      <c r="G121" s="13"/>
      <c r="H121" s="13"/>
      <c r="I121" s="13"/>
      <c r="J121" s="13"/>
      <c r="L121" s="14"/>
      <c r="M121" s="14"/>
      <c r="N121" s="14"/>
      <c r="O121" s="14"/>
      <c r="P121" s="14"/>
    </row>
    <row r="122" spans="5:16" x14ac:dyDescent="0.25">
      <c r="E122" s="272"/>
      <c r="F122" s="13"/>
      <c r="G122" s="13"/>
      <c r="H122" s="13"/>
      <c r="I122" s="13"/>
      <c r="J122" s="13"/>
      <c r="L122" s="14"/>
      <c r="M122" s="14"/>
      <c r="N122" s="14"/>
      <c r="O122" s="14"/>
      <c r="P122" s="14"/>
    </row>
    <row r="123" spans="5:16" x14ac:dyDescent="0.25">
      <c r="E123" s="272"/>
      <c r="F123" s="13"/>
      <c r="G123" s="13"/>
      <c r="H123" s="13"/>
      <c r="I123" s="13"/>
      <c r="J123" s="13"/>
      <c r="L123" s="14"/>
      <c r="M123" s="14"/>
      <c r="N123" s="14"/>
      <c r="O123" s="14"/>
      <c r="P123" s="14"/>
    </row>
    <row r="124" spans="5:16" x14ac:dyDescent="0.25">
      <c r="E124" s="272"/>
      <c r="F124" s="13"/>
      <c r="G124" s="13"/>
      <c r="H124" s="13"/>
      <c r="I124" s="13"/>
      <c r="J124" s="13"/>
      <c r="L124" s="14"/>
      <c r="M124" s="14"/>
      <c r="N124" s="14"/>
      <c r="O124" s="14"/>
      <c r="P124" s="14"/>
    </row>
    <row r="125" spans="5:16" x14ac:dyDescent="0.25">
      <c r="E125" s="272"/>
      <c r="F125" s="13"/>
      <c r="G125" s="13"/>
      <c r="H125" s="13"/>
      <c r="I125" s="13"/>
      <c r="J125" s="13"/>
      <c r="L125" s="14"/>
      <c r="M125" s="14"/>
      <c r="N125" s="14"/>
      <c r="O125" s="14"/>
      <c r="P125" s="14"/>
    </row>
    <row r="126" spans="5:16" x14ac:dyDescent="0.25">
      <c r="F126" s="13"/>
      <c r="G126" s="13"/>
      <c r="H126" s="13"/>
      <c r="I126" s="13"/>
      <c r="J126" s="13"/>
      <c r="L126" s="14"/>
      <c r="M126" s="14"/>
      <c r="N126" s="14"/>
      <c r="O126" s="14"/>
      <c r="P126" s="14"/>
    </row>
    <row r="127" spans="5:16" x14ac:dyDescent="0.25">
      <c r="E127" s="272"/>
      <c r="F127" s="13"/>
      <c r="G127" s="13"/>
      <c r="H127" s="13"/>
      <c r="I127" s="13"/>
      <c r="J127" s="13"/>
      <c r="L127" s="14"/>
      <c r="M127" s="14"/>
      <c r="N127" s="14"/>
      <c r="O127" s="14"/>
      <c r="P127" s="14"/>
    </row>
    <row r="128" spans="5:16" x14ac:dyDescent="0.25">
      <c r="E128" s="272"/>
      <c r="F128" s="13"/>
      <c r="G128" s="13"/>
      <c r="H128" s="13"/>
      <c r="I128" s="13"/>
      <c r="J128" s="13"/>
      <c r="L128" s="14"/>
      <c r="M128" s="14"/>
      <c r="N128" s="14"/>
      <c r="O128" s="14"/>
      <c r="P128" s="14"/>
    </row>
    <row r="129" spans="5:16" x14ac:dyDescent="0.25">
      <c r="E129" s="272"/>
      <c r="F129" s="13"/>
      <c r="G129" s="13"/>
      <c r="H129" s="13"/>
      <c r="I129" s="13"/>
      <c r="J129" s="13"/>
      <c r="L129" s="14"/>
      <c r="M129" s="14"/>
      <c r="N129" s="14"/>
      <c r="O129" s="14"/>
      <c r="P129" s="14"/>
    </row>
    <row r="130" spans="5:16" x14ac:dyDescent="0.25">
      <c r="E130" s="272"/>
      <c r="F130" s="13"/>
      <c r="G130" s="13"/>
      <c r="H130" s="13"/>
      <c r="I130" s="13"/>
      <c r="J130" s="13"/>
      <c r="L130" s="14"/>
      <c r="M130" s="14"/>
      <c r="N130" s="14"/>
      <c r="O130" s="14"/>
      <c r="P130" s="14"/>
    </row>
    <row r="131" spans="5:16" x14ac:dyDescent="0.25">
      <c r="E131" s="272"/>
      <c r="F131" s="13"/>
      <c r="G131" s="13"/>
      <c r="H131" s="13"/>
      <c r="I131" s="13"/>
      <c r="J131" s="13"/>
      <c r="L131" s="14"/>
      <c r="M131" s="14"/>
      <c r="N131" s="14"/>
      <c r="O131" s="14"/>
      <c r="P131" s="14"/>
    </row>
    <row r="132" spans="5:16" x14ac:dyDescent="0.25">
      <c r="E132" s="272"/>
      <c r="F132" s="13"/>
      <c r="G132" s="13"/>
      <c r="H132" s="13"/>
      <c r="I132" s="13"/>
      <c r="J132" s="13"/>
      <c r="L132" s="14"/>
      <c r="M132" s="14"/>
      <c r="N132" s="14"/>
      <c r="O132" s="14"/>
      <c r="P132" s="14"/>
    </row>
    <row r="133" spans="5:16" x14ac:dyDescent="0.25">
      <c r="E133" s="272"/>
      <c r="F133" s="13"/>
      <c r="G133" s="13"/>
      <c r="H133" s="13"/>
      <c r="I133" s="13"/>
      <c r="J133" s="13"/>
      <c r="L133" s="14"/>
      <c r="M133" s="14"/>
      <c r="N133" s="14"/>
      <c r="O133" s="14"/>
      <c r="P133" s="14"/>
    </row>
    <row r="134" spans="5:16" x14ac:dyDescent="0.25">
      <c r="E134" s="272"/>
      <c r="F134" s="13"/>
      <c r="G134" s="13"/>
      <c r="H134" s="13"/>
      <c r="I134" s="13"/>
      <c r="J134" s="13"/>
      <c r="L134" s="14"/>
      <c r="M134" s="14"/>
      <c r="N134" s="14"/>
      <c r="O134" s="14"/>
      <c r="P134" s="14"/>
    </row>
    <row r="135" spans="5:16" x14ac:dyDescent="0.25">
      <c r="E135" s="272"/>
      <c r="F135" s="13"/>
      <c r="G135" s="13"/>
      <c r="H135" s="13"/>
      <c r="I135" s="13"/>
      <c r="J135" s="13"/>
      <c r="L135" s="14"/>
      <c r="M135" s="14"/>
      <c r="N135" s="14"/>
      <c r="O135" s="14"/>
      <c r="P135" s="14"/>
    </row>
    <row r="136" spans="5:16" x14ac:dyDescent="0.25">
      <c r="E136" s="272"/>
      <c r="F136" s="13"/>
      <c r="G136" s="13"/>
      <c r="H136" s="13"/>
      <c r="I136" s="13"/>
      <c r="J136" s="13"/>
      <c r="L136" s="14"/>
      <c r="M136" s="14"/>
      <c r="N136" s="14"/>
      <c r="O136" s="14"/>
      <c r="P136" s="14"/>
    </row>
    <row r="137" spans="5:16" x14ac:dyDescent="0.25">
      <c r="E137" s="272"/>
      <c r="F137" s="13"/>
      <c r="G137" s="13"/>
      <c r="H137" s="13"/>
      <c r="I137" s="13"/>
      <c r="J137" s="13"/>
      <c r="L137" s="14"/>
      <c r="M137" s="14"/>
      <c r="N137" s="14"/>
      <c r="O137" s="14"/>
      <c r="P137" s="14"/>
    </row>
    <row r="138" spans="5:16" x14ac:dyDescent="0.25">
      <c r="E138" s="272"/>
      <c r="F138" s="13"/>
      <c r="G138" s="13"/>
      <c r="H138" s="13"/>
      <c r="I138" s="13"/>
      <c r="J138" s="13"/>
      <c r="L138" s="14"/>
      <c r="M138" s="14"/>
      <c r="N138" s="14"/>
      <c r="O138" s="14"/>
      <c r="P138" s="14"/>
    </row>
    <row r="139" spans="5:16" x14ac:dyDescent="0.25">
      <c r="E139" s="272"/>
      <c r="F139" s="13"/>
      <c r="G139" s="13"/>
      <c r="H139" s="13"/>
      <c r="I139" s="13"/>
      <c r="J139" s="13"/>
      <c r="L139" s="14"/>
      <c r="M139" s="14"/>
      <c r="N139" s="14"/>
      <c r="O139" s="14"/>
      <c r="P139" s="14"/>
    </row>
    <row r="140" spans="5:16" x14ac:dyDescent="0.25">
      <c r="E140" s="272"/>
      <c r="F140" s="13"/>
      <c r="G140" s="13"/>
      <c r="H140" s="13"/>
      <c r="I140" s="13"/>
      <c r="J140" s="13"/>
      <c r="L140" s="14"/>
      <c r="M140" s="14"/>
      <c r="N140" s="14"/>
      <c r="O140" s="14"/>
      <c r="P140" s="14"/>
    </row>
    <row r="141" spans="5:16" x14ac:dyDescent="0.25">
      <c r="E141" s="272"/>
      <c r="F141" s="13"/>
      <c r="G141" s="13"/>
      <c r="H141" s="13"/>
      <c r="I141" s="13"/>
      <c r="J141" s="13"/>
      <c r="L141" s="14"/>
      <c r="M141" s="14"/>
      <c r="N141" s="14"/>
      <c r="O141" s="14"/>
      <c r="P141" s="14"/>
    </row>
    <row r="142" spans="5:16" x14ac:dyDescent="0.25">
      <c r="E142" s="272"/>
      <c r="F142" s="13"/>
      <c r="G142" s="13"/>
      <c r="H142" s="13"/>
      <c r="I142" s="13"/>
      <c r="J142" s="13"/>
      <c r="L142" s="14"/>
      <c r="M142" s="14"/>
      <c r="N142" s="14"/>
      <c r="O142" s="14"/>
      <c r="P142" s="14"/>
    </row>
    <row r="143" spans="5:16" x14ac:dyDescent="0.25">
      <c r="E143" s="272"/>
      <c r="F143" s="13"/>
      <c r="G143" s="13"/>
      <c r="H143" s="13"/>
      <c r="I143" s="13"/>
      <c r="J143" s="13"/>
      <c r="L143" s="14"/>
      <c r="M143" s="14"/>
      <c r="N143" s="14"/>
      <c r="O143" s="14"/>
      <c r="P143" s="14"/>
    </row>
    <row r="144" spans="5:16" x14ac:dyDescent="0.25">
      <c r="E144" s="272"/>
      <c r="F144" s="13"/>
      <c r="G144" s="13"/>
      <c r="H144" s="13"/>
      <c r="I144" s="13"/>
      <c r="J144" s="13"/>
      <c r="L144" s="14"/>
      <c r="M144" s="14"/>
      <c r="N144" s="14"/>
      <c r="O144" s="14"/>
      <c r="P144" s="14"/>
    </row>
    <row r="145" spans="5:16" x14ac:dyDescent="0.25">
      <c r="E145" s="272"/>
      <c r="F145" s="13"/>
      <c r="G145" s="13"/>
      <c r="H145" s="13"/>
      <c r="I145" s="13"/>
      <c r="J145" s="13"/>
      <c r="L145" s="14"/>
      <c r="M145" s="14"/>
      <c r="N145" s="14"/>
      <c r="O145" s="14"/>
      <c r="P145" s="14"/>
    </row>
    <row r="146" spans="5:16" x14ac:dyDescent="0.25">
      <c r="E146" s="272"/>
      <c r="F146" s="13"/>
      <c r="G146" s="13"/>
      <c r="H146" s="13"/>
      <c r="I146" s="13"/>
      <c r="J146" s="13"/>
      <c r="L146" s="14"/>
      <c r="M146" s="14"/>
      <c r="N146" s="14"/>
      <c r="O146" s="14"/>
      <c r="P146" s="14"/>
    </row>
    <row r="147" spans="5:16" x14ac:dyDescent="0.25">
      <c r="E147" s="272"/>
      <c r="F147" s="13"/>
      <c r="G147" s="13"/>
      <c r="H147" s="13"/>
      <c r="I147" s="13"/>
      <c r="J147" s="13"/>
      <c r="L147" s="14"/>
      <c r="M147" s="14"/>
      <c r="N147" s="14"/>
      <c r="O147" s="14"/>
      <c r="P147" s="14"/>
    </row>
    <row r="148" spans="5:16" x14ac:dyDescent="0.25">
      <c r="E148" s="272"/>
      <c r="F148" s="13"/>
      <c r="G148" s="13"/>
      <c r="H148" s="13"/>
      <c r="I148" s="13"/>
      <c r="J148" s="13"/>
      <c r="L148" s="14"/>
      <c r="M148" s="14"/>
      <c r="N148" s="14"/>
      <c r="O148" s="14"/>
      <c r="P148" s="14"/>
    </row>
    <row r="149" spans="5:16" x14ac:dyDescent="0.25">
      <c r="E149" s="272"/>
      <c r="F149" s="13"/>
      <c r="G149" s="13"/>
      <c r="H149" s="13"/>
      <c r="I149" s="13"/>
      <c r="J149" s="13"/>
      <c r="L149" s="14"/>
      <c r="M149" s="14"/>
      <c r="N149" s="14"/>
      <c r="O149" s="14"/>
      <c r="P149" s="14"/>
    </row>
    <row r="150" spans="5:16" x14ac:dyDescent="0.25">
      <c r="E150" s="272"/>
      <c r="F150" s="13"/>
      <c r="G150" s="13"/>
      <c r="H150" s="13"/>
      <c r="I150" s="13"/>
      <c r="J150" s="13"/>
      <c r="L150" s="14"/>
      <c r="M150" s="14"/>
      <c r="N150" s="14"/>
      <c r="O150" s="14"/>
      <c r="P150" s="14"/>
    </row>
    <row r="151" spans="5:16" x14ac:dyDescent="0.25">
      <c r="E151" s="272"/>
      <c r="F151" s="13"/>
      <c r="G151" s="13"/>
      <c r="H151" s="13"/>
      <c r="I151" s="13"/>
      <c r="J151" s="13"/>
      <c r="L151" s="14"/>
      <c r="M151" s="14"/>
      <c r="N151" s="14"/>
      <c r="O151" s="14"/>
      <c r="P151" s="14"/>
    </row>
    <row r="152" spans="5:16" x14ac:dyDescent="0.25">
      <c r="E152" s="272"/>
      <c r="F152" s="13"/>
      <c r="G152" s="13"/>
      <c r="H152" s="13"/>
      <c r="I152" s="13"/>
      <c r="J152" s="13"/>
      <c r="L152" s="14"/>
      <c r="M152" s="14"/>
      <c r="N152" s="14"/>
      <c r="O152" s="14"/>
      <c r="P152" s="14"/>
    </row>
    <row r="153" spans="5:16" x14ac:dyDescent="0.25">
      <c r="E153" s="272"/>
      <c r="F153" s="13"/>
      <c r="G153" s="13"/>
      <c r="H153" s="13"/>
      <c r="I153" s="13"/>
      <c r="J153" s="13"/>
      <c r="L153" s="14"/>
      <c r="M153" s="14"/>
      <c r="N153" s="14"/>
      <c r="O153" s="14"/>
      <c r="P153" s="14"/>
    </row>
    <row r="154" spans="5:16" x14ac:dyDescent="0.25">
      <c r="E154" s="272"/>
      <c r="F154" s="13"/>
      <c r="G154" s="13"/>
      <c r="H154" s="13"/>
      <c r="I154" s="13"/>
      <c r="J154" s="13"/>
      <c r="L154" s="14"/>
      <c r="M154" s="14"/>
      <c r="N154" s="14"/>
      <c r="O154" s="14"/>
      <c r="P154" s="14"/>
    </row>
    <row r="155" spans="5:16" x14ac:dyDescent="0.25">
      <c r="F155" s="13"/>
      <c r="G155" s="13"/>
      <c r="H155" s="13"/>
      <c r="I155" s="13"/>
      <c r="J155" s="13"/>
      <c r="L155" s="14"/>
      <c r="M155" s="14"/>
      <c r="N155" s="14"/>
      <c r="O155" s="14"/>
      <c r="P155" s="14"/>
    </row>
    <row r="156" spans="5:16" x14ac:dyDescent="0.25">
      <c r="E156" s="272"/>
      <c r="F156" s="13"/>
      <c r="G156" s="13"/>
      <c r="H156" s="13"/>
      <c r="I156" s="13"/>
      <c r="J156" s="13"/>
      <c r="L156" s="14"/>
      <c r="M156" s="14"/>
      <c r="N156" s="14"/>
      <c r="O156" s="14"/>
      <c r="P156" s="14"/>
    </row>
    <row r="157" spans="5:16" x14ac:dyDescent="0.25">
      <c r="E157" s="272"/>
      <c r="F157" s="13"/>
      <c r="G157" s="13"/>
      <c r="H157" s="13"/>
      <c r="I157" s="13"/>
      <c r="J157" s="13"/>
      <c r="L157" s="14"/>
      <c r="M157" s="14"/>
      <c r="N157" s="14"/>
      <c r="O157" s="14"/>
      <c r="P157" s="14"/>
    </row>
    <row r="158" spans="5:16" x14ac:dyDescent="0.25">
      <c r="E158" s="272"/>
      <c r="F158" s="13"/>
      <c r="G158" s="13"/>
      <c r="H158" s="13"/>
      <c r="I158" s="13"/>
      <c r="J158" s="13"/>
      <c r="L158" s="14"/>
      <c r="M158" s="14"/>
      <c r="N158" s="14"/>
      <c r="O158" s="14"/>
      <c r="P158" s="14"/>
    </row>
    <row r="159" spans="5:16" x14ac:dyDescent="0.25">
      <c r="E159" s="272"/>
      <c r="F159" s="13"/>
      <c r="G159" s="13"/>
      <c r="H159" s="13"/>
      <c r="I159" s="13"/>
      <c r="J159" s="13"/>
      <c r="L159" s="14"/>
      <c r="M159" s="14"/>
      <c r="N159" s="14"/>
      <c r="O159" s="14"/>
      <c r="P159" s="14"/>
    </row>
    <row r="160" spans="5:16" x14ac:dyDescent="0.25">
      <c r="E160" s="272"/>
      <c r="F160" s="13"/>
      <c r="G160" s="13"/>
      <c r="H160" s="13"/>
      <c r="I160" s="13"/>
      <c r="J160" s="13"/>
      <c r="L160" s="14"/>
      <c r="M160" s="14"/>
      <c r="N160" s="14"/>
      <c r="O160" s="14"/>
      <c r="P160" s="14"/>
    </row>
    <row r="161" spans="5:16" x14ac:dyDescent="0.25">
      <c r="E161" s="272"/>
      <c r="F161" s="13"/>
      <c r="G161" s="13"/>
      <c r="H161" s="13"/>
      <c r="I161" s="13"/>
      <c r="J161" s="13"/>
      <c r="L161" s="14"/>
      <c r="M161" s="14"/>
      <c r="N161" s="14"/>
      <c r="O161" s="14"/>
      <c r="P161" s="14"/>
    </row>
    <row r="162" spans="5:16" x14ac:dyDescent="0.25">
      <c r="E162" s="272"/>
      <c r="F162" s="13"/>
      <c r="G162" s="13"/>
      <c r="H162" s="13"/>
      <c r="I162" s="13"/>
      <c r="J162" s="13"/>
      <c r="L162" s="14"/>
      <c r="M162" s="14"/>
      <c r="N162" s="14"/>
      <c r="O162" s="14"/>
      <c r="P162" s="14"/>
    </row>
    <row r="163" spans="5:16" x14ac:dyDescent="0.25">
      <c r="E163" s="272"/>
      <c r="F163" s="13"/>
      <c r="G163" s="13"/>
      <c r="H163" s="13"/>
      <c r="I163" s="13"/>
      <c r="J163" s="13"/>
      <c r="L163" s="14"/>
      <c r="M163" s="14"/>
      <c r="N163" s="14"/>
      <c r="O163" s="14"/>
      <c r="P163" s="14"/>
    </row>
    <row r="164" spans="5:16" x14ac:dyDescent="0.25">
      <c r="E164" s="272"/>
      <c r="F164" s="13"/>
      <c r="G164" s="13"/>
      <c r="H164" s="13"/>
      <c r="I164" s="13"/>
      <c r="J164" s="13"/>
      <c r="L164" s="14"/>
      <c r="M164" s="14"/>
      <c r="N164" s="14"/>
      <c r="O164" s="14"/>
      <c r="P164" s="14"/>
    </row>
    <row r="165" spans="5:16" x14ac:dyDescent="0.25">
      <c r="E165" s="272"/>
      <c r="F165" s="13"/>
      <c r="G165" s="13"/>
      <c r="H165" s="13"/>
      <c r="I165" s="13"/>
      <c r="J165" s="13"/>
      <c r="L165" s="14"/>
      <c r="M165" s="14"/>
      <c r="N165" s="14"/>
      <c r="O165" s="14"/>
      <c r="P165" s="14"/>
    </row>
    <row r="166" spans="5:16" x14ac:dyDescent="0.25">
      <c r="E166" s="272"/>
      <c r="F166" s="13"/>
      <c r="G166" s="13"/>
      <c r="H166" s="13"/>
      <c r="I166" s="13"/>
      <c r="J166" s="13"/>
      <c r="L166" s="14"/>
      <c r="M166" s="14"/>
      <c r="N166" s="14"/>
      <c r="O166" s="14"/>
      <c r="P166" s="14"/>
    </row>
    <row r="167" spans="5:16" x14ac:dyDescent="0.25">
      <c r="E167" s="272"/>
      <c r="F167" s="13"/>
      <c r="G167" s="13"/>
      <c r="H167" s="13"/>
      <c r="I167" s="13"/>
      <c r="J167" s="13"/>
      <c r="L167" s="14"/>
      <c r="M167" s="14"/>
      <c r="N167" s="14"/>
      <c r="O167" s="14"/>
      <c r="P167" s="14"/>
    </row>
    <row r="168" spans="5:16" x14ac:dyDescent="0.25">
      <c r="E168" s="272"/>
      <c r="F168" s="13"/>
      <c r="G168" s="13"/>
      <c r="H168" s="13"/>
      <c r="I168" s="13"/>
      <c r="J168" s="13"/>
      <c r="L168" s="14"/>
      <c r="M168" s="14"/>
      <c r="N168" s="14"/>
      <c r="O168" s="14"/>
      <c r="P168" s="14"/>
    </row>
    <row r="169" spans="5:16" x14ac:dyDescent="0.25">
      <c r="E169" s="272"/>
      <c r="F169" s="13"/>
      <c r="G169" s="13"/>
      <c r="H169" s="13"/>
      <c r="I169" s="13"/>
      <c r="J169" s="13"/>
      <c r="L169" s="14"/>
      <c r="M169" s="14"/>
      <c r="N169" s="14"/>
      <c r="O169" s="14"/>
      <c r="P169" s="14"/>
    </row>
    <row r="170" spans="5:16" x14ac:dyDescent="0.25">
      <c r="E170" s="272"/>
      <c r="F170" s="13"/>
      <c r="G170" s="13"/>
      <c r="H170" s="13"/>
      <c r="I170" s="13"/>
      <c r="J170" s="13"/>
      <c r="L170" s="14"/>
      <c r="M170" s="14"/>
      <c r="N170" s="14"/>
      <c r="O170" s="14"/>
      <c r="P170" s="14"/>
    </row>
    <row r="171" spans="5:16" x14ac:dyDescent="0.25">
      <c r="E171" s="272"/>
      <c r="F171" s="13"/>
      <c r="G171" s="13"/>
      <c r="H171" s="13"/>
      <c r="I171" s="13"/>
      <c r="J171" s="13"/>
      <c r="L171" s="14"/>
      <c r="M171" s="14"/>
      <c r="N171" s="14"/>
      <c r="O171" s="14"/>
      <c r="P171" s="14"/>
    </row>
    <row r="172" spans="5:16" x14ac:dyDescent="0.25">
      <c r="E172" s="272"/>
      <c r="F172" s="13"/>
      <c r="G172" s="13"/>
      <c r="H172" s="13"/>
      <c r="I172" s="13"/>
      <c r="J172" s="13"/>
      <c r="L172" s="14"/>
      <c r="M172" s="14"/>
      <c r="N172" s="14"/>
      <c r="O172" s="14"/>
      <c r="P172" s="14"/>
    </row>
    <row r="173" spans="5:16" x14ac:dyDescent="0.25">
      <c r="E173" s="272"/>
      <c r="F173" s="13"/>
      <c r="G173" s="13"/>
      <c r="H173" s="13"/>
      <c r="I173" s="13"/>
      <c r="J173" s="13"/>
      <c r="L173" s="14"/>
      <c r="M173" s="14"/>
      <c r="N173" s="14"/>
      <c r="O173" s="14"/>
      <c r="P173" s="14"/>
    </row>
    <row r="174" spans="5:16" x14ac:dyDescent="0.25">
      <c r="E174" s="272"/>
      <c r="F174" s="13"/>
      <c r="G174" s="13"/>
      <c r="H174" s="13"/>
      <c r="I174" s="13"/>
      <c r="J174" s="13"/>
      <c r="L174" s="14"/>
      <c r="M174" s="14"/>
      <c r="N174" s="14"/>
      <c r="O174" s="14"/>
      <c r="P174" s="14"/>
    </row>
    <row r="175" spans="5:16" x14ac:dyDescent="0.25">
      <c r="E175" s="272"/>
      <c r="F175" s="13"/>
      <c r="G175" s="13"/>
      <c r="H175" s="13"/>
      <c r="I175" s="13"/>
      <c r="J175" s="13"/>
      <c r="L175" s="14"/>
      <c r="M175" s="14"/>
      <c r="N175" s="14"/>
      <c r="O175" s="14"/>
      <c r="P175" s="14"/>
    </row>
    <row r="176" spans="5:16" x14ac:dyDescent="0.25">
      <c r="E176" s="272"/>
      <c r="F176" s="13"/>
      <c r="G176" s="13"/>
      <c r="H176" s="13"/>
      <c r="I176" s="13"/>
      <c r="J176" s="13"/>
      <c r="L176" s="14"/>
      <c r="M176" s="14"/>
      <c r="N176" s="14"/>
      <c r="O176" s="14"/>
      <c r="P176" s="14"/>
    </row>
    <row r="177" spans="5:16" x14ac:dyDescent="0.25">
      <c r="E177" s="272"/>
      <c r="F177" s="13"/>
      <c r="G177" s="13"/>
      <c r="H177" s="13"/>
      <c r="I177" s="13"/>
      <c r="J177" s="13"/>
      <c r="L177" s="14"/>
      <c r="M177" s="14"/>
      <c r="N177" s="14"/>
      <c r="O177" s="14"/>
      <c r="P177" s="14"/>
    </row>
    <row r="178" spans="5:16" x14ac:dyDescent="0.25">
      <c r="E178" s="272"/>
      <c r="F178" s="13"/>
      <c r="G178" s="13"/>
      <c r="H178" s="13"/>
      <c r="I178" s="13"/>
      <c r="J178" s="13"/>
      <c r="L178" s="14"/>
      <c r="M178" s="14"/>
      <c r="N178" s="14"/>
      <c r="O178" s="14"/>
      <c r="P178" s="14"/>
    </row>
    <row r="179" spans="5:16" x14ac:dyDescent="0.25">
      <c r="E179" s="272"/>
      <c r="F179" s="13"/>
      <c r="G179" s="13"/>
      <c r="H179" s="13"/>
      <c r="I179" s="13"/>
      <c r="J179" s="13"/>
      <c r="L179" s="14"/>
      <c r="M179" s="14"/>
      <c r="N179" s="14"/>
      <c r="O179" s="14"/>
      <c r="P179" s="14"/>
    </row>
    <row r="180" spans="5:16" x14ac:dyDescent="0.25">
      <c r="E180" s="272"/>
      <c r="F180" s="13"/>
      <c r="G180" s="13"/>
      <c r="H180" s="13"/>
      <c r="I180" s="13"/>
      <c r="J180" s="13"/>
      <c r="L180" s="14"/>
      <c r="M180" s="14"/>
      <c r="N180" s="14"/>
      <c r="O180" s="14"/>
      <c r="P180" s="14"/>
    </row>
    <row r="181" spans="5:16" x14ac:dyDescent="0.25">
      <c r="E181" s="272"/>
      <c r="F181" s="13"/>
      <c r="G181" s="13"/>
      <c r="H181" s="13"/>
      <c r="I181" s="13"/>
      <c r="J181" s="13"/>
      <c r="L181" s="14"/>
      <c r="M181" s="14"/>
      <c r="N181" s="14"/>
      <c r="O181" s="14"/>
      <c r="P181" s="14"/>
    </row>
    <row r="182" spans="5:16" x14ac:dyDescent="0.25">
      <c r="F182" s="13"/>
      <c r="G182" s="13"/>
      <c r="H182" s="13"/>
      <c r="I182" s="13"/>
      <c r="J182" s="13"/>
      <c r="L182" s="14"/>
      <c r="M182" s="14"/>
      <c r="N182" s="14"/>
      <c r="O182" s="14"/>
      <c r="P182" s="14"/>
    </row>
    <row r="183" spans="5:16" x14ac:dyDescent="0.25">
      <c r="E183" s="272"/>
      <c r="F183" s="13"/>
      <c r="G183" s="13"/>
      <c r="H183" s="13"/>
      <c r="I183" s="13"/>
      <c r="J183" s="13"/>
      <c r="L183" s="14"/>
      <c r="M183" s="14"/>
      <c r="N183" s="14"/>
      <c r="O183" s="14"/>
      <c r="P183" s="14"/>
    </row>
    <row r="184" spans="5:16" x14ac:dyDescent="0.25">
      <c r="E184" s="272"/>
      <c r="F184" s="13"/>
      <c r="G184" s="13"/>
      <c r="H184" s="13"/>
      <c r="I184" s="13"/>
      <c r="J184" s="13"/>
      <c r="L184" s="14"/>
      <c r="M184" s="14"/>
      <c r="N184" s="14"/>
      <c r="O184" s="14"/>
      <c r="P184" s="14"/>
    </row>
    <row r="185" spans="5:16" x14ac:dyDescent="0.25">
      <c r="E185" s="272"/>
      <c r="F185" s="13"/>
      <c r="G185" s="13"/>
      <c r="H185" s="13"/>
      <c r="I185" s="13"/>
      <c r="J185" s="13"/>
      <c r="L185" s="14"/>
      <c r="M185" s="14"/>
      <c r="N185" s="14"/>
      <c r="O185" s="14"/>
      <c r="P185" s="14"/>
    </row>
    <row r="186" spans="5:16" x14ac:dyDescent="0.25">
      <c r="F186" s="13"/>
      <c r="G186" s="13"/>
      <c r="H186" s="13"/>
      <c r="I186" s="13"/>
      <c r="J186" s="13"/>
      <c r="L186" s="14"/>
      <c r="M186" s="14"/>
      <c r="N186" s="14"/>
      <c r="O186" s="14"/>
      <c r="P186" s="14"/>
    </row>
    <row r="187" spans="5:16" x14ac:dyDescent="0.25">
      <c r="E187" s="272"/>
      <c r="F187" s="13"/>
      <c r="G187" s="13"/>
      <c r="H187" s="13"/>
      <c r="I187" s="13"/>
      <c r="J187" s="13"/>
      <c r="L187" s="14"/>
      <c r="M187" s="14"/>
      <c r="N187" s="14"/>
      <c r="O187" s="14"/>
      <c r="P187" s="14"/>
    </row>
    <row r="188" spans="5:16" x14ac:dyDescent="0.25">
      <c r="E188" s="272"/>
      <c r="F188" s="13"/>
      <c r="G188" s="13"/>
      <c r="H188" s="13"/>
      <c r="I188" s="13"/>
      <c r="J188" s="13"/>
      <c r="L188" s="14"/>
      <c r="M188" s="14"/>
      <c r="N188" s="14"/>
      <c r="O188" s="14"/>
      <c r="P188" s="14"/>
    </row>
    <row r="189" spans="5:16" x14ac:dyDescent="0.25">
      <c r="E189" s="272"/>
      <c r="F189" s="13"/>
      <c r="G189" s="13"/>
      <c r="H189" s="13"/>
      <c r="I189" s="13"/>
      <c r="J189" s="13"/>
      <c r="L189" s="14"/>
      <c r="M189" s="14"/>
      <c r="N189" s="14"/>
      <c r="O189" s="14"/>
      <c r="P189" s="14"/>
    </row>
    <row r="190" spans="5:16" x14ac:dyDescent="0.25">
      <c r="E190" s="272"/>
      <c r="F190" s="13"/>
      <c r="G190" s="13"/>
      <c r="H190" s="13"/>
      <c r="I190" s="13"/>
      <c r="J190" s="13"/>
      <c r="L190" s="14"/>
      <c r="M190" s="14"/>
      <c r="N190" s="14"/>
      <c r="O190" s="14"/>
      <c r="P190" s="14"/>
    </row>
    <row r="191" spans="5:16" x14ac:dyDescent="0.25">
      <c r="E191" s="272"/>
      <c r="F191" s="13"/>
      <c r="G191" s="13"/>
      <c r="H191" s="13"/>
      <c r="I191" s="13"/>
      <c r="J191" s="13"/>
      <c r="L191" s="14"/>
      <c r="M191" s="14"/>
      <c r="N191" s="14"/>
      <c r="O191" s="14"/>
      <c r="P191" s="14"/>
    </row>
    <row r="192" spans="5:16" x14ac:dyDescent="0.25">
      <c r="E192" s="272"/>
      <c r="F192" s="13"/>
      <c r="G192" s="13"/>
      <c r="H192" s="13"/>
      <c r="I192" s="13"/>
      <c r="J192" s="13"/>
      <c r="L192" s="14"/>
      <c r="M192" s="14"/>
      <c r="N192" s="14"/>
      <c r="O192" s="14"/>
      <c r="P192" s="14"/>
    </row>
    <row r="193" spans="5:16" x14ac:dyDescent="0.25">
      <c r="E193" s="272"/>
      <c r="F193" s="13"/>
      <c r="G193" s="13"/>
      <c r="H193" s="13"/>
      <c r="I193" s="13"/>
      <c r="J193" s="13"/>
      <c r="L193" s="14"/>
      <c r="M193" s="14"/>
      <c r="N193" s="14"/>
      <c r="O193" s="14"/>
      <c r="P193" s="14"/>
    </row>
    <row r="194" spans="5:16" x14ac:dyDescent="0.25">
      <c r="E194" s="272"/>
      <c r="F194" s="13"/>
      <c r="G194" s="13"/>
      <c r="H194" s="13"/>
      <c r="I194" s="13"/>
      <c r="J194" s="13"/>
      <c r="L194" s="14"/>
      <c r="M194" s="14"/>
      <c r="N194" s="14"/>
      <c r="O194" s="14"/>
      <c r="P194" s="14"/>
    </row>
    <row r="195" spans="5:16" x14ac:dyDescent="0.25">
      <c r="E195" s="272"/>
      <c r="F195" s="13"/>
      <c r="G195" s="13"/>
      <c r="H195" s="13"/>
      <c r="I195" s="13"/>
      <c r="J195" s="13"/>
      <c r="L195" s="14"/>
      <c r="M195" s="14"/>
      <c r="N195" s="14"/>
      <c r="O195" s="14"/>
      <c r="P195" s="14"/>
    </row>
    <row r="196" spans="5:16" x14ac:dyDescent="0.25">
      <c r="E196" s="272"/>
      <c r="F196" s="13"/>
      <c r="G196" s="13"/>
      <c r="H196" s="13"/>
      <c r="I196" s="13"/>
      <c r="J196" s="13"/>
      <c r="L196" s="14"/>
      <c r="M196" s="14"/>
      <c r="N196" s="14"/>
      <c r="O196" s="14"/>
      <c r="P196" s="14"/>
    </row>
    <row r="197" spans="5:16" x14ac:dyDescent="0.25">
      <c r="E197" s="272"/>
      <c r="F197" s="13"/>
      <c r="G197" s="13"/>
      <c r="H197" s="13"/>
      <c r="I197" s="13"/>
      <c r="J197" s="13"/>
      <c r="L197" s="14"/>
      <c r="M197" s="14"/>
      <c r="N197" s="14"/>
      <c r="O197" s="14"/>
      <c r="P197" s="14"/>
    </row>
    <row r="198" spans="5:16" x14ac:dyDescent="0.25">
      <c r="E198" s="272"/>
      <c r="F198" s="13"/>
      <c r="G198" s="13"/>
      <c r="H198" s="13"/>
      <c r="I198" s="13"/>
      <c r="J198" s="13"/>
      <c r="L198" s="14"/>
      <c r="M198" s="14"/>
      <c r="N198" s="14"/>
      <c r="O198" s="14"/>
      <c r="P198" s="14"/>
    </row>
    <row r="199" spans="5:16" x14ac:dyDescent="0.25">
      <c r="E199" s="272"/>
      <c r="F199" s="13"/>
      <c r="G199" s="13"/>
      <c r="H199" s="13"/>
      <c r="I199" s="13"/>
      <c r="J199" s="13"/>
      <c r="L199" s="14"/>
      <c r="M199" s="14"/>
      <c r="N199" s="14"/>
      <c r="O199" s="14"/>
      <c r="P199" s="14"/>
    </row>
    <row r="200" spans="5:16" x14ac:dyDescent="0.25">
      <c r="E200" s="272"/>
      <c r="F200" s="13"/>
      <c r="G200" s="13"/>
      <c r="H200" s="13"/>
      <c r="I200" s="13"/>
      <c r="J200" s="13"/>
      <c r="L200" s="14"/>
      <c r="M200" s="14"/>
      <c r="N200" s="14"/>
      <c r="O200" s="14"/>
      <c r="P200" s="14"/>
    </row>
    <row r="201" spans="5:16" x14ac:dyDescent="0.25">
      <c r="E201" s="272"/>
      <c r="F201" s="13"/>
      <c r="G201" s="13"/>
      <c r="H201" s="13"/>
      <c r="I201" s="13"/>
      <c r="J201" s="13"/>
      <c r="L201" s="14"/>
      <c r="M201" s="14"/>
      <c r="N201" s="14"/>
      <c r="O201" s="14"/>
      <c r="P201" s="14"/>
    </row>
    <row r="202" spans="5:16" x14ac:dyDescent="0.25">
      <c r="E202" s="272"/>
      <c r="F202" s="13"/>
      <c r="G202" s="13"/>
      <c r="H202" s="13"/>
      <c r="I202" s="13"/>
      <c r="J202" s="13"/>
      <c r="L202" s="14"/>
      <c r="M202" s="14"/>
      <c r="N202" s="14"/>
      <c r="O202" s="14"/>
      <c r="P202" s="14"/>
    </row>
    <row r="203" spans="5:16" x14ac:dyDescent="0.25">
      <c r="E203" s="272"/>
      <c r="F203" s="13"/>
      <c r="G203" s="13"/>
      <c r="H203" s="13"/>
      <c r="I203" s="13"/>
      <c r="J203" s="13"/>
      <c r="L203" s="14"/>
      <c r="M203" s="14"/>
      <c r="N203" s="14"/>
      <c r="O203" s="14"/>
      <c r="P203" s="14"/>
    </row>
    <row r="204" spans="5:16" x14ac:dyDescent="0.25">
      <c r="E204" s="272"/>
      <c r="F204" s="13"/>
      <c r="G204" s="13"/>
      <c r="H204" s="13"/>
      <c r="I204" s="13"/>
      <c r="J204" s="13"/>
      <c r="L204" s="14"/>
      <c r="M204" s="14"/>
      <c r="N204" s="14"/>
      <c r="O204" s="14"/>
      <c r="P204" s="14"/>
    </row>
    <row r="205" spans="5:16" x14ac:dyDescent="0.25">
      <c r="E205" s="272"/>
      <c r="F205" s="13"/>
      <c r="G205" s="13"/>
      <c r="H205" s="13"/>
      <c r="I205" s="13"/>
      <c r="J205" s="13"/>
      <c r="L205" s="14"/>
      <c r="M205" s="14"/>
      <c r="N205" s="14"/>
      <c r="O205" s="14"/>
      <c r="P205" s="14"/>
    </row>
    <row r="206" spans="5:16" x14ac:dyDescent="0.25">
      <c r="E206" s="272"/>
      <c r="F206" s="13"/>
      <c r="G206" s="13"/>
      <c r="H206" s="13"/>
      <c r="I206" s="13"/>
      <c r="J206" s="13"/>
      <c r="L206" s="14"/>
      <c r="M206" s="14"/>
      <c r="N206" s="14"/>
      <c r="O206" s="14"/>
      <c r="P206" s="14"/>
    </row>
    <row r="207" spans="5:16" x14ac:dyDescent="0.25">
      <c r="E207" s="272"/>
      <c r="F207" s="13"/>
      <c r="G207" s="13"/>
      <c r="H207" s="13"/>
      <c r="I207" s="13"/>
      <c r="J207" s="13"/>
      <c r="L207" s="14"/>
      <c r="M207" s="14"/>
      <c r="N207" s="14"/>
      <c r="O207" s="14"/>
      <c r="P207" s="14"/>
    </row>
    <row r="208" spans="5:16" x14ac:dyDescent="0.25">
      <c r="E208" s="272"/>
      <c r="F208" s="13"/>
      <c r="G208" s="13"/>
      <c r="H208" s="13"/>
      <c r="I208" s="13"/>
      <c r="J208" s="13"/>
      <c r="L208" s="14"/>
      <c r="M208" s="14"/>
      <c r="N208" s="14"/>
      <c r="O208" s="14"/>
      <c r="P208" s="14"/>
    </row>
    <row r="209" spans="5:16" x14ac:dyDescent="0.25">
      <c r="E209" s="272"/>
      <c r="F209" s="13"/>
      <c r="G209" s="13"/>
      <c r="H209" s="13"/>
      <c r="I209" s="13"/>
      <c r="J209" s="13"/>
      <c r="L209" s="14"/>
      <c r="M209" s="14"/>
      <c r="N209" s="14"/>
      <c r="O209" s="14"/>
      <c r="P209" s="14"/>
    </row>
    <row r="210" spans="5:16" x14ac:dyDescent="0.25">
      <c r="F210" s="13"/>
      <c r="G210" s="13"/>
      <c r="H210" s="13"/>
      <c r="I210" s="13"/>
      <c r="J210" s="13"/>
      <c r="L210" s="14"/>
      <c r="M210" s="14"/>
      <c r="N210" s="14"/>
      <c r="O210" s="14"/>
      <c r="P210" s="14"/>
    </row>
    <row r="211" spans="5:16" x14ac:dyDescent="0.25">
      <c r="E211" s="272"/>
      <c r="F211" s="13"/>
      <c r="G211" s="13"/>
      <c r="H211" s="13"/>
      <c r="I211" s="13"/>
      <c r="J211" s="13"/>
      <c r="L211" s="14"/>
      <c r="M211" s="14"/>
      <c r="N211" s="14"/>
      <c r="O211" s="14"/>
      <c r="P211" s="14"/>
    </row>
    <row r="212" spans="5:16" x14ac:dyDescent="0.25">
      <c r="E212" s="272"/>
      <c r="F212" s="13"/>
      <c r="G212" s="13"/>
      <c r="H212" s="13"/>
      <c r="I212" s="13"/>
      <c r="J212" s="13"/>
      <c r="L212" s="14"/>
      <c r="M212" s="14"/>
      <c r="N212" s="14"/>
      <c r="O212" s="14"/>
      <c r="P212" s="14"/>
    </row>
    <row r="213" spans="5:16" x14ac:dyDescent="0.25">
      <c r="E213" s="272"/>
      <c r="F213" s="13"/>
      <c r="G213" s="13"/>
      <c r="H213" s="13"/>
      <c r="I213" s="13"/>
      <c r="J213" s="13"/>
      <c r="L213" s="14"/>
      <c r="M213" s="14"/>
      <c r="N213" s="14"/>
      <c r="O213" s="14"/>
      <c r="P213" s="14"/>
    </row>
    <row r="214" spans="5:16" x14ac:dyDescent="0.25">
      <c r="E214" s="272"/>
      <c r="F214" s="13"/>
      <c r="G214" s="13"/>
      <c r="H214" s="13"/>
      <c r="I214" s="13"/>
      <c r="J214" s="13"/>
      <c r="L214" s="14"/>
      <c r="M214" s="14"/>
      <c r="N214" s="14"/>
      <c r="O214" s="14"/>
      <c r="P214" s="14"/>
    </row>
    <row r="215" spans="5:16" x14ac:dyDescent="0.25">
      <c r="E215" s="272"/>
      <c r="F215" s="13"/>
      <c r="G215" s="13"/>
      <c r="H215" s="13"/>
      <c r="I215" s="13"/>
      <c r="J215" s="13"/>
      <c r="L215" s="14"/>
      <c r="M215" s="14"/>
      <c r="N215" s="14"/>
      <c r="O215" s="14"/>
      <c r="P215" s="14"/>
    </row>
    <row r="216" spans="5:16" x14ac:dyDescent="0.25">
      <c r="E216" s="272"/>
      <c r="F216" s="13"/>
      <c r="G216" s="13"/>
      <c r="H216" s="13"/>
      <c r="I216" s="13"/>
      <c r="J216" s="13"/>
      <c r="L216" s="14"/>
      <c r="M216" s="14"/>
      <c r="N216" s="14"/>
      <c r="O216" s="14"/>
      <c r="P216" s="14"/>
    </row>
    <row r="217" spans="5:16" x14ac:dyDescent="0.25">
      <c r="E217" s="272"/>
      <c r="F217" s="13"/>
      <c r="G217" s="13"/>
      <c r="H217" s="13"/>
      <c r="I217" s="13"/>
      <c r="J217" s="13"/>
      <c r="L217" s="14"/>
      <c r="M217" s="14"/>
      <c r="N217" s="14"/>
      <c r="O217" s="14"/>
      <c r="P217" s="14"/>
    </row>
    <row r="218" spans="5:16" x14ac:dyDescent="0.25">
      <c r="E218" s="272"/>
      <c r="F218" s="13"/>
      <c r="G218" s="13"/>
      <c r="H218" s="13"/>
      <c r="I218" s="13"/>
      <c r="J218" s="13"/>
      <c r="L218" s="14"/>
      <c r="M218" s="14"/>
      <c r="N218" s="14"/>
      <c r="O218" s="14"/>
      <c r="P218" s="14"/>
    </row>
    <row r="219" spans="5:16" x14ac:dyDescent="0.25">
      <c r="E219" s="272"/>
      <c r="F219" s="13"/>
      <c r="G219" s="13"/>
      <c r="H219" s="13"/>
      <c r="I219" s="13"/>
      <c r="J219" s="13"/>
      <c r="L219" s="14"/>
      <c r="M219" s="14"/>
      <c r="N219" s="14"/>
      <c r="O219" s="14"/>
      <c r="P219" s="14"/>
    </row>
    <row r="220" spans="5:16" x14ac:dyDescent="0.25">
      <c r="E220" s="272"/>
      <c r="F220" s="13"/>
      <c r="G220" s="13"/>
      <c r="H220" s="13"/>
      <c r="I220" s="13"/>
      <c r="J220" s="13"/>
      <c r="L220" s="14"/>
      <c r="M220" s="14"/>
      <c r="N220" s="14"/>
      <c r="O220" s="14"/>
      <c r="P220" s="14"/>
    </row>
    <row r="221" spans="5:16" x14ac:dyDescent="0.25">
      <c r="E221" s="272"/>
      <c r="F221" s="13"/>
      <c r="G221" s="13"/>
      <c r="H221" s="13"/>
      <c r="I221" s="13"/>
      <c r="J221" s="13"/>
      <c r="L221" s="14"/>
      <c r="M221" s="14"/>
      <c r="N221" s="14"/>
      <c r="O221" s="14"/>
      <c r="P221" s="14"/>
    </row>
    <row r="222" spans="5:16" x14ac:dyDescent="0.25">
      <c r="E222" s="272"/>
      <c r="F222" s="13"/>
      <c r="G222" s="13"/>
      <c r="H222" s="13"/>
      <c r="I222" s="13"/>
      <c r="J222" s="13"/>
      <c r="L222" s="14"/>
      <c r="M222" s="14"/>
      <c r="N222" s="14"/>
      <c r="O222" s="14"/>
      <c r="P222" s="14"/>
    </row>
    <row r="223" spans="5:16" x14ac:dyDescent="0.25">
      <c r="E223" s="272"/>
      <c r="F223" s="13"/>
      <c r="G223" s="13"/>
      <c r="H223" s="13"/>
      <c r="I223" s="13"/>
      <c r="J223" s="13"/>
      <c r="L223" s="14"/>
      <c r="M223" s="14"/>
      <c r="N223" s="14"/>
      <c r="O223" s="14"/>
      <c r="P223" s="14"/>
    </row>
    <row r="224" spans="5:16" x14ac:dyDescent="0.25">
      <c r="E224" s="272"/>
      <c r="F224" s="13"/>
      <c r="G224" s="13"/>
      <c r="H224" s="13"/>
      <c r="I224" s="13"/>
      <c r="J224" s="13"/>
      <c r="L224" s="14"/>
      <c r="M224" s="14"/>
      <c r="N224" s="14"/>
      <c r="O224" s="14"/>
      <c r="P224" s="14"/>
    </row>
    <row r="225" spans="5:16" x14ac:dyDescent="0.25">
      <c r="E225" s="272"/>
      <c r="F225" s="13"/>
      <c r="G225" s="13"/>
      <c r="H225" s="13"/>
      <c r="I225" s="13"/>
      <c r="J225" s="13"/>
      <c r="L225" s="14"/>
      <c r="M225" s="14"/>
      <c r="N225" s="14"/>
      <c r="O225" s="14"/>
      <c r="P225" s="14"/>
    </row>
    <row r="226" spans="5:16" x14ac:dyDescent="0.25">
      <c r="E226" s="272"/>
      <c r="F226" s="13"/>
      <c r="G226" s="13"/>
      <c r="H226" s="13"/>
      <c r="I226" s="13"/>
      <c r="J226" s="13"/>
      <c r="L226" s="14"/>
      <c r="M226" s="14"/>
      <c r="N226" s="14"/>
      <c r="O226" s="14"/>
      <c r="P226" s="14"/>
    </row>
    <row r="227" spans="5:16" x14ac:dyDescent="0.25">
      <c r="E227" s="272"/>
      <c r="F227" s="13"/>
      <c r="G227" s="13"/>
      <c r="H227" s="13"/>
      <c r="I227" s="13"/>
      <c r="J227" s="13"/>
      <c r="L227" s="14"/>
      <c r="M227" s="14"/>
      <c r="N227" s="14"/>
      <c r="O227" s="14"/>
      <c r="P227" s="14"/>
    </row>
    <row r="228" spans="5:16" x14ac:dyDescent="0.25">
      <c r="E228" s="272"/>
      <c r="F228" s="13"/>
      <c r="G228" s="13"/>
      <c r="H228" s="13"/>
      <c r="I228" s="13"/>
      <c r="J228" s="13"/>
      <c r="L228" s="14"/>
      <c r="M228" s="14"/>
      <c r="N228" s="14"/>
      <c r="O228" s="14"/>
      <c r="P228" s="14"/>
    </row>
    <row r="229" spans="5:16" x14ac:dyDescent="0.25">
      <c r="E229" s="272"/>
      <c r="F229" s="13"/>
      <c r="G229" s="13"/>
      <c r="H229" s="13"/>
      <c r="I229" s="13"/>
      <c r="J229" s="13"/>
      <c r="L229" s="14"/>
      <c r="M229" s="14"/>
      <c r="N229" s="14"/>
      <c r="O229" s="14"/>
      <c r="P229" s="14"/>
    </row>
    <row r="230" spans="5:16" x14ac:dyDescent="0.25">
      <c r="E230" s="272"/>
      <c r="F230" s="13"/>
      <c r="G230" s="13"/>
      <c r="H230" s="13"/>
      <c r="I230" s="13"/>
      <c r="J230" s="13"/>
      <c r="L230" s="14"/>
      <c r="M230" s="14"/>
      <c r="N230" s="14"/>
      <c r="O230" s="14"/>
      <c r="P230" s="14"/>
    </row>
    <row r="231" spans="5:16" x14ac:dyDescent="0.25">
      <c r="E231" s="272"/>
      <c r="F231" s="13"/>
      <c r="G231" s="13"/>
      <c r="H231" s="13"/>
      <c r="I231" s="13"/>
      <c r="J231" s="13"/>
      <c r="L231" s="14"/>
      <c r="M231" s="14"/>
      <c r="N231" s="14"/>
      <c r="O231" s="14"/>
      <c r="P231" s="14"/>
    </row>
    <row r="232" spans="5:16" x14ac:dyDescent="0.25">
      <c r="E232" s="272"/>
      <c r="F232" s="13"/>
      <c r="G232" s="13"/>
      <c r="H232" s="13"/>
      <c r="I232" s="13"/>
      <c r="J232" s="13"/>
      <c r="L232" s="14"/>
      <c r="M232" s="14"/>
      <c r="N232" s="14"/>
      <c r="O232" s="14"/>
      <c r="P232" s="14"/>
    </row>
    <row r="233" spans="5:16" x14ac:dyDescent="0.25">
      <c r="E233" s="272"/>
      <c r="F233" s="13"/>
      <c r="G233" s="13"/>
      <c r="H233" s="13"/>
      <c r="I233" s="13"/>
      <c r="J233" s="13"/>
      <c r="L233" s="14"/>
      <c r="M233" s="14"/>
      <c r="N233" s="14"/>
      <c r="O233" s="14"/>
      <c r="P233" s="14"/>
    </row>
    <row r="234" spans="5:16" x14ac:dyDescent="0.25">
      <c r="E234" s="272"/>
      <c r="F234" s="13"/>
      <c r="G234" s="13"/>
      <c r="H234" s="13"/>
      <c r="I234" s="13"/>
      <c r="J234" s="13"/>
      <c r="L234" s="14"/>
      <c r="M234" s="14"/>
      <c r="N234" s="14"/>
      <c r="O234" s="14"/>
      <c r="P234" s="14"/>
    </row>
    <row r="235" spans="5:16" x14ac:dyDescent="0.25">
      <c r="E235" s="272"/>
      <c r="F235" s="13"/>
      <c r="G235" s="13"/>
      <c r="H235" s="13"/>
      <c r="I235" s="13"/>
      <c r="J235" s="13"/>
      <c r="L235" s="14"/>
      <c r="M235" s="14"/>
      <c r="N235" s="14"/>
      <c r="O235" s="14"/>
      <c r="P235" s="14"/>
    </row>
    <row r="236" spans="5:16" x14ac:dyDescent="0.25">
      <c r="E236" s="272"/>
      <c r="F236" s="13"/>
      <c r="G236" s="13"/>
      <c r="H236" s="13"/>
      <c r="I236" s="13"/>
      <c r="J236" s="13"/>
      <c r="L236" s="14"/>
      <c r="M236" s="14"/>
      <c r="N236" s="14"/>
      <c r="O236" s="14"/>
      <c r="P236" s="14"/>
    </row>
    <row r="237" spans="5:16" x14ac:dyDescent="0.25">
      <c r="E237" s="272"/>
      <c r="F237" s="13"/>
      <c r="G237" s="13"/>
      <c r="H237" s="13"/>
      <c r="I237" s="13"/>
      <c r="J237" s="13"/>
      <c r="L237" s="14"/>
      <c r="M237" s="14"/>
      <c r="N237" s="14"/>
      <c r="O237" s="14"/>
      <c r="P237" s="14"/>
    </row>
    <row r="238" spans="5:16" x14ac:dyDescent="0.25">
      <c r="E238" s="272"/>
      <c r="F238" s="13"/>
      <c r="G238" s="13"/>
      <c r="H238" s="13"/>
      <c r="I238" s="13"/>
      <c r="J238" s="13"/>
      <c r="L238" s="14"/>
      <c r="M238" s="14"/>
      <c r="N238" s="14"/>
      <c r="O238" s="14"/>
      <c r="P238" s="14"/>
    </row>
    <row r="239" spans="5:16" x14ac:dyDescent="0.25">
      <c r="F239" s="13"/>
      <c r="G239" s="13"/>
      <c r="H239" s="13"/>
      <c r="I239" s="13"/>
      <c r="J239" s="13"/>
      <c r="L239" s="14"/>
      <c r="M239" s="14"/>
      <c r="N239" s="14"/>
      <c r="O239" s="14"/>
      <c r="P239" s="14"/>
    </row>
    <row r="240" spans="5:16" x14ac:dyDescent="0.25">
      <c r="E240" s="272"/>
      <c r="F240" s="13"/>
      <c r="G240" s="13"/>
      <c r="H240" s="13"/>
      <c r="I240" s="13"/>
      <c r="J240" s="13"/>
      <c r="L240" s="14"/>
      <c r="M240" s="14"/>
      <c r="N240" s="14"/>
      <c r="O240" s="14"/>
      <c r="P240" s="14"/>
    </row>
    <row r="241" spans="5:16" x14ac:dyDescent="0.25">
      <c r="E241" s="272"/>
      <c r="F241" s="13"/>
      <c r="G241" s="13"/>
      <c r="H241" s="13"/>
      <c r="I241" s="13"/>
      <c r="J241" s="13"/>
      <c r="L241" s="14"/>
      <c r="M241" s="14"/>
      <c r="N241" s="14"/>
      <c r="O241" s="14"/>
      <c r="P241" s="14"/>
    </row>
    <row r="242" spans="5:16" x14ac:dyDescent="0.25">
      <c r="E242" s="272"/>
      <c r="F242" s="13"/>
      <c r="G242" s="13"/>
      <c r="H242" s="13"/>
      <c r="I242" s="13"/>
      <c r="J242" s="13"/>
      <c r="L242" s="14"/>
      <c r="M242" s="14"/>
      <c r="N242" s="14"/>
      <c r="O242" s="14"/>
      <c r="P242" s="14"/>
    </row>
    <row r="243" spans="5:16" x14ac:dyDescent="0.25">
      <c r="E243" s="272"/>
      <c r="F243" s="13"/>
      <c r="G243" s="13"/>
      <c r="H243" s="13"/>
      <c r="I243" s="13"/>
      <c r="J243" s="13"/>
      <c r="L243" s="14"/>
      <c r="M243" s="14"/>
      <c r="N243" s="14"/>
      <c r="O243" s="14"/>
      <c r="P243" s="14"/>
    </row>
    <row r="244" spans="5:16" x14ac:dyDescent="0.25">
      <c r="E244" s="272"/>
      <c r="F244" s="13"/>
      <c r="G244" s="13"/>
      <c r="H244" s="13"/>
      <c r="I244" s="13"/>
      <c r="J244" s="13"/>
      <c r="L244" s="14"/>
      <c r="M244" s="14"/>
      <c r="N244" s="14"/>
      <c r="O244" s="14"/>
      <c r="P244" s="14"/>
    </row>
    <row r="245" spans="5:16" x14ac:dyDescent="0.25">
      <c r="E245" s="272"/>
      <c r="F245" s="13"/>
      <c r="G245" s="13"/>
      <c r="H245" s="13"/>
      <c r="I245" s="13"/>
      <c r="J245" s="13"/>
      <c r="L245" s="14"/>
      <c r="M245" s="14"/>
      <c r="N245" s="14"/>
      <c r="O245" s="14"/>
      <c r="P245" s="14"/>
    </row>
    <row r="246" spans="5:16" x14ac:dyDescent="0.25">
      <c r="E246" s="272"/>
      <c r="F246" s="13"/>
      <c r="G246" s="13"/>
      <c r="H246" s="13"/>
      <c r="I246" s="13"/>
      <c r="J246" s="13"/>
      <c r="L246" s="14"/>
      <c r="M246" s="14"/>
      <c r="N246" s="14"/>
      <c r="O246" s="14"/>
      <c r="P246" s="14"/>
    </row>
    <row r="247" spans="5:16" x14ac:dyDescent="0.25">
      <c r="E247" s="272"/>
      <c r="F247" s="13"/>
      <c r="G247" s="13"/>
      <c r="H247" s="13"/>
      <c r="I247" s="13"/>
      <c r="J247" s="13"/>
      <c r="L247" s="14"/>
      <c r="M247" s="14"/>
      <c r="N247" s="14"/>
      <c r="O247" s="14"/>
      <c r="P247" s="14"/>
    </row>
    <row r="248" spans="5:16" x14ac:dyDescent="0.25">
      <c r="E248" s="272"/>
      <c r="F248" s="13"/>
      <c r="G248" s="13"/>
      <c r="H248" s="13"/>
      <c r="I248" s="13"/>
      <c r="J248" s="13"/>
      <c r="L248" s="14"/>
      <c r="M248" s="14"/>
      <c r="N248" s="14"/>
      <c r="O248" s="14"/>
      <c r="P248" s="14"/>
    </row>
    <row r="249" spans="5:16" x14ac:dyDescent="0.25">
      <c r="E249" s="272"/>
      <c r="F249" s="13"/>
      <c r="G249" s="13"/>
      <c r="H249" s="13"/>
      <c r="I249" s="13"/>
      <c r="J249" s="13"/>
      <c r="L249" s="14"/>
      <c r="M249" s="14"/>
      <c r="N249" s="14"/>
      <c r="O249" s="14"/>
      <c r="P249" s="14"/>
    </row>
    <row r="250" spans="5:16" x14ac:dyDescent="0.25">
      <c r="E250" s="272"/>
      <c r="F250" s="13"/>
      <c r="G250" s="13"/>
      <c r="H250" s="13"/>
      <c r="I250" s="13"/>
      <c r="J250" s="13"/>
      <c r="L250" s="14"/>
      <c r="M250" s="14"/>
      <c r="N250" s="14"/>
      <c r="O250" s="14"/>
      <c r="P250" s="14"/>
    </row>
    <row r="251" spans="5:16" x14ac:dyDescent="0.25">
      <c r="E251" s="272"/>
      <c r="F251" s="13"/>
      <c r="G251" s="13"/>
      <c r="H251" s="13"/>
      <c r="I251" s="13"/>
      <c r="J251" s="13"/>
      <c r="L251" s="14"/>
      <c r="M251" s="14"/>
      <c r="N251" s="14"/>
      <c r="O251" s="14"/>
      <c r="P251" s="14"/>
    </row>
    <row r="252" spans="5:16" x14ac:dyDescent="0.25">
      <c r="E252" s="272"/>
      <c r="F252" s="13"/>
      <c r="G252" s="13"/>
      <c r="H252" s="13"/>
      <c r="I252" s="13"/>
      <c r="J252" s="13"/>
      <c r="L252" s="14"/>
      <c r="M252" s="14"/>
      <c r="N252" s="14"/>
      <c r="O252" s="14"/>
      <c r="P252" s="14"/>
    </row>
    <row r="253" spans="5:16" x14ac:dyDescent="0.25">
      <c r="E253" s="272"/>
      <c r="F253" s="13"/>
      <c r="G253" s="13"/>
      <c r="H253" s="13"/>
      <c r="I253" s="13"/>
      <c r="J253" s="13"/>
      <c r="L253" s="14"/>
      <c r="M253" s="14"/>
      <c r="N253" s="14"/>
      <c r="O253" s="14"/>
      <c r="P253" s="14"/>
    </row>
    <row r="254" spans="5:16" x14ac:dyDescent="0.25">
      <c r="E254" s="272"/>
      <c r="F254" s="13"/>
      <c r="G254" s="13"/>
      <c r="H254" s="13"/>
      <c r="I254" s="13"/>
      <c r="J254" s="13"/>
      <c r="L254" s="14"/>
      <c r="M254" s="14"/>
      <c r="N254" s="14"/>
      <c r="O254" s="14"/>
      <c r="P254" s="14"/>
    </row>
    <row r="255" spans="5:16" x14ac:dyDescent="0.25">
      <c r="E255" s="272"/>
      <c r="F255" s="13"/>
      <c r="G255" s="13"/>
      <c r="H255" s="13"/>
      <c r="I255" s="13"/>
      <c r="J255" s="13"/>
      <c r="L255" s="14"/>
      <c r="M255" s="14"/>
      <c r="N255" s="14"/>
      <c r="O255" s="14"/>
      <c r="P255" s="14"/>
    </row>
    <row r="256" spans="5:16" x14ac:dyDescent="0.25">
      <c r="E256" s="272"/>
      <c r="F256" s="13"/>
      <c r="G256" s="13"/>
      <c r="H256" s="13"/>
      <c r="I256" s="13"/>
      <c r="J256" s="13"/>
      <c r="L256" s="14"/>
      <c r="M256" s="14"/>
      <c r="N256" s="14"/>
      <c r="O256" s="14"/>
      <c r="P256" s="14"/>
    </row>
    <row r="257" spans="5:16" x14ac:dyDescent="0.25">
      <c r="E257" s="272"/>
      <c r="F257" s="13"/>
      <c r="G257" s="13"/>
      <c r="H257" s="13"/>
      <c r="I257" s="13"/>
      <c r="J257" s="13"/>
      <c r="L257" s="14"/>
      <c r="M257" s="14"/>
      <c r="N257" s="14"/>
      <c r="O257" s="14"/>
      <c r="P257" s="14"/>
    </row>
    <row r="258" spans="5:16" x14ac:dyDescent="0.25">
      <c r="E258" s="272"/>
      <c r="F258" s="13"/>
      <c r="G258" s="13"/>
      <c r="H258" s="13"/>
      <c r="I258" s="13"/>
      <c r="J258" s="13"/>
      <c r="L258" s="14"/>
      <c r="M258" s="14"/>
      <c r="N258" s="14"/>
      <c r="O258" s="14"/>
      <c r="P258" s="14"/>
    </row>
    <row r="259" spans="5:16" x14ac:dyDescent="0.25">
      <c r="E259" s="272"/>
      <c r="F259" s="13"/>
      <c r="G259" s="13"/>
      <c r="H259" s="13"/>
      <c r="I259" s="13"/>
      <c r="J259" s="13"/>
      <c r="L259" s="14"/>
      <c r="M259" s="14"/>
      <c r="N259" s="14"/>
      <c r="O259" s="14"/>
      <c r="P259" s="14"/>
    </row>
    <row r="260" spans="5:16" x14ac:dyDescent="0.25">
      <c r="E260" s="272"/>
      <c r="F260" s="13"/>
      <c r="G260" s="13"/>
      <c r="H260" s="13"/>
      <c r="I260" s="13"/>
      <c r="J260" s="13"/>
      <c r="L260" s="14"/>
      <c r="M260" s="14"/>
      <c r="N260" s="14"/>
      <c r="O260" s="14"/>
      <c r="P260" s="14"/>
    </row>
    <row r="261" spans="5:16" x14ac:dyDescent="0.25">
      <c r="E261" s="272"/>
      <c r="F261" s="13"/>
      <c r="G261" s="13"/>
      <c r="H261" s="13"/>
      <c r="I261" s="13"/>
      <c r="J261" s="13"/>
      <c r="L261" s="14"/>
      <c r="M261" s="14"/>
      <c r="N261" s="14"/>
      <c r="O261" s="14"/>
      <c r="P261" s="14"/>
    </row>
    <row r="262" spans="5:16" x14ac:dyDescent="0.25">
      <c r="E262" s="272"/>
      <c r="F262" s="13"/>
      <c r="G262" s="13"/>
      <c r="H262" s="13"/>
      <c r="I262" s="13"/>
      <c r="J262" s="13"/>
      <c r="L262" s="14"/>
      <c r="M262" s="14"/>
      <c r="N262" s="14"/>
      <c r="O262" s="14"/>
      <c r="P262" s="14"/>
    </row>
    <row r="263" spans="5:16" x14ac:dyDescent="0.25">
      <c r="E263" s="272"/>
      <c r="F263" s="13"/>
      <c r="G263" s="13"/>
      <c r="H263" s="13"/>
      <c r="I263" s="13"/>
      <c r="J263" s="13"/>
      <c r="L263" s="14"/>
      <c r="M263" s="14"/>
      <c r="N263" s="14"/>
      <c r="O263" s="14"/>
      <c r="P263" s="14"/>
    </row>
    <row r="264" spans="5:16" x14ac:dyDescent="0.25">
      <c r="E264" s="272"/>
      <c r="F264" s="13"/>
      <c r="G264" s="13"/>
      <c r="H264" s="13"/>
      <c r="I264" s="13"/>
      <c r="J264" s="13"/>
      <c r="L264" s="14"/>
      <c r="M264" s="14"/>
      <c r="N264" s="14"/>
      <c r="O264" s="14"/>
      <c r="P264" s="14"/>
    </row>
    <row r="265" spans="5:16" x14ac:dyDescent="0.25">
      <c r="E265" s="272"/>
      <c r="F265" s="13"/>
      <c r="G265" s="13"/>
      <c r="H265" s="13"/>
      <c r="I265" s="13"/>
      <c r="J265" s="13"/>
      <c r="L265" s="14"/>
      <c r="M265" s="14"/>
      <c r="N265" s="14"/>
      <c r="O265" s="14"/>
      <c r="P265" s="14"/>
    </row>
    <row r="266" spans="5:16" x14ac:dyDescent="0.25">
      <c r="F266" s="13"/>
      <c r="G266" s="13"/>
      <c r="H266" s="13"/>
      <c r="I266" s="13"/>
      <c r="J266" s="13"/>
      <c r="L266" s="14"/>
      <c r="M266" s="14"/>
      <c r="N266" s="14"/>
      <c r="O266" s="14"/>
      <c r="P266" s="14"/>
    </row>
    <row r="267" spans="5:16" x14ac:dyDescent="0.25">
      <c r="E267" s="272"/>
      <c r="F267" s="13"/>
      <c r="G267" s="13"/>
      <c r="H267" s="13"/>
      <c r="I267" s="13"/>
      <c r="J267" s="13"/>
      <c r="L267" s="14"/>
      <c r="M267" s="14"/>
      <c r="N267" s="14"/>
      <c r="O267" s="14"/>
      <c r="P267" s="14"/>
    </row>
    <row r="268" spans="5:16" x14ac:dyDescent="0.25">
      <c r="E268" s="272"/>
      <c r="F268" s="13"/>
      <c r="G268" s="13"/>
      <c r="H268" s="13"/>
      <c r="I268" s="13"/>
      <c r="J268" s="13"/>
      <c r="L268" s="14"/>
      <c r="M268" s="14"/>
      <c r="N268" s="14"/>
      <c r="O268" s="14"/>
      <c r="P268" s="14"/>
    </row>
    <row r="269" spans="5:16" x14ac:dyDescent="0.25">
      <c r="E269" s="272"/>
      <c r="F269" s="13"/>
      <c r="G269" s="13"/>
      <c r="H269" s="13"/>
      <c r="I269" s="13"/>
      <c r="J269" s="13"/>
      <c r="L269" s="14"/>
      <c r="M269" s="14"/>
      <c r="N269" s="14"/>
      <c r="O269" s="14"/>
      <c r="P269" s="14"/>
    </row>
    <row r="270" spans="5:16" x14ac:dyDescent="0.25">
      <c r="F270" s="13"/>
      <c r="G270" s="13"/>
      <c r="H270" s="13"/>
      <c r="I270" s="13"/>
      <c r="J270" s="13"/>
      <c r="L270" s="14"/>
      <c r="M270" s="14"/>
      <c r="N270" s="14"/>
      <c r="O270" s="14"/>
      <c r="P270" s="14"/>
    </row>
    <row r="271" spans="5:16" x14ac:dyDescent="0.25">
      <c r="E271" s="272"/>
      <c r="F271" s="13"/>
      <c r="G271" s="13"/>
      <c r="H271" s="13"/>
      <c r="I271" s="13"/>
      <c r="J271" s="13"/>
      <c r="L271" s="14"/>
      <c r="M271" s="14"/>
      <c r="N271" s="14"/>
      <c r="O271" s="14"/>
      <c r="P271" s="14"/>
    </row>
    <row r="272" spans="5:16" x14ac:dyDescent="0.25">
      <c r="E272" s="272"/>
      <c r="F272" s="13"/>
      <c r="G272" s="13"/>
      <c r="H272" s="13"/>
      <c r="I272" s="13"/>
      <c r="J272" s="13"/>
      <c r="L272" s="14"/>
      <c r="M272" s="14"/>
      <c r="N272" s="14"/>
      <c r="O272" s="14"/>
      <c r="P272" s="14"/>
    </row>
    <row r="273" spans="5:16" x14ac:dyDescent="0.25">
      <c r="E273" s="272"/>
      <c r="F273" s="13"/>
      <c r="G273" s="13"/>
      <c r="H273" s="13"/>
      <c r="I273" s="13"/>
      <c r="J273" s="13"/>
      <c r="L273" s="14"/>
      <c r="M273" s="14"/>
      <c r="N273" s="14"/>
      <c r="O273" s="14"/>
      <c r="P273" s="14"/>
    </row>
    <row r="274" spans="5:16" x14ac:dyDescent="0.25">
      <c r="E274" s="272"/>
      <c r="F274" s="13"/>
      <c r="G274" s="13"/>
      <c r="H274" s="13"/>
      <c r="I274" s="13"/>
      <c r="J274" s="13"/>
      <c r="L274" s="14"/>
      <c r="M274" s="14"/>
      <c r="N274" s="14"/>
      <c r="O274" s="14"/>
      <c r="P274" s="14"/>
    </row>
    <row r="275" spans="5:16" x14ac:dyDescent="0.25">
      <c r="E275" s="272"/>
      <c r="F275" s="13"/>
      <c r="G275" s="13"/>
      <c r="H275" s="13"/>
      <c r="I275" s="13"/>
      <c r="J275" s="13"/>
      <c r="L275" s="14"/>
      <c r="M275" s="14"/>
      <c r="N275" s="14"/>
      <c r="O275" s="14"/>
      <c r="P275" s="14"/>
    </row>
    <row r="276" spans="5:16" x14ac:dyDescent="0.25">
      <c r="E276" s="272"/>
      <c r="F276" s="13"/>
      <c r="G276" s="13"/>
      <c r="H276" s="13"/>
      <c r="I276" s="13"/>
      <c r="J276" s="13"/>
      <c r="L276" s="14"/>
      <c r="M276" s="14"/>
      <c r="N276" s="14"/>
      <c r="O276" s="14"/>
      <c r="P276" s="14"/>
    </row>
    <row r="277" spans="5:16" x14ac:dyDescent="0.25">
      <c r="E277" s="272"/>
      <c r="F277" s="13"/>
      <c r="G277" s="13"/>
      <c r="H277" s="13"/>
      <c r="I277" s="13"/>
      <c r="J277" s="13"/>
      <c r="L277" s="14"/>
      <c r="M277" s="14"/>
      <c r="N277" s="14"/>
      <c r="O277" s="14"/>
      <c r="P277" s="14"/>
    </row>
    <row r="278" spans="5:16" x14ac:dyDescent="0.25">
      <c r="E278" s="272"/>
      <c r="F278" s="13"/>
      <c r="G278" s="13"/>
      <c r="H278" s="13"/>
      <c r="I278" s="13"/>
      <c r="J278" s="13"/>
      <c r="L278" s="14"/>
      <c r="M278" s="14"/>
      <c r="N278" s="14"/>
      <c r="O278" s="14"/>
      <c r="P278" s="14"/>
    </row>
    <row r="279" spans="5:16" x14ac:dyDescent="0.25">
      <c r="E279" s="272"/>
      <c r="F279" s="13"/>
      <c r="G279" s="13"/>
      <c r="H279" s="13"/>
      <c r="I279" s="13"/>
      <c r="J279" s="13"/>
      <c r="L279" s="14"/>
      <c r="M279" s="14"/>
      <c r="N279" s="14"/>
      <c r="O279" s="14"/>
      <c r="P279" s="14"/>
    </row>
    <row r="280" spans="5:16" x14ac:dyDescent="0.25">
      <c r="E280" s="272"/>
      <c r="F280" s="13"/>
      <c r="G280" s="13"/>
      <c r="H280" s="13"/>
      <c r="I280" s="13"/>
      <c r="J280" s="13"/>
      <c r="L280" s="14"/>
      <c r="M280" s="14"/>
      <c r="N280" s="14"/>
      <c r="O280" s="14"/>
      <c r="P280" s="14"/>
    </row>
    <row r="281" spans="5:16" x14ac:dyDescent="0.25">
      <c r="E281" s="272"/>
      <c r="F281" s="13"/>
      <c r="G281" s="13"/>
      <c r="H281" s="13"/>
      <c r="I281" s="13"/>
      <c r="J281" s="13"/>
      <c r="L281" s="14"/>
      <c r="M281" s="14"/>
      <c r="N281" s="14"/>
      <c r="O281" s="14"/>
      <c r="P281" s="14"/>
    </row>
    <row r="282" spans="5:16" x14ac:dyDescent="0.25">
      <c r="E282" s="272"/>
      <c r="F282" s="13"/>
      <c r="G282" s="13"/>
      <c r="H282" s="13"/>
      <c r="I282" s="13"/>
      <c r="J282" s="13"/>
      <c r="L282" s="14"/>
      <c r="M282" s="14"/>
      <c r="N282" s="14"/>
      <c r="O282" s="14"/>
      <c r="P282" s="14"/>
    </row>
    <row r="283" spans="5:16" x14ac:dyDescent="0.25">
      <c r="E283" s="272"/>
      <c r="F283" s="13"/>
      <c r="G283" s="13"/>
      <c r="H283" s="13"/>
      <c r="I283" s="13"/>
      <c r="J283" s="13"/>
      <c r="L283" s="14"/>
      <c r="M283" s="14"/>
      <c r="N283" s="14"/>
      <c r="O283" s="14"/>
      <c r="P283" s="14"/>
    </row>
    <row r="284" spans="5:16" x14ac:dyDescent="0.25">
      <c r="E284" s="272"/>
      <c r="F284" s="13"/>
      <c r="G284" s="13"/>
      <c r="H284" s="13"/>
      <c r="I284" s="13"/>
      <c r="J284" s="13"/>
      <c r="L284" s="14"/>
      <c r="M284" s="14"/>
      <c r="N284" s="14"/>
      <c r="O284" s="14"/>
      <c r="P284" s="14"/>
    </row>
    <row r="285" spans="5:16" x14ac:dyDescent="0.25">
      <c r="E285" s="272"/>
      <c r="F285" s="13"/>
      <c r="G285" s="13"/>
      <c r="H285" s="13"/>
      <c r="I285" s="13"/>
      <c r="J285" s="13"/>
      <c r="L285" s="14"/>
      <c r="M285" s="14"/>
      <c r="N285" s="14"/>
      <c r="O285" s="14"/>
      <c r="P285" s="14"/>
    </row>
    <row r="286" spans="5:16" x14ac:dyDescent="0.25">
      <c r="E286" s="272"/>
      <c r="F286" s="13"/>
      <c r="G286" s="13"/>
      <c r="H286" s="13"/>
      <c r="I286" s="13"/>
      <c r="J286" s="13"/>
      <c r="L286" s="14"/>
      <c r="M286" s="14"/>
      <c r="N286" s="14"/>
      <c r="O286" s="14"/>
      <c r="P286" s="14"/>
    </row>
    <row r="287" spans="5:16" x14ac:dyDescent="0.25">
      <c r="E287" s="272"/>
      <c r="F287" s="13"/>
      <c r="G287" s="13"/>
      <c r="H287" s="13"/>
      <c r="I287" s="13"/>
      <c r="J287" s="13"/>
      <c r="L287" s="14"/>
      <c r="M287" s="14"/>
      <c r="N287" s="14"/>
      <c r="O287" s="14"/>
      <c r="P287" s="14"/>
    </row>
    <row r="288" spans="5:16" x14ac:dyDescent="0.25">
      <c r="E288" s="272"/>
      <c r="F288" s="13"/>
      <c r="G288" s="13"/>
      <c r="H288" s="13"/>
      <c r="I288" s="13"/>
      <c r="J288" s="13"/>
      <c r="L288" s="14"/>
      <c r="M288" s="14"/>
      <c r="N288" s="14"/>
      <c r="O288" s="14"/>
      <c r="P288" s="14"/>
    </row>
    <row r="289" spans="5:16" x14ac:dyDescent="0.25">
      <c r="E289" s="272"/>
      <c r="F289" s="13"/>
      <c r="G289" s="13"/>
      <c r="H289" s="13"/>
      <c r="I289" s="13"/>
      <c r="J289" s="13"/>
      <c r="L289" s="14"/>
      <c r="M289" s="14"/>
      <c r="N289" s="14"/>
      <c r="O289" s="14"/>
      <c r="P289" s="14"/>
    </row>
    <row r="290" spans="5:16" x14ac:dyDescent="0.25">
      <c r="E290" s="272"/>
      <c r="F290" s="13"/>
      <c r="G290" s="13"/>
      <c r="H290" s="13"/>
      <c r="I290" s="13"/>
      <c r="J290" s="13"/>
      <c r="L290" s="14"/>
      <c r="M290" s="14"/>
      <c r="N290" s="14"/>
      <c r="O290" s="14"/>
      <c r="P290" s="14"/>
    </row>
    <row r="291" spans="5:16" x14ac:dyDescent="0.25">
      <c r="E291" s="272"/>
      <c r="F291" s="13"/>
      <c r="G291" s="13"/>
      <c r="H291" s="13"/>
      <c r="I291" s="13"/>
      <c r="J291" s="13"/>
      <c r="L291" s="14"/>
      <c r="M291" s="14"/>
      <c r="N291" s="14"/>
      <c r="O291" s="14"/>
      <c r="P291" s="14"/>
    </row>
    <row r="292" spans="5:16" x14ac:dyDescent="0.25">
      <c r="E292" s="272"/>
      <c r="F292" s="13"/>
      <c r="G292" s="13"/>
      <c r="H292" s="13"/>
      <c r="I292" s="13"/>
      <c r="J292" s="13"/>
      <c r="L292" s="14"/>
      <c r="M292" s="14"/>
      <c r="N292" s="14"/>
      <c r="O292" s="14"/>
      <c r="P292" s="14"/>
    </row>
    <row r="293" spans="5:16" x14ac:dyDescent="0.25">
      <c r="E293" s="272"/>
      <c r="F293" s="13"/>
      <c r="G293" s="13"/>
      <c r="H293" s="13"/>
      <c r="I293" s="13"/>
      <c r="J293" s="13"/>
      <c r="L293" s="14"/>
      <c r="M293" s="14"/>
      <c r="N293" s="14"/>
      <c r="O293" s="14"/>
      <c r="P293" s="14"/>
    </row>
    <row r="294" spans="5:16" x14ac:dyDescent="0.25">
      <c r="F294" s="13"/>
      <c r="G294" s="13"/>
      <c r="H294" s="13"/>
      <c r="I294" s="13"/>
      <c r="J294" s="13"/>
      <c r="L294" s="14"/>
      <c r="M294" s="14"/>
      <c r="N294" s="14"/>
      <c r="O294" s="14"/>
      <c r="P294" s="14"/>
    </row>
    <row r="295" spans="5:16" x14ac:dyDescent="0.25">
      <c r="E295" s="272"/>
      <c r="F295" s="13"/>
      <c r="G295" s="13"/>
      <c r="H295" s="13"/>
      <c r="I295" s="13"/>
      <c r="J295" s="13"/>
      <c r="L295" s="14"/>
      <c r="M295" s="14"/>
      <c r="N295" s="14"/>
      <c r="O295" s="14"/>
      <c r="P295" s="14"/>
    </row>
    <row r="296" spans="5:16" x14ac:dyDescent="0.25">
      <c r="E296" s="272"/>
      <c r="F296" s="13"/>
      <c r="G296" s="13"/>
      <c r="H296" s="13"/>
      <c r="I296" s="13"/>
      <c r="J296" s="13"/>
      <c r="L296" s="14"/>
      <c r="M296" s="14"/>
      <c r="N296" s="14"/>
      <c r="O296" s="14"/>
      <c r="P296" s="14"/>
    </row>
    <row r="297" spans="5:16" x14ac:dyDescent="0.25">
      <c r="E297" s="272"/>
      <c r="F297" s="13"/>
      <c r="G297" s="13"/>
      <c r="H297" s="13"/>
      <c r="I297" s="13"/>
      <c r="J297" s="13"/>
      <c r="L297" s="14"/>
      <c r="M297" s="14"/>
      <c r="N297" s="14"/>
      <c r="O297" s="14"/>
      <c r="P297" s="14"/>
    </row>
    <row r="298" spans="5:16" x14ac:dyDescent="0.25">
      <c r="E298" s="272"/>
      <c r="F298" s="13"/>
      <c r="G298" s="13"/>
      <c r="H298" s="13"/>
      <c r="I298" s="13"/>
      <c r="J298" s="13"/>
      <c r="L298" s="14"/>
      <c r="M298" s="14"/>
      <c r="N298" s="14"/>
      <c r="O298" s="14"/>
      <c r="P298" s="14"/>
    </row>
    <row r="299" spans="5:16" x14ac:dyDescent="0.25">
      <c r="E299" s="272"/>
      <c r="F299" s="13"/>
      <c r="G299" s="13"/>
      <c r="H299" s="13"/>
      <c r="I299" s="13"/>
      <c r="J299" s="13"/>
      <c r="L299" s="14"/>
      <c r="M299" s="14"/>
      <c r="N299" s="14"/>
      <c r="O299" s="14"/>
      <c r="P299" s="14"/>
    </row>
    <row r="300" spans="5:16" x14ac:dyDescent="0.25">
      <c r="E300" s="272"/>
      <c r="F300" s="13"/>
      <c r="G300" s="13"/>
      <c r="H300" s="13"/>
      <c r="I300" s="13"/>
      <c r="J300" s="13"/>
      <c r="L300" s="14"/>
      <c r="M300" s="14"/>
      <c r="N300" s="14"/>
      <c r="O300" s="14"/>
      <c r="P300" s="14"/>
    </row>
    <row r="301" spans="5:16" x14ac:dyDescent="0.25">
      <c r="E301" s="272"/>
      <c r="F301" s="13"/>
      <c r="G301" s="13"/>
      <c r="H301" s="13"/>
      <c r="I301" s="13"/>
      <c r="J301" s="13"/>
      <c r="L301" s="14"/>
      <c r="M301" s="14"/>
      <c r="N301" s="14"/>
      <c r="O301" s="14"/>
      <c r="P301" s="14"/>
    </row>
    <row r="302" spans="5:16" x14ac:dyDescent="0.25">
      <c r="E302" s="272"/>
      <c r="F302" s="13"/>
      <c r="G302" s="13"/>
      <c r="H302" s="13"/>
      <c r="I302" s="13"/>
      <c r="J302" s="13"/>
      <c r="L302" s="14"/>
      <c r="M302" s="14"/>
      <c r="N302" s="14"/>
      <c r="O302" s="14"/>
      <c r="P302" s="14"/>
    </row>
    <row r="303" spans="5:16" x14ac:dyDescent="0.25">
      <c r="E303" s="272"/>
      <c r="F303" s="13"/>
      <c r="G303" s="13"/>
      <c r="H303" s="13"/>
      <c r="I303" s="13"/>
      <c r="J303" s="13"/>
      <c r="L303" s="14"/>
      <c r="M303" s="14"/>
      <c r="N303" s="14"/>
      <c r="O303" s="14"/>
      <c r="P303" s="14"/>
    </row>
    <row r="304" spans="5:16" x14ac:dyDescent="0.25">
      <c r="E304" s="272"/>
      <c r="F304" s="13"/>
      <c r="G304" s="13"/>
      <c r="H304" s="13"/>
      <c r="I304" s="13"/>
      <c r="J304" s="13"/>
      <c r="L304" s="14"/>
      <c r="M304" s="14"/>
      <c r="N304" s="14"/>
      <c r="O304" s="14"/>
      <c r="P304" s="14"/>
    </row>
    <row r="305" spans="5:16" x14ac:dyDescent="0.25">
      <c r="E305" s="272"/>
      <c r="F305" s="13"/>
      <c r="G305" s="13"/>
      <c r="H305" s="13"/>
      <c r="I305" s="13"/>
      <c r="J305" s="13"/>
      <c r="L305" s="14"/>
      <c r="M305" s="14"/>
      <c r="N305" s="14"/>
      <c r="O305" s="14"/>
      <c r="P305" s="14"/>
    </row>
    <row r="306" spans="5:16" x14ac:dyDescent="0.25">
      <c r="E306" s="272"/>
      <c r="F306" s="13"/>
      <c r="G306" s="13"/>
      <c r="H306" s="13"/>
      <c r="I306" s="13"/>
      <c r="J306" s="13"/>
      <c r="L306" s="14"/>
      <c r="M306" s="14"/>
      <c r="N306" s="14"/>
      <c r="O306" s="14"/>
      <c r="P306" s="14"/>
    </row>
    <row r="307" spans="5:16" x14ac:dyDescent="0.25">
      <c r="E307" s="272"/>
      <c r="F307" s="13"/>
      <c r="G307" s="13"/>
      <c r="H307" s="13"/>
      <c r="I307" s="13"/>
      <c r="J307" s="13"/>
      <c r="L307" s="14"/>
      <c r="M307" s="14"/>
      <c r="N307" s="14"/>
      <c r="O307" s="14"/>
      <c r="P307" s="14"/>
    </row>
    <row r="308" spans="5:16" x14ac:dyDescent="0.25">
      <c r="E308" s="272"/>
      <c r="F308" s="13"/>
      <c r="G308" s="13"/>
      <c r="H308" s="13"/>
      <c r="I308" s="13"/>
      <c r="J308" s="13"/>
      <c r="L308" s="14"/>
      <c r="M308" s="14"/>
      <c r="N308" s="14"/>
      <c r="O308" s="14"/>
      <c r="P308" s="14"/>
    </row>
    <row r="309" spans="5:16" x14ac:dyDescent="0.25">
      <c r="E309" s="272"/>
      <c r="F309" s="13"/>
      <c r="G309" s="13"/>
      <c r="H309" s="13"/>
      <c r="I309" s="13"/>
      <c r="J309" s="13"/>
      <c r="L309" s="14"/>
      <c r="M309" s="14"/>
      <c r="N309" s="14"/>
      <c r="O309" s="14"/>
      <c r="P309" s="14"/>
    </row>
    <row r="310" spans="5:16" x14ac:dyDescent="0.25">
      <c r="E310" s="272"/>
      <c r="F310" s="13"/>
      <c r="G310" s="13"/>
      <c r="H310" s="13"/>
      <c r="I310" s="13"/>
      <c r="J310" s="13"/>
      <c r="L310" s="14"/>
      <c r="M310" s="14"/>
      <c r="N310" s="14"/>
      <c r="O310" s="14"/>
      <c r="P310" s="14"/>
    </row>
    <row r="311" spans="5:16" x14ac:dyDescent="0.25">
      <c r="E311" s="272"/>
      <c r="F311" s="13"/>
      <c r="G311" s="13"/>
      <c r="H311" s="13"/>
      <c r="I311" s="13"/>
      <c r="J311" s="13"/>
      <c r="L311" s="14"/>
      <c r="M311" s="14"/>
      <c r="N311" s="14"/>
      <c r="O311" s="14"/>
      <c r="P311" s="14"/>
    </row>
    <row r="312" spans="5:16" x14ac:dyDescent="0.25">
      <c r="E312" s="272"/>
      <c r="F312" s="13"/>
      <c r="G312" s="13"/>
      <c r="H312" s="13"/>
      <c r="I312" s="13"/>
      <c r="J312" s="13"/>
      <c r="L312" s="14"/>
      <c r="M312" s="14"/>
      <c r="N312" s="14"/>
      <c r="O312" s="14"/>
      <c r="P312" s="14"/>
    </row>
    <row r="313" spans="5:16" x14ac:dyDescent="0.25">
      <c r="E313" s="272"/>
      <c r="F313" s="13"/>
      <c r="G313" s="13"/>
      <c r="H313" s="13"/>
      <c r="I313" s="13"/>
      <c r="J313" s="13"/>
      <c r="L313" s="14"/>
      <c r="M313" s="14"/>
      <c r="N313" s="14"/>
      <c r="O313" s="14"/>
      <c r="P313" s="14"/>
    </row>
    <row r="314" spans="5:16" x14ac:dyDescent="0.25">
      <c r="E314" s="272"/>
      <c r="F314" s="13"/>
      <c r="G314" s="13"/>
      <c r="H314" s="13"/>
      <c r="I314" s="13"/>
      <c r="J314" s="13"/>
      <c r="L314" s="14"/>
      <c r="M314" s="14"/>
      <c r="N314" s="14"/>
      <c r="O314" s="14"/>
      <c r="P314" s="14"/>
    </row>
    <row r="315" spans="5:16" x14ac:dyDescent="0.25">
      <c r="E315" s="272"/>
      <c r="F315" s="13"/>
      <c r="G315" s="13"/>
      <c r="H315" s="13"/>
      <c r="I315" s="13"/>
      <c r="J315" s="13"/>
      <c r="L315" s="14"/>
      <c r="M315" s="14"/>
      <c r="N315" s="14"/>
      <c r="O315" s="14"/>
      <c r="P315" s="14"/>
    </row>
    <row r="316" spans="5:16" x14ac:dyDescent="0.25">
      <c r="E316" s="272"/>
      <c r="F316" s="13"/>
      <c r="G316" s="13"/>
      <c r="H316" s="13"/>
      <c r="I316" s="13"/>
      <c r="J316" s="13"/>
      <c r="L316" s="14"/>
      <c r="M316" s="14"/>
      <c r="N316" s="14"/>
      <c r="O316" s="14"/>
      <c r="P316" s="14"/>
    </row>
    <row r="317" spans="5:16" x14ac:dyDescent="0.25">
      <c r="E317" s="272"/>
      <c r="F317" s="13"/>
      <c r="G317" s="13"/>
      <c r="H317" s="13"/>
      <c r="I317" s="13"/>
      <c r="J317" s="13"/>
      <c r="L317" s="14"/>
      <c r="M317" s="14"/>
      <c r="N317" s="14"/>
      <c r="O317" s="14"/>
      <c r="P317" s="14"/>
    </row>
    <row r="318" spans="5:16" x14ac:dyDescent="0.25">
      <c r="E318" s="272"/>
      <c r="F318" s="13"/>
      <c r="G318" s="13"/>
      <c r="H318" s="13"/>
      <c r="I318" s="13"/>
      <c r="J318" s="13"/>
      <c r="L318" s="14"/>
      <c r="M318" s="14"/>
      <c r="N318" s="14"/>
      <c r="O318" s="14"/>
      <c r="P318" s="14"/>
    </row>
    <row r="319" spans="5:16" x14ac:dyDescent="0.25">
      <c r="E319" s="272"/>
      <c r="F319" s="13"/>
      <c r="G319" s="13"/>
      <c r="H319" s="13"/>
      <c r="I319" s="13"/>
      <c r="J319" s="13"/>
      <c r="L319" s="14"/>
      <c r="M319" s="14"/>
      <c r="N319" s="14"/>
      <c r="O319" s="14"/>
      <c r="P319" s="14"/>
    </row>
    <row r="320" spans="5:16" x14ac:dyDescent="0.25">
      <c r="E320" s="272"/>
      <c r="F320" s="13"/>
      <c r="G320" s="13"/>
      <c r="H320" s="13"/>
      <c r="I320" s="13"/>
      <c r="J320" s="13"/>
      <c r="L320" s="14"/>
      <c r="M320" s="14"/>
      <c r="N320" s="14"/>
      <c r="O320" s="14"/>
      <c r="P320" s="14"/>
    </row>
    <row r="321" spans="5:16" x14ac:dyDescent="0.25">
      <c r="E321" s="272"/>
      <c r="F321" s="13"/>
      <c r="G321" s="13"/>
      <c r="H321" s="13"/>
      <c r="I321" s="13"/>
      <c r="J321" s="13"/>
      <c r="L321" s="14"/>
      <c r="M321" s="14"/>
      <c r="N321" s="14"/>
      <c r="O321" s="14"/>
      <c r="P321" s="14"/>
    </row>
    <row r="322" spans="5:16" x14ac:dyDescent="0.25">
      <c r="E322" s="272"/>
      <c r="F322" s="13"/>
      <c r="G322" s="13"/>
      <c r="H322" s="13"/>
      <c r="I322" s="13"/>
      <c r="J322" s="13"/>
      <c r="L322" s="14"/>
      <c r="M322" s="14"/>
      <c r="N322" s="14"/>
      <c r="O322" s="14"/>
      <c r="P322" s="14"/>
    </row>
    <row r="323" spans="5:16" x14ac:dyDescent="0.25">
      <c r="F323" s="13"/>
      <c r="G323" s="13"/>
      <c r="H323" s="13"/>
      <c r="I323" s="13"/>
      <c r="J323" s="13"/>
      <c r="L323" s="14"/>
      <c r="M323" s="14"/>
      <c r="N323" s="14"/>
      <c r="O323" s="14"/>
      <c r="P323" s="14"/>
    </row>
    <row r="324" spans="5:16" x14ac:dyDescent="0.25">
      <c r="E324" s="272"/>
      <c r="F324" s="13"/>
      <c r="G324" s="13"/>
      <c r="H324" s="13"/>
      <c r="I324" s="13"/>
      <c r="J324" s="13"/>
      <c r="L324" s="14"/>
      <c r="M324" s="14"/>
      <c r="N324" s="14"/>
      <c r="O324" s="14"/>
      <c r="P324" s="14"/>
    </row>
    <row r="325" spans="5:16" x14ac:dyDescent="0.25">
      <c r="E325" s="272"/>
      <c r="F325" s="13"/>
      <c r="G325" s="13"/>
      <c r="H325" s="13"/>
      <c r="I325" s="13"/>
      <c r="J325" s="13"/>
      <c r="L325" s="14"/>
      <c r="M325" s="14"/>
      <c r="N325" s="14"/>
      <c r="O325" s="14"/>
      <c r="P325" s="14"/>
    </row>
    <row r="326" spans="5:16" x14ac:dyDescent="0.25">
      <c r="E326" s="272"/>
      <c r="F326" s="13"/>
      <c r="G326" s="13"/>
      <c r="H326" s="13"/>
      <c r="I326" s="13"/>
      <c r="J326" s="13"/>
      <c r="L326" s="14"/>
      <c r="M326" s="14"/>
      <c r="N326" s="14"/>
      <c r="O326" s="14"/>
      <c r="P326" s="14"/>
    </row>
    <row r="327" spans="5:16" x14ac:dyDescent="0.25">
      <c r="E327" s="272"/>
      <c r="F327" s="13"/>
      <c r="G327" s="13"/>
      <c r="H327" s="13"/>
      <c r="I327" s="13"/>
      <c r="J327" s="13"/>
      <c r="L327" s="14"/>
      <c r="M327" s="14"/>
      <c r="N327" s="14"/>
      <c r="O327" s="14"/>
      <c r="P327" s="14"/>
    </row>
    <row r="328" spans="5:16" x14ac:dyDescent="0.25">
      <c r="E328" s="272"/>
      <c r="F328" s="13"/>
      <c r="G328" s="13"/>
      <c r="H328" s="13"/>
      <c r="I328" s="13"/>
      <c r="J328" s="13"/>
      <c r="L328" s="14"/>
      <c r="M328" s="14"/>
      <c r="N328" s="14"/>
      <c r="O328" s="14"/>
      <c r="P328" s="14"/>
    </row>
    <row r="329" spans="5:16" x14ac:dyDescent="0.25">
      <c r="E329" s="272"/>
      <c r="F329" s="13"/>
      <c r="G329" s="13"/>
      <c r="H329" s="13"/>
      <c r="I329" s="13"/>
      <c r="J329" s="13"/>
      <c r="L329" s="14"/>
      <c r="M329" s="14"/>
      <c r="N329" s="14"/>
      <c r="O329" s="14"/>
      <c r="P329" s="14"/>
    </row>
    <row r="330" spans="5:16" x14ac:dyDescent="0.25">
      <c r="E330" s="272"/>
      <c r="F330" s="13"/>
      <c r="G330" s="13"/>
      <c r="H330" s="13"/>
      <c r="I330" s="13"/>
      <c r="J330" s="13"/>
      <c r="L330" s="14"/>
      <c r="M330" s="14"/>
      <c r="N330" s="14"/>
      <c r="O330" s="14"/>
      <c r="P330" s="14"/>
    </row>
    <row r="331" spans="5:16" x14ac:dyDescent="0.25">
      <c r="E331" s="272"/>
      <c r="F331" s="13"/>
      <c r="G331" s="13"/>
      <c r="H331" s="13"/>
      <c r="I331" s="13"/>
      <c r="J331" s="13"/>
      <c r="L331" s="14"/>
      <c r="M331" s="14"/>
      <c r="N331" s="14"/>
      <c r="O331" s="14"/>
      <c r="P331" s="14"/>
    </row>
    <row r="332" spans="5:16" x14ac:dyDescent="0.25">
      <c r="E332" s="272"/>
      <c r="F332" s="13"/>
      <c r="G332" s="13"/>
      <c r="H332" s="13"/>
      <c r="I332" s="13"/>
      <c r="J332" s="13"/>
      <c r="L332" s="14"/>
      <c r="M332" s="14"/>
      <c r="N332" s="14"/>
      <c r="O332" s="14"/>
      <c r="P332" s="14"/>
    </row>
    <row r="333" spans="5:16" x14ac:dyDescent="0.25">
      <c r="E333" s="272"/>
      <c r="F333" s="13"/>
      <c r="G333" s="13"/>
      <c r="H333" s="13"/>
      <c r="I333" s="13"/>
      <c r="J333" s="13"/>
      <c r="L333" s="14"/>
      <c r="M333" s="14"/>
      <c r="N333" s="14"/>
      <c r="O333" s="14"/>
      <c r="P333" s="14"/>
    </row>
    <row r="334" spans="5:16" x14ac:dyDescent="0.25">
      <c r="E334" s="272"/>
      <c r="F334" s="13"/>
      <c r="G334" s="13"/>
      <c r="H334" s="13"/>
      <c r="I334" s="13"/>
      <c r="J334" s="13"/>
      <c r="L334" s="14"/>
      <c r="M334" s="14"/>
      <c r="N334" s="14"/>
      <c r="O334" s="14"/>
      <c r="P334" s="14"/>
    </row>
    <row r="335" spans="5:16" x14ac:dyDescent="0.25">
      <c r="E335" s="272"/>
      <c r="F335" s="13"/>
      <c r="G335" s="13"/>
      <c r="H335" s="13"/>
      <c r="I335" s="13"/>
      <c r="J335" s="13"/>
      <c r="L335" s="14"/>
      <c r="M335" s="14"/>
      <c r="N335" s="14"/>
      <c r="O335" s="14"/>
      <c r="P335" s="14"/>
    </row>
    <row r="336" spans="5:16" x14ac:dyDescent="0.25">
      <c r="E336" s="272"/>
      <c r="F336" s="13"/>
      <c r="G336" s="13"/>
      <c r="H336" s="13"/>
      <c r="I336" s="13"/>
      <c r="J336" s="13"/>
      <c r="L336" s="14"/>
      <c r="M336" s="14"/>
      <c r="N336" s="14"/>
      <c r="O336" s="14"/>
      <c r="P336" s="14"/>
    </row>
    <row r="337" spans="5:16" x14ac:dyDescent="0.25">
      <c r="E337" s="272"/>
      <c r="F337" s="13"/>
      <c r="G337" s="13"/>
      <c r="H337" s="13"/>
      <c r="I337" s="13"/>
      <c r="J337" s="13"/>
      <c r="L337" s="14"/>
      <c r="M337" s="14"/>
      <c r="N337" s="14"/>
      <c r="O337" s="14"/>
      <c r="P337" s="14"/>
    </row>
    <row r="338" spans="5:16" x14ac:dyDescent="0.25">
      <c r="E338" s="272"/>
      <c r="F338" s="13"/>
      <c r="G338" s="13"/>
      <c r="H338" s="13"/>
      <c r="I338" s="13"/>
      <c r="J338" s="13"/>
      <c r="L338" s="14"/>
      <c r="M338" s="14"/>
      <c r="N338" s="14"/>
      <c r="O338" s="14"/>
      <c r="P338" s="14"/>
    </row>
    <row r="339" spans="5:16" x14ac:dyDescent="0.25">
      <c r="E339" s="272"/>
      <c r="F339" s="13"/>
      <c r="G339" s="13"/>
      <c r="H339" s="13"/>
      <c r="I339" s="13"/>
      <c r="J339" s="13"/>
      <c r="L339" s="14"/>
      <c r="M339" s="14"/>
      <c r="N339" s="14"/>
      <c r="O339" s="14"/>
      <c r="P339" s="14"/>
    </row>
    <row r="340" spans="5:16" x14ac:dyDescent="0.25">
      <c r="E340" s="272"/>
      <c r="F340" s="13"/>
      <c r="G340" s="13"/>
      <c r="H340" s="13"/>
      <c r="I340" s="13"/>
      <c r="J340" s="13"/>
      <c r="L340" s="14"/>
      <c r="M340" s="14"/>
      <c r="N340" s="14"/>
      <c r="O340" s="14"/>
      <c r="P340" s="14"/>
    </row>
    <row r="341" spans="5:16" x14ac:dyDescent="0.25">
      <c r="E341" s="272"/>
      <c r="F341" s="13"/>
      <c r="G341" s="13"/>
      <c r="H341" s="13"/>
      <c r="I341" s="13"/>
      <c r="J341" s="13"/>
      <c r="L341" s="14"/>
      <c r="M341" s="14"/>
      <c r="N341" s="14"/>
      <c r="O341" s="14"/>
      <c r="P341" s="14"/>
    </row>
    <row r="342" spans="5:16" x14ac:dyDescent="0.25">
      <c r="E342" s="272"/>
      <c r="F342" s="13"/>
      <c r="G342" s="13"/>
      <c r="H342" s="13"/>
      <c r="I342" s="13"/>
      <c r="J342" s="13"/>
      <c r="L342" s="14"/>
      <c r="M342" s="14"/>
      <c r="N342" s="14"/>
      <c r="O342" s="14"/>
      <c r="P342" s="14"/>
    </row>
    <row r="343" spans="5:16" x14ac:dyDescent="0.25">
      <c r="E343" s="272"/>
      <c r="F343" s="13"/>
      <c r="G343" s="13"/>
      <c r="H343" s="13"/>
      <c r="I343" s="13"/>
      <c r="J343" s="13"/>
      <c r="L343" s="14"/>
      <c r="M343" s="14"/>
      <c r="N343" s="14"/>
      <c r="O343" s="14"/>
      <c r="P343" s="14"/>
    </row>
    <row r="344" spans="5:16" x14ac:dyDescent="0.25">
      <c r="E344" s="272"/>
      <c r="F344" s="13"/>
      <c r="G344" s="13"/>
      <c r="H344" s="13"/>
      <c r="I344" s="13"/>
      <c r="J344" s="13"/>
      <c r="L344" s="14"/>
      <c r="M344" s="14"/>
      <c r="N344" s="14"/>
      <c r="O344" s="14"/>
      <c r="P344" s="14"/>
    </row>
    <row r="345" spans="5:16" x14ac:dyDescent="0.25">
      <c r="E345" s="272"/>
      <c r="F345" s="13"/>
      <c r="G345" s="13"/>
      <c r="H345" s="13"/>
      <c r="I345" s="13"/>
      <c r="J345" s="13"/>
      <c r="L345" s="14"/>
      <c r="M345" s="14"/>
      <c r="N345" s="14"/>
      <c r="O345" s="14"/>
      <c r="P345" s="14"/>
    </row>
    <row r="346" spans="5:16" x14ac:dyDescent="0.25">
      <c r="E346" s="272"/>
      <c r="F346" s="13"/>
      <c r="G346" s="13"/>
      <c r="H346" s="13"/>
      <c r="I346" s="13"/>
      <c r="J346" s="13"/>
      <c r="L346" s="14"/>
      <c r="M346" s="14"/>
      <c r="N346" s="14"/>
      <c r="O346" s="14"/>
      <c r="P346" s="14"/>
    </row>
    <row r="347" spans="5:16" x14ac:dyDescent="0.25">
      <c r="E347" s="272"/>
      <c r="F347" s="13"/>
      <c r="G347" s="13"/>
      <c r="H347" s="13"/>
      <c r="I347" s="13"/>
      <c r="J347" s="13"/>
      <c r="L347" s="14"/>
      <c r="M347" s="14"/>
      <c r="N347" s="14"/>
      <c r="O347" s="14"/>
      <c r="P347" s="14"/>
    </row>
    <row r="348" spans="5:16" x14ac:dyDescent="0.25">
      <c r="E348" s="272"/>
      <c r="F348" s="13"/>
      <c r="G348" s="13"/>
      <c r="H348" s="13"/>
      <c r="I348" s="13"/>
      <c r="J348" s="13"/>
      <c r="L348" s="14"/>
      <c r="M348" s="14"/>
      <c r="N348" s="14"/>
      <c r="O348" s="14"/>
      <c r="P348" s="14"/>
    </row>
    <row r="349" spans="5:16" x14ac:dyDescent="0.25">
      <c r="E349" s="272"/>
      <c r="F349" s="13"/>
      <c r="G349" s="13"/>
      <c r="H349" s="13"/>
      <c r="I349" s="13"/>
      <c r="J349" s="13"/>
      <c r="L349" s="14"/>
      <c r="M349" s="14"/>
      <c r="N349" s="14"/>
      <c r="O349" s="14"/>
      <c r="P349" s="14"/>
    </row>
    <row r="350" spans="5:16" x14ac:dyDescent="0.25">
      <c r="F350" s="13"/>
      <c r="G350" s="13"/>
      <c r="H350" s="13"/>
      <c r="I350" s="13"/>
      <c r="J350" s="13"/>
      <c r="L350" s="14"/>
      <c r="M350" s="14"/>
      <c r="N350" s="14"/>
      <c r="O350" s="14"/>
      <c r="P350" s="14"/>
    </row>
    <row r="351" spans="5:16" x14ac:dyDescent="0.25">
      <c r="E351" s="272"/>
      <c r="F351" s="13"/>
      <c r="G351" s="13"/>
      <c r="H351" s="13"/>
      <c r="I351" s="13"/>
      <c r="J351" s="13"/>
      <c r="L351" s="14"/>
      <c r="M351" s="14"/>
      <c r="N351" s="14"/>
      <c r="O351" s="14"/>
      <c r="P351" s="14"/>
    </row>
    <row r="352" spans="5:16" x14ac:dyDescent="0.25">
      <c r="E352" s="272"/>
      <c r="F352" s="13"/>
      <c r="G352" s="13"/>
      <c r="H352" s="13"/>
      <c r="I352" s="13"/>
      <c r="J352" s="13"/>
      <c r="L352" s="14"/>
      <c r="M352" s="14"/>
      <c r="N352" s="14"/>
      <c r="O352" s="14"/>
      <c r="P352" s="14"/>
    </row>
    <row r="353" spans="5:16" x14ac:dyDescent="0.25">
      <c r="E353" s="272"/>
      <c r="F353" s="13"/>
      <c r="G353" s="13"/>
      <c r="H353" s="13"/>
      <c r="I353" s="13"/>
      <c r="J353" s="13"/>
      <c r="L353" s="14"/>
      <c r="M353" s="14"/>
      <c r="N353" s="14"/>
      <c r="O353" s="14"/>
      <c r="P353" s="14"/>
    </row>
    <row r="354" spans="5:16" x14ac:dyDescent="0.25">
      <c r="F354" s="13"/>
      <c r="G354" s="13"/>
      <c r="H354" s="13"/>
      <c r="I354" s="13"/>
      <c r="J354" s="13"/>
      <c r="L354" s="14"/>
      <c r="M354" s="14"/>
      <c r="N354" s="14"/>
      <c r="O354" s="14"/>
      <c r="P354" s="14"/>
    </row>
    <row r="355" spans="5:16" x14ac:dyDescent="0.25">
      <c r="E355" s="272"/>
      <c r="F355" s="13"/>
      <c r="G355" s="13"/>
      <c r="H355" s="13"/>
      <c r="I355" s="13"/>
      <c r="J355" s="13"/>
      <c r="L355" s="14"/>
      <c r="M355" s="14"/>
      <c r="N355" s="14"/>
      <c r="O355" s="14"/>
      <c r="P355" s="14"/>
    </row>
    <row r="356" spans="5:16" x14ac:dyDescent="0.25">
      <c r="E356" s="272"/>
      <c r="F356" s="13"/>
      <c r="G356" s="13"/>
      <c r="H356" s="13"/>
      <c r="I356" s="13"/>
      <c r="J356" s="13"/>
      <c r="L356" s="14"/>
      <c r="M356" s="14"/>
      <c r="N356" s="14"/>
      <c r="O356" s="14"/>
      <c r="P356" s="14"/>
    </row>
    <row r="357" spans="5:16" x14ac:dyDescent="0.25">
      <c r="E357" s="272"/>
      <c r="F357" s="13"/>
      <c r="G357" s="13"/>
      <c r="H357" s="13"/>
      <c r="I357" s="13"/>
      <c r="J357" s="13"/>
      <c r="L357" s="14"/>
      <c r="M357" s="14"/>
      <c r="N357" s="14"/>
      <c r="O357" s="14"/>
      <c r="P357" s="14"/>
    </row>
    <row r="358" spans="5:16" x14ac:dyDescent="0.25">
      <c r="E358" s="272"/>
      <c r="F358" s="13"/>
      <c r="G358" s="13"/>
      <c r="H358" s="13"/>
      <c r="I358" s="13"/>
      <c r="J358" s="13"/>
      <c r="L358" s="14"/>
      <c r="M358" s="14"/>
      <c r="N358" s="14"/>
      <c r="O358" s="14"/>
      <c r="P358" s="14"/>
    </row>
    <row r="359" spans="5:16" x14ac:dyDescent="0.25">
      <c r="E359" s="272"/>
      <c r="F359" s="13"/>
      <c r="G359" s="13"/>
      <c r="H359" s="13"/>
      <c r="I359" s="13"/>
      <c r="J359" s="13"/>
      <c r="L359" s="14"/>
      <c r="M359" s="14"/>
      <c r="N359" s="14"/>
      <c r="O359" s="14"/>
      <c r="P359" s="14"/>
    </row>
    <row r="360" spans="5:16" x14ac:dyDescent="0.25">
      <c r="E360" s="272"/>
      <c r="F360" s="13"/>
      <c r="G360" s="13"/>
      <c r="H360" s="13"/>
      <c r="I360" s="13"/>
      <c r="J360" s="13"/>
      <c r="L360" s="14"/>
      <c r="M360" s="14"/>
      <c r="N360" s="14"/>
      <c r="O360" s="14"/>
      <c r="P360" s="14"/>
    </row>
    <row r="361" spans="5:16" x14ac:dyDescent="0.25">
      <c r="E361" s="272"/>
      <c r="F361" s="13"/>
      <c r="G361" s="13"/>
      <c r="H361" s="13"/>
      <c r="I361" s="13"/>
      <c r="J361" s="13"/>
      <c r="L361" s="14"/>
      <c r="M361" s="14"/>
      <c r="N361" s="14"/>
      <c r="O361" s="14"/>
      <c r="P361" s="14"/>
    </row>
    <row r="362" spans="5:16" x14ac:dyDescent="0.25">
      <c r="E362" s="272"/>
      <c r="F362" s="13"/>
      <c r="G362" s="13"/>
      <c r="H362" s="13"/>
      <c r="I362" s="13"/>
      <c r="J362" s="13"/>
      <c r="L362" s="14"/>
      <c r="M362" s="14"/>
      <c r="N362" s="14"/>
      <c r="O362" s="14"/>
      <c r="P362" s="14"/>
    </row>
    <row r="363" spans="5:16" x14ac:dyDescent="0.25">
      <c r="E363" s="272"/>
      <c r="F363" s="13"/>
      <c r="G363" s="13"/>
      <c r="H363" s="13"/>
      <c r="I363" s="13"/>
      <c r="J363" s="13"/>
      <c r="L363" s="14"/>
      <c r="M363" s="14"/>
      <c r="N363" s="14"/>
      <c r="O363" s="14"/>
      <c r="P363" s="14"/>
    </row>
    <row r="364" spans="5:16" x14ac:dyDescent="0.25">
      <c r="E364" s="272"/>
      <c r="F364" s="13"/>
      <c r="G364" s="13"/>
      <c r="H364" s="13"/>
      <c r="I364" s="13"/>
      <c r="J364" s="13"/>
      <c r="L364" s="14"/>
      <c r="M364" s="14"/>
      <c r="N364" s="14"/>
      <c r="O364" s="14"/>
      <c r="P364" s="14"/>
    </row>
    <row r="365" spans="5:16" x14ac:dyDescent="0.25">
      <c r="E365" s="272"/>
      <c r="F365" s="13"/>
      <c r="G365" s="13"/>
      <c r="H365" s="13"/>
      <c r="I365" s="13"/>
      <c r="J365" s="13"/>
      <c r="L365" s="14"/>
      <c r="M365" s="14"/>
      <c r="N365" s="14"/>
      <c r="O365" s="14"/>
      <c r="P365" s="14"/>
    </row>
    <row r="366" spans="5:16" x14ac:dyDescent="0.25">
      <c r="E366" s="272"/>
      <c r="F366" s="13"/>
      <c r="G366" s="13"/>
      <c r="H366" s="13"/>
      <c r="I366" s="13"/>
      <c r="J366" s="13"/>
      <c r="L366" s="14"/>
      <c r="M366" s="14"/>
      <c r="N366" s="14"/>
      <c r="O366" s="14"/>
      <c r="P366" s="14"/>
    </row>
    <row r="367" spans="5:16" x14ac:dyDescent="0.25">
      <c r="E367" s="272"/>
      <c r="F367" s="13"/>
      <c r="G367" s="13"/>
      <c r="H367" s="13"/>
      <c r="I367" s="13"/>
      <c r="J367" s="13"/>
      <c r="L367" s="14"/>
      <c r="M367" s="14"/>
      <c r="N367" s="14"/>
      <c r="O367" s="14"/>
      <c r="P367" s="14"/>
    </row>
    <row r="368" spans="5:16" x14ac:dyDescent="0.25">
      <c r="E368" s="272"/>
      <c r="F368" s="13"/>
      <c r="G368" s="13"/>
      <c r="H368" s="13"/>
      <c r="I368" s="13"/>
      <c r="J368" s="13"/>
      <c r="L368" s="14"/>
      <c r="M368" s="14"/>
      <c r="N368" s="14"/>
      <c r="O368" s="14"/>
      <c r="P368" s="14"/>
    </row>
    <row r="369" spans="5:16" x14ac:dyDescent="0.25">
      <c r="E369" s="272"/>
      <c r="F369" s="13"/>
      <c r="G369" s="13"/>
      <c r="H369" s="13"/>
      <c r="I369" s="13"/>
      <c r="J369" s="13"/>
      <c r="L369" s="14"/>
      <c r="M369" s="14"/>
      <c r="N369" s="14"/>
      <c r="O369" s="14"/>
      <c r="P369" s="14"/>
    </row>
    <row r="370" spans="5:16" x14ac:dyDescent="0.25">
      <c r="E370" s="272"/>
      <c r="F370" s="13"/>
      <c r="G370" s="13"/>
      <c r="H370" s="13"/>
      <c r="I370" s="13"/>
      <c r="J370" s="13"/>
      <c r="L370" s="14"/>
      <c r="M370" s="14"/>
      <c r="N370" s="14"/>
      <c r="O370" s="14"/>
      <c r="P370" s="14"/>
    </row>
    <row r="371" spans="5:16" x14ac:dyDescent="0.25">
      <c r="E371" s="272"/>
      <c r="F371" s="13"/>
      <c r="G371" s="13"/>
      <c r="H371" s="13"/>
      <c r="I371" s="13"/>
      <c r="J371" s="13"/>
      <c r="L371" s="14"/>
      <c r="M371" s="14"/>
      <c r="N371" s="14"/>
      <c r="O371" s="14"/>
      <c r="P371" s="14"/>
    </row>
    <row r="372" spans="5:16" x14ac:dyDescent="0.25">
      <c r="E372" s="272"/>
      <c r="F372" s="13"/>
      <c r="G372" s="13"/>
      <c r="H372" s="13"/>
      <c r="I372" s="13"/>
      <c r="J372" s="13"/>
      <c r="L372" s="14"/>
      <c r="M372" s="14"/>
      <c r="N372" s="14"/>
      <c r="O372" s="14"/>
      <c r="P372" s="14"/>
    </row>
    <row r="373" spans="5:16" x14ac:dyDescent="0.25">
      <c r="E373" s="272"/>
      <c r="F373" s="13"/>
      <c r="G373" s="13"/>
      <c r="H373" s="13"/>
      <c r="I373" s="13"/>
      <c r="J373" s="13"/>
      <c r="L373" s="14"/>
      <c r="M373" s="14"/>
      <c r="N373" s="14"/>
      <c r="O373" s="14"/>
      <c r="P373" s="14"/>
    </row>
    <row r="374" spans="5:16" x14ac:dyDescent="0.25">
      <c r="E374" s="272"/>
      <c r="F374" s="13"/>
      <c r="G374" s="13"/>
      <c r="H374" s="13"/>
      <c r="I374" s="13"/>
      <c r="J374" s="13"/>
      <c r="L374" s="14"/>
      <c r="M374" s="14"/>
      <c r="N374" s="14"/>
      <c r="O374" s="14"/>
      <c r="P374" s="14"/>
    </row>
    <row r="375" spans="5:16" x14ac:dyDescent="0.25">
      <c r="E375" s="272"/>
      <c r="F375" s="13"/>
      <c r="G375" s="13"/>
      <c r="H375" s="13"/>
      <c r="I375" s="13"/>
      <c r="J375" s="13"/>
      <c r="L375" s="14"/>
      <c r="M375" s="14"/>
      <c r="N375" s="14"/>
      <c r="O375" s="14"/>
      <c r="P375" s="14"/>
    </row>
    <row r="376" spans="5:16" x14ac:dyDescent="0.25">
      <c r="E376" s="272"/>
      <c r="F376" s="13"/>
      <c r="G376" s="13"/>
      <c r="H376" s="13"/>
      <c r="I376" s="13"/>
      <c r="J376" s="13"/>
      <c r="L376" s="14"/>
      <c r="M376" s="14"/>
      <c r="N376" s="14"/>
      <c r="O376" s="14"/>
      <c r="P376" s="14"/>
    </row>
    <row r="377" spans="5:16" x14ac:dyDescent="0.25">
      <c r="E377" s="272"/>
      <c r="F377" s="13"/>
      <c r="G377" s="13"/>
      <c r="H377" s="13"/>
      <c r="I377" s="13"/>
      <c r="J377" s="13"/>
      <c r="L377" s="14"/>
      <c r="M377" s="14"/>
      <c r="N377" s="14"/>
      <c r="O377" s="14"/>
      <c r="P377" s="14"/>
    </row>
    <row r="378" spans="5:16" x14ac:dyDescent="0.25">
      <c r="F378" s="13"/>
      <c r="G378" s="13"/>
      <c r="H378" s="13"/>
      <c r="I378" s="13"/>
      <c r="J378" s="13"/>
      <c r="L378" s="14"/>
      <c r="M378" s="14"/>
      <c r="N378" s="14"/>
      <c r="O378" s="14"/>
      <c r="P378" s="14"/>
    </row>
    <row r="379" spans="5:16" x14ac:dyDescent="0.25">
      <c r="E379" s="272"/>
      <c r="F379" s="13"/>
      <c r="G379" s="13"/>
      <c r="H379" s="13"/>
      <c r="I379" s="13"/>
      <c r="J379" s="13"/>
      <c r="L379" s="14"/>
      <c r="M379" s="14"/>
      <c r="N379" s="14"/>
      <c r="O379" s="14"/>
      <c r="P379" s="14"/>
    </row>
    <row r="380" spans="5:16" x14ac:dyDescent="0.25">
      <c r="E380" s="272"/>
      <c r="F380" s="13"/>
      <c r="G380" s="13"/>
      <c r="H380" s="13"/>
      <c r="I380" s="13"/>
      <c r="J380" s="13"/>
      <c r="L380" s="14"/>
      <c r="M380" s="14"/>
      <c r="N380" s="14"/>
      <c r="O380" s="14"/>
      <c r="P380" s="14"/>
    </row>
    <row r="381" spans="5:16" x14ac:dyDescent="0.25">
      <c r="E381" s="272"/>
      <c r="F381" s="13"/>
      <c r="G381" s="13"/>
      <c r="H381" s="13"/>
      <c r="I381" s="13"/>
      <c r="J381" s="13"/>
      <c r="L381" s="14"/>
      <c r="M381" s="14"/>
      <c r="N381" s="14"/>
      <c r="O381" s="14"/>
      <c r="P381" s="14"/>
    </row>
    <row r="382" spans="5:16" x14ac:dyDescent="0.25">
      <c r="E382" s="272"/>
      <c r="F382" s="13"/>
      <c r="G382" s="13"/>
      <c r="H382" s="13"/>
      <c r="I382" s="13"/>
      <c r="J382" s="13"/>
      <c r="L382" s="14"/>
      <c r="M382" s="14"/>
      <c r="N382" s="14"/>
      <c r="O382" s="14"/>
      <c r="P382" s="14"/>
    </row>
    <row r="383" spans="5:16" x14ac:dyDescent="0.25">
      <c r="E383" s="272"/>
      <c r="F383" s="13"/>
      <c r="G383" s="13"/>
      <c r="H383" s="13"/>
      <c r="I383" s="13"/>
      <c r="J383" s="13"/>
      <c r="L383" s="14"/>
      <c r="M383" s="14"/>
      <c r="N383" s="14"/>
      <c r="O383" s="14"/>
      <c r="P383" s="14"/>
    </row>
    <row r="384" spans="5:16" x14ac:dyDescent="0.25">
      <c r="E384" s="272"/>
      <c r="F384" s="13"/>
      <c r="G384" s="13"/>
      <c r="H384" s="13"/>
      <c r="I384" s="13"/>
      <c r="J384" s="13"/>
      <c r="L384" s="14"/>
      <c r="M384" s="14"/>
      <c r="N384" s="14"/>
      <c r="O384" s="14"/>
      <c r="P384" s="14"/>
    </row>
    <row r="385" spans="5:16" x14ac:dyDescent="0.25">
      <c r="E385" s="272"/>
      <c r="F385" s="13"/>
      <c r="G385" s="13"/>
      <c r="H385" s="13"/>
      <c r="I385" s="13"/>
      <c r="J385" s="13"/>
      <c r="L385" s="14"/>
      <c r="M385" s="14"/>
      <c r="N385" s="14"/>
      <c r="O385" s="14"/>
      <c r="P385" s="14"/>
    </row>
    <row r="386" spans="5:16" x14ac:dyDescent="0.25">
      <c r="E386" s="272"/>
      <c r="F386" s="13"/>
      <c r="G386" s="13"/>
      <c r="H386" s="13"/>
      <c r="I386" s="13"/>
      <c r="J386" s="13"/>
      <c r="L386" s="14"/>
      <c r="M386" s="14"/>
      <c r="N386" s="14"/>
      <c r="O386" s="14"/>
      <c r="P386" s="14"/>
    </row>
    <row r="387" spans="5:16" x14ac:dyDescent="0.25">
      <c r="E387" s="272"/>
      <c r="F387" s="13"/>
      <c r="G387" s="13"/>
      <c r="H387" s="13"/>
      <c r="I387" s="13"/>
      <c r="J387" s="13"/>
      <c r="L387" s="14"/>
      <c r="M387" s="14"/>
      <c r="N387" s="14"/>
      <c r="O387" s="14"/>
      <c r="P387" s="14"/>
    </row>
    <row r="388" spans="5:16" x14ac:dyDescent="0.25">
      <c r="E388" s="272"/>
      <c r="F388" s="13"/>
      <c r="G388" s="13"/>
      <c r="H388" s="13"/>
      <c r="I388" s="13"/>
      <c r="J388" s="13"/>
      <c r="L388" s="14"/>
      <c r="M388" s="14"/>
      <c r="N388" s="14"/>
      <c r="O388" s="14"/>
      <c r="P388" s="14"/>
    </row>
    <row r="389" spans="5:16" x14ac:dyDescent="0.25">
      <c r="E389" s="272"/>
      <c r="F389" s="13"/>
      <c r="G389" s="13"/>
      <c r="H389" s="13"/>
      <c r="I389" s="13"/>
      <c r="J389" s="13"/>
      <c r="L389" s="14"/>
      <c r="M389" s="14"/>
      <c r="N389" s="14"/>
      <c r="O389" s="14"/>
      <c r="P389" s="14"/>
    </row>
    <row r="390" spans="5:16" x14ac:dyDescent="0.25">
      <c r="E390" s="272"/>
      <c r="F390" s="13"/>
      <c r="G390" s="13"/>
      <c r="H390" s="13"/>
      <c r="I390" s="13"/>
      <c r="J390" s="13"/>
      <c r="L390" s="14"/>
      <c r="M390" s="14"/>
      <c r="N390" s="14"/>
      <c r="O390" s="14"/>
      <c r="P390" s="14"/>
    </row>
    <row r="391" spans="5:16" x14ac:dyDescent="0.25">
      <c r="E391" s="272"/>
      <c r="F391" s="13"/>
      <c r="G391" s="13"/>
      <c r="H391" s="13"/>
      <c r="I391" s="13"/>
      <c r="J391" s="13"/>
      <c r="L391" s="14"/>
      <c r="M391" s="14"/>
      <c r="N391" s="14"/>
      <c r="O391" s="14"/>
      <c r="P391" s="14"/>
    </row>
    <row r="392" spans="5:16" x14ac:dyDescent="0.25">
      <c r="E392" s="272"/>
      <c r="F392" s="13"/>
      <c r="G392" s="13"/>
      <c r="H392" s="13"/>
      <c r="I392" s="13"/>
      <c r="J392" s="13"/>
      <c r="L392" s="14"/>
      <c r="M392" s="14"/>
      <c r="N392" s="14"/>
      <c r="O392" s="14"/>
      <c r="P392" s="14"/>
    </row>
    <row r="393" spans="5:16" x14ac:dyDescent="0.25">
      <c r="E393" s="272"/>
      <c r="F393" s="13"/>
      <c r="G393" s="13"/>
      <c r="H393" s="13"/>
      <c r="I393" s="13"/>
      <c r="J393" s="13"/>
      <c r="L393" s="14"/>
      <c r="M393" s="14"/>
      <c r="N393" s="14"/>
      <c r="O393" s="14"/>
      <c r="P393" s="14"/>
    </row>
    <row r="394" spans="5:16" x14ac:dyDescent="0.25">
      <c r="E394" s="272"/>
      <c r="F394" s="13"/>
      <c r="G394" s="13"/>
      <c r="H394" s="13"/>
      <c r="I394" s="13"/>
      <c r="J394" s="13"/>
      <c r="L394" s="14"/>
      <c r="M394" s="14"/>
      <c r="N394" s="14"/>
      <c r="O394" s="14"/>
      <c r="P394" s="14"/>
    </row>
    <row r="395" spans="5:16" x14ac:dyDescent="0.25">
      <c r="E395" s="272"/>
      <c r="F395" s="13"/>
      <c r="G395" s="13"/>
      <c r="H395" s="13"/>
      <c r="I395" s="13"/>
      <c r="J395" s="13"/>
      <c r="L395" s="14"/>
      <c r="M395" s="14"/>
      <c r="N395" s="14"/>
      <c r="O395" s="14"/>
      <c r="P395" s="14"/>
    </row>
    <row r="396" spans="5:16" x14ac:dyDescent="0.25">
      <c r="E396" s="272"/>
      <c r="F396" s="13"/>
      <c r="G396" s="13"/>
      <c r="H396" s="13"/>
      <c r="I396" s="13"/>
      <c r="J396" s="13"/>
      <c r="L396" s="14"/>
      <c r="M396" s="14"/>
      <c r="N396" s="14"/>
      <c r="O396" s="14"/>
      <c r="P396" s="14"/>
    </row>
    <row r="397" spans="5:16" x14ac:dyDescent="0.25">
      <c r="E397" s="272"/>
      <c r="F397" s="13"/>
      <c r="G397" s="13"/>
      <c r="H397" s="13"/>
      <c r="I397" s="13"/>
      <c r="J397" s="13"/>
      <c r="L397" s="14"/>
      <c r="M397" s="14"/>
      <c r="N397" s="14"/>
      <c r="O397" s="14"/>
      <c r="P397" s="14"/>
    </row>
    <row r="398" spans="5:16" x14ac:dyDescent="0.25">
      <c r="E398" s="272"/>
      <c r="F398" s="13"/>
      <c r="G398" s="13"/>
      <c r="H398" s="13"/>
      <c r="I398" s="13"/>
      <c r="J398" s="13"/>
      <c r="L398" s="14"/>
      <c r="M398" s="14"/>
      <c r="N398" s="14"/>
      <c r="O398" s="14"/>
      <c r="P398" s="14"/>
    </row>
    <row r="399" spans="5:16" x14ac:dyDescent="0.25">
      <c r="E399" s="272"/>
      <c r="F399" s="13"/>
      <c r="G399" s="13"/>
      <c r="H399" s="13"/>
      <c r="I399" s="13"/>
      <c r="J399" s="13"/>
      <c r="L399" s="14"/>
      <c r="M399" s="14"/>
      <c r="N399" s="14"/>
      <c r="O399" s="14"/>
      <c r="P399" s="14"/>
    </row>
    <row r="400" spans="5:16" x14ac:dyDescent="0.25">
      <c r="E400" s="272"/>
      <c r="F400" s="13"/>
      <c r="G400" s="13"/>
      <c r="H400" s="13"/>
      <c r="I400" s="13"/>
      <c r="J400" s="13"/>
      <c r="L400" s="14"/>
      <c r="M400" s="14"/>
      <c r="N400" s="14"/>
      <c r="O400" s="14"/>
      <c r="P400" s="14"/>
    </row>
    <row r="401" spans="5:16" x14ac:dyDescent="0.25">
      <c r="E401" s="272"/>
      <c r="F401" s="13"/>
      <c r="G401" s="13"/>
      <c r="H401" s="13"/>
      <c r="I401" s="13"/>
      <c r="J401" s="13"/>
      <c r="L401" s="14"/>
      <c r="M401" s="14"/>
      <c r="N401" s="14"/>
      <c r="O401" s="14"/>
      <c r="P401" s="14"/>
    </row>
    <row r="402" spans="5:16" x14ac:dyDescent="0.25">
      <c r="E402" s="272"/>
      <c r="F402" s="13"/>
      <c r="G402" s="13"/>
      <c r="H402" s="13"/>
      <c r="I402" s="13"/>
      <c r="J402" s="13"/>
      <c r="L402" s="14"/>
      <c r="M402" s="14"/>
      <c r="N402" s="14"/>
      <c r="O402" s="14"/>
      <c r="P402" s="14"/>
    </row>
    <row r="403" spans="5:16" x14ac:dyDescent="0.25">
      <c r="E403" s="272"/>
      <c r="F403" s="13"/>
      <c r="G403" s="13"/>
      <c r="H403" s="13"/>
      <c r="I403" s="13"/>
      <c r="J403" s="13"/>
      <c r="L403" s="14"/>
      <c r="M403" s="14"/>
      <c r="N403" s="14"/>
      <c r="O403" s="14"/>
      <c r="P403" s="14"/>
    </row>
    <row r="404" spans="5:16" x14ac:dyDescent="0.25">
      <c r="E404" s="272"/>
      <c r="F404" s="13"/>
      <c r="G404" s="13"/>
      <c r="H404" s="13"/>
      <c r="I404" s="13"/>
      <c r="J404" s="13"/>
      <c r="L404" s="14"/>
      <c r="M404" s="14"/>
      <c r="N404" s="14"/>
      <c r="O404" s="14"/>
      <c r="P404" s="14"/>
    </row>
    <row r="405" spans="5:16" x14ac:dyDescent="0.25">
      <c r="E405" s="272"/>
      <c r="F405" s="13"/>
      <c r="G405" s="13"/>
      <c r="H405" s="13"/>
      <c r="I405" s="13"/>
      <c r="J405" s="13"/>
      <c r="L405" s="14"/>
      <c r="M405" s="14"/>
      <c r="N405" s="14"/>
      <c r="O405" s="14"/>
      <c r="P405" s="14"/>
    </row>
    <row r="406" spans="5:16" x14ac:dyDescent="0.25">
      <c r="E406" s="272"/>
      <c r="F406" s="13"/>
      <c r="G406" s="13"/>
      <c r="H406" s="13"/>
      <c r="I406" s="13"/>
      <c r="J406" s="13"/>
      <c r="L406" s="14"/>
      <c r="M406" s="14"/>
      <c r="N406" s="14"/>
      <c r="O406" s="14"/>
      <c r="P406" s="14"/>
    </row>
    <row r="407" spans="5:16" x14ac:dyDescent="0.25">
      <c r="F407" s="13"/>
      <c r="G407" s="13"/>
      <c r="H407" s="13"/>
      <c r="I407" s="13"/>
      <c r="J407" s="13"/>
      <c r="L407" s="14"/>
      <c r="M407" s="14"/>
      <c r="N407" s="14"/>
      <c r="O407" s="14"/>
      <c r="P407" s="14"/>
    </row>
    <row r="408" spans="5:16" x14ac:dyDescent="0.25">
      <c r="E408" s="272"/>
      <c r="F408" s="13"/>
      <c r="G408" s="13"/>
      <c r="H408" s="13"/>
      <c r="I408" s="13"/>
      <c r="J408" s="13"/>
      <c r="L408" s="14"/>
      <c r="M408" s="14"/>
      <c r="N408" s="14"/>
      <c r="O408" s="14"/>
      <c r="P408" s="14"/>
    </row>
    <row r="409" spans="5:16" x14ac:dyDescent="0.25">
      <c r="E409" s="272"/>
      <c r="F409" s="13"/>
      <c r="G409" s="13"/>
      <c r="H409" s="13"/>
      <c r="I409" s="13"/>
      <c r="J409" s="13"/>
      <c r="L409" s="14"/>
      <c r="M409" s="14"/>
      <c r="N409" s="14"/>
      <c r="O409" s="14"/>
      <c r="P409" s="14"/>
    </row>
    <row r="410" spans="5:16" x14ac:dyDescent="0.25">
      <c r="E410" s="272"/>
      <c r="F410" s="13"/>
      <c r="G410" s="13"/>
      <c r="H410" s="13"/>
      <c r="I410" s="13"/>
      <c r="J410" s="13"/>
      <c r="L410" s="14"/>
      <c r="M410" s="14"/>
      <c r="N410" s="14"/>
      <c r="O410" s="14"/>
      <c r="P410" s="14"/>
    </row>
    <row r="411" spans="5:16" x14ac:dyDescent="0.25">
      <c r="E411" s="272"/>
      <c r="F411" s="13"/>
      <c r="G411" s="13"/>
      <c r="H411" s="13"/>
      <c r="I411" s="13"/>
      <c r="J411" s="13"/>
      <c r="L411" s="14"/>
      <c r="M411" s="14"/>
      <c r="N411" s="14"/>
      <c r="O411" s="14"/>
      <c r="P411" s="14"/>
    </row>
    <row r="412" spans="5:16" x14ac:dyDescent="0.25">
      <c r="E412" s="272"/>
      <c r="F412" s="13"/>
      <c r="G412" s="13"/>
      <c r="H412" s="13"/>
      <c r="I412" s="13"/>
      <c r="J412" s="13"/>
      <c r="L412" s="14"/>
      <c r="M412" s="14"/>
      <c r="N412" s="14"/>
      <c r="O412" s="14"/>
      <c r="P412" s="14"/>
    </row>
    <row r="413" spans="5:16" x14ac:dyDescent="0.25">
      <c r="E413" s="272"/>
      <c r="F413" s="13"/>
      <c r="G413" s="13"/>
      <c r="H413" s="13"/>
      <c r="I413" s="13"/>
      <c r="J413" s="13"/>
      <c r="L413" s="14"/>
      <c r="M413" s="14"/>
      <c r="N413" s="14"/>
      <c r="O413" s="14"/>
      <c r="P413" s="14"/>
    </row>
    <row r="414" spans="5:16" x14ac:dyDescent="0.25">
      <c r="E414" s="272"/>
      <c r="F414" s="13"/>
      <c r="G414" s="13"/>
      <c r="H414" s="13"/>
      <c r="I414" s="13"/>
      <c r="J414" s="13"/>
      <c r="L414" s="14"/>
      <c r="M414" s="14"/>
      <c r="N414" s="14"/>
      <c r="O414" s="14"/>
      <c r="P414" s="14"/>
    </row>
    <row r="415" spans="5:16" x14ac:dyDescent="0.25">
      <c r="E415" s="272"/>
      <c r="F415" s="13"/>
      <c r="G415" s="13"/>
      <c r="H415" s="13"/>
      <c r="I415" s="13"/>
      <c r="J415" s="13"/>
      <c r="L415" s="14"/>
      <c r="M415" s="14"/>
      <c r="N415" s="14"/>
      <c r="O415" s="14"/>
      <c r="P415" s="14"/>
    </row>
    <row r="416" spans="5:16" x14ac:dyDescent="0.25">
      <c r="E416" s="272"/>
      <c r="F416" s="13"/>
      <c r="G416" s="13"/>
      <c r="H416" s="13"/>
      <c r="I416" s="13"/>
      <c r="J416" s="13"/>
      <c r="L416" s="14"/>
      <c r="M416" s="14"/>
      <c r="N416" s="14"/>
      <c r="O416" s="14"/>
      <c r="P416" s="14"/>
    </row>
    <row r="417" spans="5:16" x14ac:dyDescent="0.25">
      <c r="E417" s="272"/>
      <c r="F417" s="13"/>
      <c r="G417" s="13"/>
      <c r="H417" s="13"/>
      <c r="I417" s="13"/>
      <c r="J417" s="13"/>
      <c r="L417" s="14"/>
      <c r="M417" s="14"/>
      <c r="N417" s="14"/>
      <c r="O417" s="14"/>
      <c r="P417" s="14"/>
    </row>
    <row r="418" spans="5:16" x14ac:dyDescent="0.25">
      <c r="E418" s="272"/>
      <c r="F418" s="13"/>
      <c r="G418" s="13"/>
      <c r="H418" s="13"/>
      <c r="I418" s="13"/>
      <c r="J418" s="13"/>
      <c r="L418" s="14"/>
      <c r="M418" s="14"/>
      <c r="N418" s="14"/>
      <c r="O418" s="14"/>
      <c r="P418" s="14"/>
    </row>
    <row r="419" spans="5:16" x14ac:dyDescent="0.25">
      <c r="E419" s="272"/>
      <c r="F419" s="13"/>
      <c r="G419" s="13"/>
      <c r="H419" s="13"/>
      <c r="I419" s="13"/>
      <c r="J419" s="13"/>
      <c r="L419" s="14"/>
      <c r="M419" s="14"/>
      <c r="N419" s="14"/>
      <c r="O419" s="14"/>
      <c r="P419" s="14"/>
    </row>
    <row r="420" spans="5:16" x14ac:dyDescent="0.25">
      <c r="E420" s="272"/>
      <c r="F420" s="13"/>
      <c r="G420" s="13"/>
      <c r="H420" s="13"/>
      <c r="I420" s="13"/>
      <c r="J420" s="13"/>
      <c r="L420" s="14"/>
      <c r="M420" s="14"/>
      <c r="N420" s="14"/>
      <c r="O420" s="14"/>
      <c r="P420" s="14"/>
    </row>
    <row r="421" spans="5:16" x14ac:dyDescent="0.25">
      <c r="E421" s="272"/>
      <c r="F421" s="13"/>
      <c r="G421" s="13"/>
      <c r="H421" s="13"/>
      <c r="I421" s="13"/>
      <c r="J421" s="13"/>
      <c r="L421" s="14"/>
      <c r="M421" s="14"/>
      <c r="N421" s="14"/>
      <c r="O421" s="14"/>
      <c r="P421" s="14"/>
    </row>
    <row r="422" spans="5:16" x14ac:dyDescent="0.25">
      <c r="E422" s="272"/>
      <c r="F422" s="13"/>
      <c r="G422" s="13"/>
      <c r="H422" s="13"/>
      <c r="I422" s="13"/>
      <c r="J422" s="13"/>
      <c r="L422" s="14"/>
      <c r="M422" s="14"/>
      <c r="N422" s="14"/>
      <c r="O422" s="14"/>
      <c r="P422" s="14"/>
    </row>
    <row r="423" spans="5:16" x14ac:dyDescent="0.25">
      <c r="E423" s="272"/>
      <c r="F423" s="13"/>
      <c r="G423" s="13"/>
      <c r="H423" s="13"/>
      <c r="I423" s="13"/>
      <c r="J423" s="13"/>
      <c r="L423" s="14"/>
      <c r="M423" s="14"/>
      <c r="N423" s="14"/>
      <c r="O423" s="14"/>
      <c r="P423" s="14"/>
    </row>
    <row r="424" spans="5:16" x14ac:dyDescent="0.25">
      <c r="E424" s="272"/>
      <c r="F424" s="13"/>
      <c r="G424" s="13"/>
      <c r="H424" s="13"/>
      <c r="I424" s="13"/>
      <c r="J424" s="13"/>
      <c r="L424" s="14"/>
      <c r="M424" s="14"/>
      <c r="N424" s="14"/>
      <c r="O424" s="14"/>
      <c r="P424" s="14"/>
    </row>
  </sheetData>
  <mergeCells count="4">
    <mergeCell ref="F2:J2"/>
    <mergeCell ref="L2:P2"/>
    <mergeCell ref="G3:H3"/>
    <mergeCell ref="M3:N3"/>
  </mergeCells>
  <pageMargins left="0.7" right="0.7" top="0.75" bottom="0.75" header="0.3" footer="0.3"/>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D338B-2D41-479B-9062-7DA5C3475909}">
  <dimension ref="A1:P340"/>
  <sheetViews>
    <sheetView workbookViewId="0">
      <selection activeCell="O5" sqref="O5:O88"/>
    </sheetView>
  </sheetViews>
  <sheetFormatPr defaultColWidth="8.88671875" defaultRowHeight="13.8" x14ac:dyDescent="0.25"/>
  <cols>
    <col min="1" max="1" width="28.33203125" style="7" bestFit="1" customWidth="1"/>
    <col min="2" max="2" width="5" style="7" bestFit="1" customWidth="1"/>
    <col min="3" max="3" width="7" style="7" bestFit="1" customWidth="1"/>
    <col min="4" max="4" width="6.33203125" style="7" bestFit="1" customWidth="1"/>
    <col min="5" max="5" width="12.33203125" style="7" bestFit="1" customWidth="1"/>
    <col min="6" max="6" width="7" style="7" bestFit="1" customWidth="1"/>
    <col min="7" max="7" width="4.5546875" style="7" bestFit="1" customWidth="1"/>
    <col min="8" max="8" width="4.6640625" style="7" bestFit="1" customWidth="1"/>
    <col min="9" max="9" width="5.5546875" style="7" bestFit="1" customWidth="1"/>
    <col min="10" max="10" width="3.5546875" style="7" bestFit="1" customWidth="1"/>
    <col min="11" max="11" width="1.5546875" style="7" bestFit="1" customWidth="1"/>
    <col min="12" max="15" width="8.88671875" style="7" bestFit="1" customWidth="1"/>
    <col min="16" max="16" width="6.88671875" style="7" bestFit="1" customWidth="1"/>
    <col min="17" max="16384" width="8.88671875" style="7"/>
  </cols>
  <sheetData>
    <row r="1" spans="1:16" x14ac:dyDescent="0.25">
      <c r="A1" s="7" t="s">
        <v>1381</v>
      </c>
    </row>
    <row r="2" spans="1:16" x14ac:dyDescent="0.25">
      <c r="F2" s="289" t="s">
        <v>47</v>
      </c>
      <c r="G2" s="289"/>
      <c r="H2" s="289"/>
      <c r="I2" s="289"/>
      <c r="J2" s="289"/>
      <c r="L2" s="289" t="s">
        <v>4</v>
      </c>
      <c r="M2" s="289"/>
      <c r="N2" s="289"/>
      <c r="O2" s="289"/>
      <c r="P2" s="289"/>
    </row>
    <row r="3" spans="1:16" x14ac:dyDescent="0.25">
      <c r="G3" s="289" t="s">
        <v>33</v>
      </c>
      <c r="H3" s="289"/>
      <c r="M3" s="289" t="s">
        <v>33</v>
      </c>
      <c r="N3" s="289"/>
    </row>
    <row r="4" spans="1:16" x14ac:dyDescent="0.25">
      <c r="A4" s="18" t="s">
        <v>34</v>
      </c>
      <c r="B4" s="18" t="s">
        <v>49</v>
      </c>
      <c r="C4" s="18" t="s">
        <v>134</v>
      </c>
      <c r="D4" s="18" t="s">
        <v>18</v>
      </c>
      <c r="E4" s="18" t="s">
        <v>1369</v>
      </c>
      <c r="F4" s="19" t="s">
        <v>35</v>
      </c>
      <c r="G4" s="20">
        <v>0.05</v>
      </c>
      <c r="H4" s="20">
        <v>0.95</v>
      </c>
      <c r="I4" s="19" t="s">
        <v>38</v>
      </c>
      <c r="J4" s="19" t="s">
        <v>39</v>
      </c>
      <c r="L4" s="19" t="s">
        <v>35</v>
      </c>
      <c r="M4" s="20">
        <v>0.05</v>
      </c>
      <c r="N4" s="20">
        <v>0.95</v>
      </c>
      <c r="O4" s="19" t="s">
        <v>38</v>
      </c>
      <c r="P4" s="19" t="s">
        <v>39</v>
      </c>
    </row>
    <row r="5" spans="1:16" x14ac:dyDescent="0.25">
      <c r="A5" s="7" t="s">
        <v>178</v>
      </c>
      <c r="B5" s="7">
        <v>2022</v>
      </c>
      <c r="C5" s="7" t="s">
        <v>1370</v>
      </c>
      <c r="D5" s="7" t="s">
        <v>0</v>
      </c>
      <c r="E5" s="272" t="s">
        <v>7</v>
      </c>
      <c r="F5" s="13">
        <v>1.2287152953284599E-5</v>
      </c>
      <c r="G5" s="13">
        <v>1.16528022274442E-18</v>
      </c>
      <c r="H5" s="13">
        <v>0.14136969885088299</v>
      </c>
      <c r="I5" s="13">
        <v>2.2090169531386102E-2</v>
      </c>
      <c r="J5" s="13">
        <v>7.5401911984234196E-2</v>
      </c>
      <c r="K5" s="7" t="s">
        <v>41</v>
      </c>
      <c r="L5" s="14">
        <v>2.01742764339981E-3</v>
      </c>
      <c r="M5" s="14">
        <v>1.91327359772407E-16</v>
      </c>
      <c r="N5" s="14">
        <v>23.211490854326598</v>
      </c>
      <c r="O5" s="14">
        <v>3.6269849353582799</v>
      </c>
      <c r="P5" s="14">
        <v>12.380239928691401</v>
      </c>
    </row>
    <row r="6" spans="1:16" x14ac:dyDescent="0.25">
      <c r="A6" s="7" t="s">
        <v>178</v>
      </c>
      <c r="B6" s="7">
        <v>2022</v>
      </c>
      <c r="C6" s="7" t="s">
        <v>1370</v>
      </c>
      <c r="D6" s="7" t="s">
        <v>0</v>
      </c>
      <c r="E6" s="272" t="s">
        <v>8</v>
      </c>
      <c r="F6" s="13">
        <v>0.20492044066757301</v>
      </c>
      <c r="G6" s="13">
        <v>2.0017383673000901E-2</v>
      </c>
      <c r="H6" s="13">
        <v>0.81774023110497496</v>
      </c>
      <c r="I6" s="13">
        <v>0.28829386534694501</v>
      </c>
      <c r="J6" s="13">
        <v>0.28040702936989897</v>
      </c>
      <c r="K6" s="7" t="s">
        <v>41</v>
      </c>
      <c r="L6" s="14">
        <v>84.521484957747305</v>
      </c>
      <c r="M6" s="14">
        <v>8.2563700697659801</v>
      </c>
      <c r="N6" s="14">
        <v>337.28513572155799</v>
      </c>
      <c r="O6" s="14">
        <v>118.909687701001</v>
      </c>
      <c r="P6" s="14">
        <v>115.65668333390801</v>
      </c>
    </row>
    <row r="7" spans="1:16" x14ac:dyDescent="0.25">
      <c r="A7" s="7" t="s">
        <v>178</v>
      </c>
      <c r="B7" s="7">
        <v>2022</v>
      </c>
      <c r="C7" s="7" t="s">
        <v>1370</v>
      </c>
      <c r="D7" s="7" t="s">
        <v>0</v>
      </c>
      <c r="E7" s="272" t="s">
        <v>9</v>
      </c>
      <c r="F7" s="13">
        <v>2.8790225465778399E-5</v>
      </c>
      <c r="G7" s="13">
        <v>5.5467322057337898E-18</v>
      </c>
      <c r="H7" s="13">
        <v>0.138419504988472</v>
      </c>
      <c r="I7" s="13">
        <v>2.3692974545961799E-2</v>
      </c>
      <c r="J7" s="13">
        <v>8.22294096328159E-2</v>
      </c>
      <c r="K7" s="7" t="s">
        <v>41</v>
      </c>
      <c r="L7" s="14">
        <v>9.8695771919235092E-3</v>
      </c>
      <c r="M7" s="14">
        <v>1.9014752674475999E-15</v>
      </c>
      <c r="N7" s="14">
        <v>47.451590505098203</v>
      </c>
      <c r="O7" s="14">
        <v>8.1221886041011704</v>
      </c>
      <c r="P7" s="14">
        <v>28.189063916225599</v>
      </c>
    </row>
    <row r="8" spans="1:16" x14ac:dyDescent="0.25">
      <c r="A8" s="7" t="s">
        <v>178</v>
      </c>
      <c r="B8" s="7">
        <v>2022</v>
      </c>
      <c r="C8" s="7" t="s">
        <v>1370</v>
      </c>
      <c r="D8" s="7" t="s">
        <v>0</v>
      </c>
      <c r="E8" s="272" t="s">
        <v>10</v>
      </c>
      <c r="F8" s="13">
        <v>2.30924474861081E-5</v>
      </c>
      <c r="G8" s="13">
        <v>2.4745641546371201E-18</v>
      </c>
      <c r="H8" s="13">
        <v>9.9019700858234694E-2</v>
      </c>
      <c r="I8" s="13">
        <v>1.9018994034497399E-2</v>
      </c>
      <c r="J8" s="13">
        <v>7.6192334533131206E-2</v>
      </c>
      <c r="K8" s="7" t="s">
        <v>41</v>
      </c>
      <c r="L8" s="14">
        <v>1.7396926238134401E-2</v>
      </c>
      <c r="M8" s="14">
        <v>1.8642376515374198E-15</v>
      </c>
      <c r="N8" s="14">
        <v>74.597481838559702</v>
      </c>
      <c r="O8" s="14">
        <v>14.3281493458289</v>
      </c>
      <c r="P8" s="14">
        <v>57.400257143879699</v>
      </c>
    </row>
    <row r="9" spans="1:16" x14ac:dyDescent="0.25">
      <c r="A9" s="7" t="s">
        <v>178</v>
      </c>
      <c r="B9" s="7">
        <v>2022</v>
      </c>
      <c r="C9" s="7" t="s">
        <v>1370</v>
      </c>
      <c r="D9" s="7" t="s">
        <v>0</v>
      </c>
      <c r="E9" s="272" t="s">
        <v>11</v>
      </c>
      <c r="F9" s="13">
        <v>1.29871112172305</v>
      </c>
      <c r="G9" s="13">
        <v>0.52861145732787496</v>
      </c>
      <c r="H9" s="13">
        <v>2.5084632716772801</v>
      </c>
      <c r="I9" s="13">
        <v>1.38741194329595</v>
      </c>
      <c r="J9" s="13">
        <v>0.60806201099117296</v>
      </c>
      <c r="K9" s="7" t="s">
        <v>41</v>
      </c>
      <c r="L9" s="14">
        <v>424.73048524830699</v>
      </c>
      <c r="M9" s="14">
        <v>172.877091004508</v>
      </c>
      <c r="N9" s="14">
        <v>820.36782836933799</v>
      </c>
      <c r="O9" s="14">
        <v>453.73920193550998</v>
      </c>
      <c r="P9" s="14">
        <v>198.86060007455299</v>
      </c>
    </row>
    <row r="10" spans="1:16" x14ac:dyDescent="0.25">
      <c r="A10" s="7" t="s">
        <v>178</v>
      </c>
      <c r="B10" s="7">
        <v>2022</v>
      </c>
      <c r="C10" s="7" t="s">
        <v>1370</v>
      </c>
      <c r="D10" s="7" t="s">
        <v>0</v>
      </c>
      <c r="E10" s="272" t="s">
        <v>12</v>
      </c>
      <c r="F10" s="13">
        <v>1.0360177661960699</v>
      </c>
      <c r="G10" s="13">
        <v>0.409533308426969</v>
      </c>
      <c r="H10" s="13">
        <v>2.22800710393782</v>
      </c>
      <c r="I10" s="13">
        <v>1.1545668996820599</v>
      </c>
      <c r="J10" s="13">
        <v>0.58125409075177104</v>
      </c>
      <c r="K10" s="7" t="s">
        <v>41</v>
      </c>
      <c r="L10" s="14">
        <v>380.03203699604501</v>
      </c>
      <c r="M10" s="14">
        <v>150.22500819717999</v>
      </c>
      <c r="N10" s="14">
        <v>817.27756586647399</v>
      </c>
      <c r="O10" s="14">
        <v>423.51823014137398</v>
      </c>
      <c r="P10" s="14">
        <v>213.215625569564</v>
      </c>
    </row>
    <row r="11" spans="1:16" x14ac:dyDescent="0.25">
      <c r="A11" s="7" t="s">
        <v>178</v>
      </c>
      <c r="B11" s="7">
        <v>2022</v>
      </c>
      <c r="C11" s="7" t="s">
        <v>1370</v>
      </c>
      <c r="D11" s="7" t="s">
        <v>0</v>
      </c>
      <c r="E11" s="272" t="s">
        <v>15</v>
      </c>
      <c r="F11" s="13">
        <v>4.1673116640164602</v>
      </c>
      <c r="G11" s="13">
        <v>2.6633447106069199</v>
      </c>
      <c r="H11" s="13">
        <v>6.2070120556053601</v>
      </c>
      <c r="I11" s="13">
        <v>4.2620358324006</v>
      </c>
      <c r="J11" s="13">
        <v>1.08063807695213</v>
      </c>
      <c r="K11" s="7" t="s">
        <v>41</v>
      </c>
      <c r="L11" s="14">
        <v>2363.53248336357</v>
      </c>
      <c r="M11" s="14">
        <v>1510.5425860678199</v>
      </c>
      <c r="N11" s="14">
        <v>3520.3689574571299</v>
      </c>
      <c r="O11" s="14">
        <v>2417.2562427043199</v>
      </c>
      <c r="P11" s="14">
        <v>612.89469172417296</v>
      </c>
    </row>
    <row r="12" spans="1:16" x14ac:dyDescent="0.25">
      <c r="A12" s="7" t="s">
        <v>178</v>
      </c>
      <c r="B12" s="7">
        <v>2022</v>
      </c>
      <c r="C12" s="7" t="s">
        <v>1370</v>
      </c>
      <c r="D12" s="7" t="s">
        <v>0</v>
      </c>
      <c r="E12" s="272" t="s">
        <v>13</v>
      </c>
      <c r="F12" s="13">
        <v>2.4130687735883201E-5</v>
      </c>
      <c r="G12" s="13">
        <v>6.1722196164457998E-19</v>
      </c>
      <c r="H12" s="13">
        <v>0.128888051840576</v>
      </c>
      <c r="I12" s="13">
        <v>2.1399486245386401E-2</v>
      </c>
      <c r="J12" s="13">
        <v>6.7453283312624998E-2</v>
      </c>
      <c r="K12" s="7" t="s">
        <v>41</v>
      </c>
      <c r="L12" s="14">
        <v>8.6161033629744699E-3</v>
      </c>
      <c r="M12" s="14">
        <v>2.2038527362481399E-16</v>
      </c>
      <c r="N12" s="14">
        <v>46.020767790196103</v>
      </c>
      <c r="O12" s="14">
        <v>7.6409005587776697</v>
      </c>
      <c r="P12" s="14">
        <v>24.084869339605799</v>
      </c>
    </row>
    <row r="13" spans="1:16" x14ac:dyDescent="0.25">
      <c r="A13" s="7" t="s">
        <v>178</v>
      </c>
      <c r="B13" s="7">
        <v>2022</v>
      </c>
      <c r="C13" s="7" t="s">
        <v>1370</v>
      </c>
      <c r="D13" s="7" t="s">
        <v>0</v>
      </c>
      <c r="E13" s="272" t="s">
        <v>14</v>
      </c>
      <c r="F13" s="13">
        <v>0.29520571180508998</v>
      </c>
      <c r="G13" s="13">
        <v>2.2803846564893801E-2</v>
      </c>
      <c r="H13" s="13">
        <v>1.1937485943055799</v>
      </c>
      <c r="I13" s="13">
        <v>0.41431166901262501</v>
      </c>
      <c r="J13" s="13">
        <v>0.39970544873318797</v>
      </c>
      <c r="K13" s="7" t="s">
        <v>41</v>
      </c>
      <c r="L13" s="14">
        <v>28.909495357072501</v>
      </c>
      <c r="M13" s="14">
        <v>2.2331806941000498</v>
      </c>
      <c r="N13" s="14">
        <v>116.903799840345</v>
      </c>
      <c r="O13" s="14">
        <v>40.573541746406299</v>
      </c>
      <c r="P13" s="14">
        <v>39.1431545944411</v>
      </c>
    </row>
    <row r="14" spans="1:16" x14ac:dyDescent="0.25">
      <c r="A14" s="7" t="s">
        <v>178</v>
      </c>
      <c r="B14" s="7">
        <v>2022</v>
      </c>
      <c r="C14" s="7" t="s">
        <v>1370</v>
      </c>
      <c r="D14" s="7" t="s">
        <v>1</v>
      </c>
      <c r="E14" s="7" t="s">
        <v>72</v>
      </c>
      <c r="F14" s="13">
        <v>0.22338842971461301</v>
      </c>
      <c r="G14" s="13">
        <v>1.9523193108742402E-2</v>
      </c>
      <c r="H14" s="13">
        <v>0.897009089739635</v>
      </c>
      <c r="I14" s="13">
        <v>0.30365030385029401</v>
      </c>
      <c r="J14" s="13">
        <v>0.28525432915725202</v>
      </c>
      <c r="K14" s="7" t="s">
        <v>41</v>
      </c>
      <c r="L14" s="14">
        <v>23.967344624080901</v>
      </c>
      <c r="M14" s="14">
        <v>2.0946433886369702</v>
      </c>
      <c r="N14" s="14">
        <v>96.240105238165498</v>
      </c>
      <c r="O14" s="14">
        <v>32.578641100098103</v>
      </c>
      <c r="P14" s="14">
        <v>30.6049369752816</v>
      </c>
    </row>
    <row r="15" spans="1:16" x14ac:dyDescent="0.25">
      <c r="A15" s="7" t="s">
        <v>178</v>
      </c>
      <c r="B15" s="7">
        <v>2022</v>
      </c>
      <c r="C15" s="7" t="s">
        <v>1370</v>
      </c>
      <c r="D15" s="7" t="s">
        <v>1</v>
      </c>
      <c r="E15" s="272" t="s">
        <v>11</v>
      </c>
      <c r="F15" s="13">
        <v>2.93566446138643</v>
      </c>
      <c r="G15" s="13">
        <v>1.6273735321107199</v>
      </c>
      <c r="H15" s="13">
        <v>4.7863731994074499</v>
      </c>
      <c r="I15" s="13">
        <v>3.0349714505158798</v>
      </c>
      <c r="J15" s="13">
        <v>0.97137527502512599</v>
      </c>
      <c r="K15" s="7" t="s">
        <v>41</v>
      </c>
      <c r="L15" s="14">
        <v>120.127389759933</v>
      </c>
      <c r="M15" s="14">
        <v>66.592124933970794</v>
      </c>
      <c r="N15" s="14">
        <v>195.858391319753</v>
      </c>
      <c r="O15" s="14">
        <v>124.19103175511</v>
      </c>
      <c r="P15" s="14">
        <v>39.748676254028098</v>
      </c>
    </row>
    <row r="16" spans="1:16" x14ac:dyDescent="0.25">
      <c r="A16" s="7" t="s">
        <v>178</v>
      </c>
      <c r="B16" s="7">
        <v>2022</v>
      </c>
      <c r="C16" s="7" t="s">
        <v>1370</v>
      </c>
      <c r="D16" s="7" t="s">
        <v>1</v>
      </c>
      <c r="E16" s="272" t="s">
        <v>12</v>
      </c>
      <c r="F16" s="13">
        <v>7.4412628252925703</v>
      </c>
      <c r="G16" s="13">
        <v>5.41577256712654</v>
      </c>
      <c r="H16" s="13">
        <v>9.7781256834468397</v>
      </c>
      <c r="I16" s="13">
        <v>7.4909442679640801</v>
      </c>
      <c r="J16" s="13">
        <v>1.37702542897073</v>
      </c>
      <c r="K16" s="7" t="s">
        <v>41</v>
      </c>
      <c r="L16" s="14">
        <v>359.63623234638999</v>
      </c>
      <c r="M16" s="14">
        <v>261.744288169225</v>
      </c>
      <c r="N16" s="14">
        <v>472.57681428098601</v>
      </c>
      <c r="O16" s="14">
        <v>362.03733647070402</v>
      </c>
      <c r="P16" s="14">
        <v>66.551638982155396</v>
      </c>
    </row>
    <row r="17" spans="1:16" x14ac:dyDescent="0.25">
      <c r="A17" s="7" t="s">
        <v>178</v>
      </c>
      <c r="B17" s="7">
        <v>2022</v>
      </c>
      <c r="C17" s="7" t="s">
        <v>1370</v>
      </c>
      <c r="D17" s="7" t="s">
        <v>1</v>
      </c>
      <c r="E17" s="272" t="s">
        <v>15</v>
      </c>
      <c r="F17" s="13">
        <v>11.6106895008419</v>
      </c>
      <c r="G17" s="13">
        <v>8.7122478866256792</v>
      </c>
      <c r="H17" s="13">
        <v>14.831168963789001</v>
      </c>
      <c r="I17" s="13">
        <v>11.656053364138501</v>
      </c>
      <c r="J17" s="13">
        <v>1.8557362282468399</v>
      </c>
      <c r="K17" s="7" t="s">
        <v>41</v>
      </c>
      <c r="L17" s="14">
        <v>602.47867819868804</v>
      </c>
      <c r="M17" s="14">
        <v>452.07854283700698</v>
      </c>
      <c r="N17" s="14">
        <v>769.58935753101298</v>
      </c>
      <c r="O17" s="14">
        <v>604.83260906514704</v>
      </c>
      <c r="P17" s="14">
        <v>96.2941528837287</v>
      </c>
    </row>
    <row r="18" spans="1:16" x14ac:dyDescent="0.25">
      <c r="A18" s="7" t="s">
        <v>178</v>
      </c>
      <c r="B18" s="7">
        <v>2022</v>
      </c>
      <c r="C18" s="7" t="s">
        <v>1370</v>
      </c>
      <c r="D18" s="7" t="s">
        <v>1</v>
      </c>
      <c r="E18" s="7" t="s">
        <v>220</v>
      </c>
      <c r="F18" s="13">
        <v>2.0515338886482701E-5</v>
      </c>
      <c r="G18" s="13">
        <v>1.88294495447037E-18</v>
      </c>
      <c r="H18" s="13">
        <v>0.136607812462571</v>
      </c>
      <c r="I18" s="13">
        <v>2.19013335295862E-2</v>
      </c>
      <c r="J18" s="13">
        <v>7.6612123190993198E-2</v>
      </c>
      <c r="K18" s="7" t="s">
        <v>41</v>
      </c>
      <c r="L18" s="14">
        <v>1.4459210847192999E-3</v>
      </c>
      <c r="M18" s="14">
        <v>1.32709960391072E-16</v>
      </c>
      <c r="N18" s="14">
        <v>9.6281186223620292</v>
      </c>
      <c r="O18" s="14">
        <v>1.5436059871652299</v>
      </c>
      <c r="P18" s="14">
        <v>5.3996224425012</v>
      </c>
    </row>
    <row r="19" spans="1:16" x14ac:dyDescent="0.25">
      <c r="A19" s="7" t="s">
        <v>178</v>
      </c>
      <c r="B19" s="7">
        <v>2022</v>
      </c>
      <c r="C19" s="7" t="s">
        <v>1371</v>
      </c>
      <c r="D19" s="7" t="s">
        <v>0</v>
      </c>
      <c r="E19" s="272" t="s">
        <v>7</v>
      </c>
      <c r="F19" s="13">
        <v>0.49234775778163098</v>
      </c>
      <c r="G19" s="13">
        <v>0.11019838204039301</v>
      </c>
      <c r="H19" s="13">
        <v>1.4059024133767899</v>
      </c>
      <c r="I19" s="13">
        <v>0.59073928147296895</v>
      </c>
      <c r="J19" s="13">
        <v>0.40972353579190302</v>
      </c>
      <c r="K19" s="7" t="s">
        <v>41</v>
      </c>
      <c r="L19" s="14">
        <v>119.41402517235601</v>
      </c>
      <c r="M19" s="14">
        <v>26.727515580076901</v>
      </c>
      <c r="N19" s="14">
        <v>340.98757134040699</v>
      </c>
      <c r="O19" s="14">
        <v>143.27790532845401</v>
      </c>
      <c r="P19" s="14">
        <v>99.374346370968198</v>
      </c>
    </row>
    <row r="20" spans="1:16" x14ac:dyDescent="0.25">
      <c r="A20" s="7" t="s">
        <v>178</v>
      </c>
      <c r="B20" s="7">
        <v>2022</v>
      </c>
      <c r="C20" s="7" t="s">
        <v>1371</v>
      </c>
      <c r="D20" s="7" t="s">
        <v>0</v>
      </c>
      <c r="E20" s="272" t="s">
        <v>8</v>
      </c>
      <c r="F20" s="13">
        <v>2.0595631320821601E-5</v>
      </c>
      <c r="G20" s="13">
        <v>1.37849025085617E-18</v>
      </c>
      <c r="H20" s="13">
        <v>0.151399638548706</v>
      </c>
      <c r="I20" s="13">
        <v>2.3008960443911802E-2</v>
      </c>
      <c r="J20" s="13">
        <v>7.2809866421252506E-2</v>
      </c>
      <c r="K20" s="7" t="s">
        <v>41</v>
      </c>
      <c r="L20" s="14">
        <v>2.5361254452146501E-2</v>
      </c>
      <c r="M20" s="14">
        <v>1.69745911000178E-15</v>
      </c>
      <c r="N20" s="14">
        <v>186.43200091249099</v>
      </c>
      <c r="O20" s="14">
        <v>28.3330038010286</v>
      </c>
      <c r="P20" s="14">
        <v>89.657341412466195</v>
      </c>
    </row>
    <row r="21" spans="1:16" x14ac:dyDescent="0.25">
      <c r="A21" s="7" t="s">
        <v>178</v>
      </c>
      <c r="B21" s="7">
        <v>2022</v>
      </c>
      <c r="C21" s="7" t="s">
        <v>1371</v>
      </c>
      <c r="D21" s="7" t="s">
        <v>0</v>
      </c>
      <c r="E21" s="272" t="s">
        <v>9</v>
      </c>
      <c r="F21" s="13">
        <v>1.9366134082293602E-5</v>
      </c>
      <c r="G21" s="13">
        <v>1.30390551551073E-17</v>
      </c>
      <c r="H21" s="13">
        <v>0.124085078144016</v>
      </c>
      <c r="I21" s="13">
        <v>2.1275702397837399E-2</v>
      </c>
      <c r="J21" s="13">
        <v>7.4193495868198595E-2</v>
      </c>
      <c r="K21" s="7" t="s">
        <v>41</v>
      </c>
      <c r="L21" s="14">
        <v>2.3325152872736898E-2</v>
      </c>
      <c r="M21" s="14">
        <v>1.57046292004659E-14</v>
      </c>
      <c r="N21" s="14">
        <v>149.45179066899701</v>
      </c>
      <c r="O21" s="14">
        <v>25.625094239027302</v>
      </c>
      <c r="P21" s="14">
        <v>89.360872228534404</v>
      </c>
    </row>
    <row r="22" spans="1:16" x14ac:dyDescent="0.25">
      <c r="A22" s="7" t="s">
        <v>178</v>
      </c>
      <c r="B22" s="7">
        <v>2022</v>
      </c>
      <c r="C22" s="7" t="s">
        <v>1371</v>
      </c>
      <c r="D22" s="7" t="s">
        <v>0</v>
      </c>
      <c r="E22" s="272" t="s">
        <v>10</v>
      </c>
      <c r="F22" s="13">
        <v>2.72975086238442E-5</v>
      </c>
      <c r="G22" s="13">
        <v>2.6638316840493501E-18</v>
      </c>
      <c r="H22" s="13">
        <v>0.17141210620276501</v>
      </c>
      <c r="I22" s="13">
        <v>2.788131804341E-2</v>
      </c>
      <c r="J22" s="13">
        <v>9.8143237690708901E-2</v>
      </c>
      <c r="K22" s="7" t="s">
        <v>41</v>
      </c>
      <c r="L22" s="14">
        <v>1.4751300685239201E-2</v>
      </c>
      <c r="M22" s="14">
        <v>1.4395080037434299E-15</v>
      </c>
      <c r="N22" s="14">
        <v>92.629388070912299</v>
      </c>
      <c r="O22" s="14">
        <v>15.0667854574783</v>
      </c>
      <c r="P22" s="14">
        <v>53.035624215682198</v>
      </c>
    </row>
    <row r="23" spans="1:16" x14ac:dyDescent="0.25">
      <c r="A23" s="7" t="s">
        <v>178</v>
      </c>
      <c r="B23" s="7">
        <v>2022</v>
      </c>
      <c r="C23" s="7" t="s">
        <v>1371</v>
      </c>
      <c r="D23" s="7" t="s">
        <v>0</v>
      </c>
      <c r="E23" s="272" t="s">
        <v>11</v>
      </c>
      <c r="F23" s="13">
        <v>6.7048770477097605E-2</v>
      </c>
      <c r="G23" s="13">
        <v>5.0826228561709796E-15</v>
      </c>
      <c r="H23" s="13">
        <v>1.04777062867153</v>
      </c>
      <c r="I23" s="13">
        <v>0.244607085160545</v>
      </c>
      <c r="J23" s="13">
        <v>0.379849595800416</v>
      </c>
      <c r="K23" s="7" t="s">
        <v>41</v>
      </c>
      <c r="L23" s="14">
        <v>20.1199950447674</v>
      </c>
      <c r="M23" s="14">
        <v>1.5251934666797801E-12</v>
      </c>
      <c r="N23" s="14">
        <v>314.41501025175302</v>
      </c>
      <c r="O23" s="14">
        <v>73.401694114976394</v>
      </c>
      <c r="P23" s="14">
        <v>113.985266707788</v>
      </c>
    </row>
    <row r="24" spans="1:16" x14ac:dyDescent="0.25">
      <c r="A24" s="7" t="s">
        <v>178</v>
      </c>
      <c r="B24" s="7">
        <v>2022</v>
      </c>
      <c r="C24" s="7" t="s">
        <v>1371</v>
      </c>
      <c r="D24" s="7" t="s">
        <v>0</v>
      </c>
      <c r="E24" s="272" t="s">
        <v>12</v>
      </c>
      <c r="F24" s="13">
        <v>2.39167183908524E-5</v>
      </c>
      <c r="G24" s="13">
        <v>1.7180131553661101E-18</v>
      </c>
      <c r="H24" s="13">
        <v>0.15702642476610401</v>
      </c>
      <c r="I24" s="13">
        <v>2.6043770265878102E-2</v>
      </c>
      <c r="J24" s="13">
        <v>9.1735989344658694E-2</v>
      </c>
      <c r="K24" s="7" t="s">
        <v>41</v>
      </c>
      <c r="L24" s="14">
        <v>3.03933657310953E-3</v>
      </c>
      <c r="M24" s="14">
        <v>2.18325111783925E-16</v>
      </c>
      <c r="N24" s="14">
        <v>19.954918059276501</v>
      </c>
      <c r="O24" s="14">
        <v>3.3096423253877898</v>
      </c>
      <c r="P24" s="14">
        <v>11.6578095259192</v>
      </c>
    </row>
    <row r="25" spans="1:16" x14ac:dyDescent="0.25">
      <c r="A25" s="7" t="s">
        <v>178</v>
      </c>
      <c r="B25" s="7">
        <v>2022</v>
      </c>
      <c r="C25" s="7" t="s">
        <v>1371</v>
      </c>
      <c r="D25" s="7" t="s">
        <v>0</v>
      </c>
      <c r="E25" s="272" t="s">
        <v>13</v>
      </c>
      <c r="F25" s="13">
        <v>3.6367594859912799E-5</v>
      </c>
      <c r="G25" s="13">
        <v>1.0729159395101901E-18</v>
      </c>
      <c r="H25" s="13">
        <v>0.23312283875919901</v>
      </c>
      <c r="I25" s="13">
        <v>4.0163859024577198E-2</v>
      </c>
      <c r="J25" s="13">
        <v>0.14671775929809999</v>
      </c>
      <c r="K25" s="7" t="s">
        <v>41</v>
      </c>
      <c r="L25" s="14">
        <v>6.8396535653037997E-3</v>
      </c>
      <c r="M25" s="14">
        <v>2.0178330074368301E-16</v>
      </c>
      <c r="N25" s="14">
        <v>43.843412285442497</v>
      </c>
      <c r="O25" s="14">
        <v>7.5536169667522302</v>
      </c>
      <c r="P25" s="14">
        <v>27.593208991193599</v>
      </c>
    </row>
    <row r="26" spans="1:16" x14ac:dyDescent="0.25">
      <c r="A26" s="7" t="s">
        <v>178</v>
      </c>
      <c r="B26" s="7">
        <v>2022</v>
      </c>
      <c r="C26" s="7" t="s">
        <v>1371</v>
      </c>
      <c r="D26" s="7" t="s">
        <v>0</v>
      </c>
      <c r="E26" s="272" t="s">
        <v>14</v>
      </c>
      <c r="F26" s="13">
        <v>0.87518749480257896</v>
      </c>
      <c r="G26" s="13">
        <v>0.282244028296531</v>
      </c>
      <c r="H26" s="13">
        <v>2.0826452102922102</v>
      </c>
      <c r="I26" s="13">
        <v>0.98424316777325205</v>
      </c>
      <c r="J26" s="13">
        <v>0.56299313658554295</v>
      </c>
      <c r="K26" s="7" t="s">
        <v>41</v>
      </c>
      <c r="L26" s="14">
        <v>87.667531354374304</v>
      </c>
      <c r="M26" s="14">
        <v>28.272384314463501</v>
      </c>
      <c r="N26" s="14">
        <v>208.61857071496999</v>
      </c>
      <c r="O26" s="14">
        <v>98.591638115846607</v>
      </c>
      <c r="P26" s="14">
        <v>56.395022491773901</v>
      </c>
    </row>
    <row r="27" spans="1:16" x14ac:dyDescent="0.25">
      <c r="A27" s="7" t="s">
        <v>178</v>
      </c>
      <c r="B27" s="7">
        <v>2022</v>
      </c>
      <c r="C27" s="7" t="s">
        <v>1371</v>
      </c>
      <c r="D27" s="7" t="s">
        <v>1</v>
      </c>
      <c r="E27" s="272" t="s">
        <v>7</v>
      </c>
      <c r="F27" s="13">
        <v>4.02379375093682E-5</v>
      </c>
      <c r="G27" s="13">
        <v>1.52509330167979E-17</v>
      </c>
      <c r="H27" s="13">
        <v>0.133612843742968</v>
      </c>
      <c r="I27" s="13">
        <v>2.2732529052168798E-2</v>
      </c>
      <c r="J27" s="13">
        <v>7.5902530058443607E-2</v>
      </c>
      <c r="K27" s="7" t="s">
        <v>41</v>
      </c>
      <c r="L27" s="14">
        <v>4.3444901128864904E-3</v>
      </c>
      <c r="M27" s="14">
        <v>1.6466432378236699E-15</v>
      </c>
      <c r="N27" s="14">
        <v>14.4261787389283</v>
      </c>
      <c r="O27" s="14">
        <v>2.4544311617626602</v>
      </c>
      <c r="P27" s="14">
        <v>8.1951961704101599</v>
      </c>
    </row>
    <row r="28" spans="1:16" x14ac:dyDescent="0.25">
      <c r="A28" s="7" t="s">
        <v>178</v>
      </c>
      <c r="B28" s="7">
        <v>2022</v>
      </c>
      <c r="C28" s="7" t="s">
        <v>1371</v>
      </c>
      <c r="D28" s="7" t="s">
        <v>1</v>
      </c>
      <c r="E28" s="272" t="s">
        <v>8</v>
      </c>
      <c r="F28" s="13">
        <v>2.74504761000027E-5</v>
      </c>
      <c r="G28" s="13">
        <v>1.9377833960832899E-18</v>
      </c>
      <c r="H28" s="13">
        <v>0.13175797386615701</v>
      </c>
      <c r="I28" s="13">
        <v>2.3248069926208301E-2</v>
      </c>
      <c r="J28" s="13">
        <v>8.3103729350549604E-2</v>
      </c>
      <c r="K28" s="7" t="s">
        <v>41</v>
      </c>
      <c r="L28" s="14">
        <v>4.30011708106542E-3</v>
      </c>
      <c r="M28" s="14">
        <v>3.0355376899644802E-16</v>
      </c>
      <c r="N28" s="14">
        <v>20.639886606133601</v>
      </c>
      <c r="O28" s="14">
        <v>3.6418101539405301</v>
      </c>
      <c r="P28" s="14">
        <v>13.018199202763601</v>
      </c>
    </row>
    <row r="29" spans="1:16" x14ac:dyDescent="0.25">
      <c r="A29" s="7" t="s">
        <v>178</v>
      </c>
      <c r="B29" s="7">
        <v>2022</v>
      </c>
      <c r="C29" s="7" t="s">
        <v>1371</v>
      </c>
      <c r="D29" s="7" t="s">
        <v>1</v>
      </c>
      <c r="E29" s="272" t="s">
        <v>9</v>
      </c>
      <c r="F29" s="13">
        <v>0.229224758023615</v>
      </c>
      <c r="G29" s="13">
        <v>1.92818471523701E-2</v>
      </c>
      <c r="H29" s="13">
        <v>0.91356596252334299</v>
      </c>
      <c r="I29" s="13">
        <v>0.31834318399088701</v>
      </c>
      <c r="J29" s="13">
        <v>0.314861032652059</v>
      </c>
      <c r="K29" s="7" t="s">
        <v>41</v>
      </c>
      <c r="L29" s="14">
        <v>37.368220053009701</v>
      </c>
      <c r="M29" s="14">
        <v>3.1433267227793702</v>
      </c>
      <c r="N29" s="14">
        <v>148.929523210555</v>
      </c>
      <c r="O29" s="14">
        <v>51.896305854194502</v>
      </c>
      <c r="P29" s="14">
        <v>51.328645542938702</v>
      </c>
    </row>
    <row r="30" spans="1:16" x14ac:dyDescent="0.25">
      <c r="A30" s="7" t="s">
        <v>178</v>
      </c>
      <c r="B30" s="7">
        <v>2022</v>
      </c>
      <c r="C30" s="7" t="s">
        <v>1371</v>
      </c>
      <c r="D30" s="7" t="s">
        <v>1</v>
      </c>
      <c r="E30" s="272" t="s">
        <v>10</v>
      </c>
      <c r="F30" s="13">
        <v>3.2202519751684997E-5</v>
      </c>
      <c r="G30" s="13">
        <v>2.7278522026649E-19</v>
      </c>
      <c r="H30" s="13">
        <v>0.210680328762964</v>
      </c>
      <c r="I30" s="13">
        <v>3.24895146841091E-2</v>
      </c>
      <c r="J30" s="13">
        <v>0.10645244431199299</v>
      </c>
      <c r="K30" s="7" t="s">
        <v>41</v>
      </c>
      <c r="L30" s="14">
        <v>4.7885146870755598E-4</v>
      </c>
      <c r="M30" s="14">
        <v>4.0563162253627198E-18</v>
      </c>
      <c r="N30" s="14">
        <v>3.1328164887052798</v>
      </c>
      <c r="O30" s="14">
        <v>0.48311908335270298</v>
      </c>
      <c r="P30" s="14">
        <v>1.5829478469193401</v>
      </c>
    </row>
    <row r="31" spans="1:16" x14ac:dyDescent="0.25">
      <c r="A31" s="7" t="s">
        <v>178</v>
      </c>
      <c r="B31" s="7">
        <v>2022</v>
      </c>
      <c r="C31" s="7" t="s">
        <v>1371</v>
      </c>
      <c r="D31" s="7" t="s">
        <v>1</v>
      </c>
      <c r="E31" s="272" t="s">
        <v>11</v>
      </c>
      <c r="F31" s="13">
        <v>3.8971722005740799</v>
      </c>
      <c r="G31" s="13">
        <v>2.1023120023226398</v>
      </c>
      <c r="H31" s="13">
        <v>6.1980357357753899</v>
      </c>
      <c r="I31" s="13">
        <v>3.97402824309003</v>
      </c>
      <c r="J31" s="13">
        <v>1.279654382988</v>
      </c>
      <c r="K31" s="7" t="s">
        <v>41</v>
      </c>
      <c r="L31" s="14">
        <v>78.995680505636699</v>
      </c>
      <c r="M31" s="14">
        <v>42.613864287079899</v>
      </c>
      <c r="N31" s="14">
        <v>125.634184364167</v>
      </c>
      <c r="O31" s="14">
        <v>80.553552487435098</v>
      </c>
      <c r="P31" s="14">
        <v>25.938594343166798</v>
      </c>
    </row>
    <row r="32" spans="1:16" x14ac:dyDescent="0.25">
      <c r="A32" s="7" t="s">
        <v>178</v>
      </c>
      <c r="B32" s="7">
        <v>2022</v>
      </c>
      <c r="C32" s="7" t="s">
        <v>1371</v>
      </c>
      <c r="D32" s="7" t="s">
        <v>1</v>
      </c>
      <c r="E32" s="272" t="s">
        <v>12</v>
      </c>
      <c r="F32" s="13">
        <v>0.52334823834640998</v>
      </c>
      <c r="G32" s="13">
        <v>0.120208688554637</v>
      </c>
      <c r="H32" s="13">
        <v>1.5058399411728101</v>
      </c>
      <c r="I32" s="13">
        <v>0.62407075458108197</v>
      </c>
      <c r="J32" s="13">
        <v>0.44185229137721699</v>
      </c>
      <c r="K32" s="7" t="s">
        <v>41</v>
      </c>
      <c r="L32" s="14">
        <v>19.950034845765099</v>
      </c>
      <c r="M32" s="14">
        <v>4.58235520770278</v>
      </c>
      <c r="N32" s="14">
        <v>57.402618557507502</v>
      </c>
      <c r="O32" s="14">
        <v>23.789577164630799</v>
      </c>
      <c r="P32" s="14">
        <v>16.843409347299499</v>
      </c>
    </row>
    <row r="33" spans="1:16" x14ac:dyDescent="0.25">
      <c r="A33" s="7" t="s">
        <v>178</v>
      </c>
      <c r="B33" s="7">
        <v>2023</v>
      </c>
      <c r="C33" s="7" t="s">
        <v>1370</v>
      </c>
      <c r="D33" s="7" t="s">
        <v>0</v>
      </c>
      <c r="E33" s="272" t="s">
        <v>7</v>
      </c>
      <c r="F33" s="13">
        <v>2.1136838624785899E-5</v>
      </c>
      <c r="G33" s="13">
        <v>5.0376962334067997E-18</v>
      </c>
      <c r="H33" s="13">
        <v>0.107957703712346</v>
      </c>
      <c r="I33" s="13">
        <v>2.0375606309010901E-2</v>
      </c>
      <c r="J33" s="13">
        <v>7.9200195717580094E-2</v>
      </c>
      <c r="K33" s="7" t="s">
        <v>41</v>
      </c>
      <c r="L33" s="14">
        <v>1.3396528320389299E-3</v>
      </c>
      <c r="M33" s="14">
        <v>3.1928918727332299E-16</v>
      </c>
      <c r="N33" s="14">
        <v>6.8423592612885402</v>
      </c>
      <c r="O33" s="14">
        <v>1.29140592786511</v>
      </c>
      <c r="P33" s="14">
        <v>5.0197084045802196</v>
      </c>
    </row>
    <row r="34" spans="1:16" x14ac:dyDescent="0.25">
      <c r="A34" s="7" t="s">
        <v>178</v>
      </c>
      <c r="B34" s="7">
        <v>2023</v>
      </c>
      <c r="C34" s="7" t="s">
        <v>1370</v>
      </c>
      <c r="D34" s="7" t="s">
        <v>0</v>
      </c>
      <c r="E34" s="272" t="s">
        <v>8</v>
      </c>
      <c r="F34" s="13">
        <v>2.1075053715981001E-5</v>
      </c>
      <c r="G34" s="13">
        <v>7.2436762115680004E-19</v>
      </c>
      <c r="H34" s="13">
        <v>0.11575688764782401</v>
      </c>
      <c r="I34" s="13">
        <v>2.1716813712478501E-2</v>
      </c>
      <c r="J34" s="13">
        <v>8.9818150744881906E-2</v>
      </c>
      <c r="K34" s="7" t="s">
        <v>41</v>
      </c>
      <c r="L34" s="14">
        <v>3.77369911838357E-3</v>
      </c>
      <c r="M34" s="14">
        <v>1.2970526624433601E-16</v>
      </c>
      <c r="N34" s="14">
        <v>20.727428302219501</v>
      </c>
      <c r="O34" s="14">
        <v>3.8886126633564002</v>
      </c>
      <c r="P34" s="14">
        <v>16.0828380723785</v>
      </c>
    </row>
    <row r="35" spans="1:16" x14ac:dyDescent="0.25">
      <c r="A35" s="7" t="s">
        <v>178</v>
      </c>
      <c r="B35" s="7">
        <v>2023</v>
      </c>
      <c r="C35" s="7" t="s">
        <v>1370</v>
      </c>
      <c r="D35" s="7" t="s">
        <v>0</v>
      </c>
      <c r="E35" s="272" t="s">
        <v>9</v>
      </c>
      <c r="F35" s="13">
        <v>0.19937980104984501</v>
      </c>
      <c r="G35" s="13">
        <v>1.60594878437589E-2</v>
      </c>
      <c r="H35" s="13">
        <v>0.89617231855270196</v>
      </c>
      <c r="I35" s="13">
        <v>0.29267025477988601</v>
      </c>
      <c r="J35" s="13">
        <v>0.29449717119017699</v>
      </c>
      <c r="K35" s="7" t="s">
        <v>41</v>
      </c>
      <c r="L35" s="14">
        <v>64.206277332081697</v>
      </c>
      <c r="M35" s="14">
        <v>5.1716368703256803</v>
      </c>
      <c r="N35" s="14">
        <v>288.59437174352598</v>
      </c>
      <c r="O35" s="14">
        <v>94.248602146766899</v>
      </c>
      <c r="P35" s="14">
        <v>94.8369240383728</v>
      </c>
    </row>
    <row r="36" spans="1:16" x14ac:dyDescent="0.25">
      <c r="A36" s="7" t="s">
        <v>178</v>
      </c>
      <c r="B36" s="7">
        <v>2023</v>
      </c>
      <c r="C36" s="7" t="s">
        <v>1370</v>
      </c>
      <c r="D36" s="7" t="s">
        <v>0</v>
      </c>
      <c r="E36" s="272" t="s">
        <v>10</v>
      </c>
      <c r="F36" s="13">
        <v>2.8006083486366301E-5</v>
      </c>
      <c r="G36" s="13">
        <v>2.3158572585909601E-19</v>
      </c>
      <c r="H36" s="13">
        <v>0.10236746770899099</v>
      </c>
      <c r="I36" s="13">
        <v>2.11499769593308E-2</v>
      </c>
      <c r="J36" s="13">
        <v>8.0212321065847206E-2</v>
      </c>
      <c r="K36" s="7" t="s">
        <v>41</v>
      </c>
      <c r="L36" s="14">
        <v>1.0240704487624701E-2</v>
      </c>
      <c r="M36" s="14">
        <v>8.4681636517637003E-17</v>
      </c>
      <c r="N36" s="14">
        <v>37.431688242469797</v>
      </c>
      <c r="O36" s="14">
        <v>7.7337005749489203</v>
      </c>
      <c r="P36" s="14">
        <v>29.330437320937701</v>
      </c>
    </row>
    <row r="37" spans="1:16" x14ac:dyDescent="0.25">
      <c r="A37" s="7" t="s">
        <v>178</v>
      </c>
      <c r="B37" s="7">
        <v>2023</v>
      </c>
      <c r="C37" s="7" t="s">
        <v>1370</v>
      </c>
      <c r="D37" s="7" t="s">
        <v>0</v>
      </c>
      <c r="E37" s="272" t="s">
        <v>11</v>
      </c>
      <c r="F37" s="13">
        <v>0.80928302768881399</v>
      </c>
      <c r="G37" s="13">
        <v>0.26603971144314198</v>
      </c>
      <c r="H37" s="13">
        <v>1.82961672528053</v>
      </c>
      <c r="I37" s="13">
        <v>0.89909967539864399</v>
      </c>
      <c r="J37" s="13">
        <v>0.49731263622553101</v>
      </c>
      <c r="K37" s="7" t="s">
        <v>41</v>
      </c>
      <c r="L37" s="14">
        <v>448.804088665385</v>
      </c>
      <c r="M37" s="14">
        <v>147.53764277502299</v>
      </c>
      <c r="N37" s="14">
        <v>1014.65054733882</v>
      </c>
      <c r="O37" s="14">
        <v>498.61370698582601</v>
      </c>
      <c r="P37" s="14">
        <v>275.794668671593</v>
      </c>
    </row>
    <row r="38" spans="1:16" x14ac:dyDescent="0.25">
      <c r="A38" s="7" t="s">
        <v>178</v>
      </c>
      <c r="B38" s="7">
        <v>2023</v>
      </c>
      <c r="C38" s="7" t="s">
        <v>1370</v>
      </c>
      <c r="D38" s="7" t="s">
        <v>0</v>
      </c>
      <c r="E38" s="272" t="s">
        <v>12</v>
      </c>
      <c r="F38" s="13">
        <v>1.31423551458803</v>
      </c>
      <c r="G38" s="13">
        <v>0.57379953337037104</v>
      </c>
      <c r="H38" s="13">
        <v>2.5938307573024302</v>
      </c>
      <c r="I38" s="13">
        <v>1.4206068726896299</v>
      </c>
      <c r="J38" s="13">
        <v>0.62931312048127797</v>
      </c>
      <c r="K38" s="7" t="s">
        <v>41</v>
      </c>
      <c r="L38" s="14">
        <v>1757.14602535934</v>
      </c>
      <c r="M38" s="14">
        <v>767.17571411152005</v>
      </c>
      <c r="N38" s="14">
        <v>3467.9776608209199</v>
      </c>
      <c r="O38" s="14">
        <v>1899.36559485476</v>
      </c>
      <c r="P38" s="14">
        <v>841.397935214673</v>
      </c>
    </row>
    <row r="39" spans="1:16" x14ac:dyDescent="0.25">
      <c r="A39" s="7" t="s">
        <v>178</v>
      </c>
      <c r="B39" s="7">
        <v>2023</v>
      </c>
      <c r="C39" s="7" t="s">
        <v>1370</v>
      </c>
      <c r="D39" s="7" t="s">
        <v>0</v>
      </c>
      <c r="E39" s="272" t="s">
        <v>15</v>
      </c>
      <c r="F39" s="13">
        <v>2.3073743022370601E-5</v>
      </c>
      <c r="G39" s="13">
        <v>1.1085192991993701E-18</v>
      </c>
      <c r="H39" s="13">
        <v>0.184003274594851</v>
      </c>
      <c r="I39" s="13">
        <v>3.1457676394832497E-2</v>
      </c>
      <c r="J39" s="13">
        <v>0.112084151179773</v>
      </c>
      <c r="K39" s="7" t="s">
        <v>41</v>
      </c>
      <c r="L39" s="14">
        <v>7.9535192198111494E-3</v>
      </c>
      <c r="M39" s="14">
        <v>3.8210660243402498E-16</v>
      </c>
      <c r="N39" s="14">
        <v>63.425928752845302</v>
      </c>
      <c r="O39" s="14">
        <v>10.8434610532987</v>
      </c>
      <c r="P39" s="14">
        <v>38.635406911667701</v>
      </c>
    </row>
    <row r="40" spans="1:16" x14ac:dyDescent="0.25">
      <c r="A40" s="7" t="s">
        <v>178</v>
      </c>
      <c r="B40" s="7">
        <v>2023</v>
      </c>
      <c r="C40" s="7" t="s">
        <v>1370</v>
      </c>
      <c r="D40" s="7" t="s">
        <v>0</v>
      </c>
      <c r="E40" s="272" t="s">
        <v>13</v>
      </c>
      <c r="F40" s="13">
        <v>1.16450416165945</v>
      </c>
      <c r="G40" s="13">
        <v>0.44864866877537102</v>
      </c>
      <c r="H40" s="13">
        <v>2.4194316088385901</v>
      </c>
      <c r="I40" s="13">
        <v>1.2748185135127701</v>
      </c>
      <c r="J40" s="13">
        <v>0.62384771687317397</v>
      </c>
      <c r="K40" s="7" t="s">
        <v>41</v>
      </c>
      <c r="L40" s="14">
        <v>1466.1456746541</v>
      </c>
      <c r="M40" s="14">
        <v>564.86213344825603</v>
      </c>
      <c r="N40" s="14">
        <v>3046.13697847606</v>
      </c>
      <c r="O40" s="14">
        <v>1605.0347530679801</v>
      </c>
      <c r="P40" s="14">
        <v>785.44299097483304</v>
      </c>
    </row>
    <row r="41" spans="1:16" x14ac:dyDescent="0.25">
      <c r="A41" s="7" t="s">
        <v>178</v>
      </c>
      <c r="B41" s="7">
        <v>2023</v>
      </c>
      <c r="C41" s="7" t="s">
        <v>1370</v>
      </c>
      <c r="D41" s="7" t="s">
        <v>0</v>
      </c>
      <c r="E41" s="272" t="s">
        <v>14</v>
      </c>
      <c r="F41" s="13">
        <v>3.8506913657657703E-5</v>
      </c>
      <c r="G41" s="13">
        <v>1.2784973197213799E-18</v>
      </c>
      <c r="H41" s="13">
        <v>0.15804841658284599</v>
      </c>
      <c r="I41" s="13">
        <v>2.7360981176812502E-2</v>
      </c>
      <c r="J41" s="13">
        <v>9.4986626356278706E-2</v>
      </c>
      <c r="K41" s="7" t="s">
        <v>41</v>
      </c>
      <c r="L41" s="14">
        <v>5.0004307937561103E-2</v>
      </c>
      <c r="M41" s="14">
        <v>1.6602310494437899E-15</v>
      </c>
      <c r="N41" s="14">
        <v>205.23851280615199</v>
      </c>
      <c r="O41" s="14">
        <v>35.530422936585197</v>
      </c>
      <c r="P41" s="14">
        <v>123.347733253736</v>
      </c>
    </row>
    <row r="42" spans="1:16" x14ac:dyDescent="0.25">
      <c r="A42" s="7" t="s">
        <v>178</v>
      </c>
      <c r="B42" s="7">
        <v>2023</v>
      </c>
      <c r="C42" s="7" t="s">
        <v>1370</v>
      </c>
      <c r="D42" s="7" t="s">
        <v>1</v>
      </c>
      <c r="E42" s="7" t="s">
        <v>72</v>
      </c>
      <c r="F42" s="13">
        <v>0.196265559286049</v>
      </c>
      <c r="G42" s="13">
        <v>1.8658044508871399E-2</v>
      </c>
      <c r="H42" s="13">
        <v>0.87557605342742995</v>
      </c>
      <c r="I42" s="13">
        <v>0.28019267495391298</v>
      </c>
      <c r="J42" s="13">
        <v>0.27393657010370398</v>
      </c>
      <c r="K42" s="7" t="s">
        <v>41</v>
      </c>
      <c r="L42" s="14">
        <v>19.9131036451626</v>
      </c>
      <c r="M42" s="14">
        <v>1.89304519587009</v>
      </c>
      <c r="N42" s="14">
        <v>88.835946380747004</v>
      </c>
      <c r="O42" s="14">
        <v>28.428348800824001</v>
      </c>
      <c r="P42" s="14">
        <v>27.793604402721801</v>
      </c>
    </row>
    <row r="43" spans="1:16" x14ac:dyDescent="0.25">
      <c r="A43" s="7" t="s">
        <v>178</v>
      </c>
      <c r="B43" s="7">
        <v>2023</v>
      </c>
      <c r="C43" s="7" t="s">
        <v>1370</v>
      </c>
      <c r="D43" s="7" t="s">
        <v>1</v>
      </c>
      <c r="E43" s="272" t="s">
        <v>11</v>
      </c>
      <c r="F43" s="13">
        <v>1.4000973106297201</v>
      </c>
      <c r="G43" s="13">
        <v>0.59527225985932597</v>
      </c>
      <c r="H43" s="13">
        <v>2.6889022134070601</v>
      </c>
      <c r="I43" s="13">
        <v>1.4934673610790901</v>
      </c>
      <c r="J43" s="13">
        <v>0.65084363367326503</v>
      </c>
      <c r="K43" s="7" t="s">
        <v>41</v>
      </c>
      <c r="L43" s="14">
        <v>96.018673562986393</v>
      </c>
      <c r="M43" s="14">
        <v>40.823771581152599</v>
      </c>
      <c r="N43" s="14">
        <v>184.404913795456</v>
      </c>
      <c r="O43" s="14">
        <v>102.421991622804</v>
      </c>
      <c r="P43" s="14">
        <v>44.634856397312497</v>
      </c>
    </row>
    <row r="44" spans="1:16" x14ac:dyDescent="0.25">
      <c r="A44" s="7" t="s">
        <v>178</v>
      </c>
      <c r="B44" s="7">
        <v>2023</v>
      </c>
      <c r="C44" s="7" t="s">
        <v>1370</v>
      </c>
      <c r="D44" s="7" t="s">
        <v>1</v>
      </c>
      <c r="E44" s="272" t="s">
        <v>12</v>
      </c>
      <c r="F44" s="13">
        <v>1.5506854752958501</v>
      </c>
      <c r="G44" s="13">
        <v>0.73514555236713697</v>
      </c>
      <c r="H44" s="13">
        <v>2.8506355071127398</v>
      </c>
      <c r="I44" s="13">
        <v>1.6424828906200299</v>
      </c>
      <c r="J44" s="13">
        <v>0.66330776183965201</v>
      </c>
      <c r="K44" s="7" t="s">
        <v>41</v>
      </c>
      <c r="L44" s="14">
        <v>131.45160774082899</v>
      </c>
      <c r="M44" s="14">
        <v>62.318288474162202</v>
      </c>
      <c r="N44" s="14">
        <v>241.64837193794699</v>
      </c>
      <c r="O44" s="14">
        <v>139.23327463786001</v>
      </c>
      <c r="P44" s="14">
        <v>56.228598971147299</v>
      </c>
    </row>
    <row r="45" spans="1:16" x14ac:dyDescent="0.25">
      <c r="A45" s="7" t="s">
        <v>178</v>
      </c>
      <c r="B45" s="7">
        <v>2023</v>
      </c>
      <c r="C45" s="7" t="s">
        <v>1370</v>
      </c>
      <c r="D45" s="7" t="s">
        <v>1</v>
      </c>
      <c r="E45" s="272" t="s">
        <v>15</v>
      </c>
      <c r="F45" s="13">
        <v>1.95167471625121</v>
      </c>
      <c r="G45" s="13">
        <v>0.82713641680615102</v>
      </c>
      <c r="H45" s="13">
        <v>3.74494333908887</v>
      </c>
      <c r="I45" s="13">
        <v>2.08810238908069</v>
      </c>
      <c r="J45" s="13">
        <v>0.90218709758148297</v>
      </c>
      <c r="K45" s="7" t="s">
        <v>41</v>
      </c>
      <c r="L45" s="14">
        <v>57.301169669135497</v>
      </c>
      <c r="M45" s="14">
        <v>24.2847251974286</v>
      </c>
      <c r="N45" s="14">
        <v>109.951536435649</v>
      </c>
      <c r="O45" s="14">
        <v>61.306686143409102</v>
      </c>
      <c r="P45" s="14">
        <v>26.488213184992301</v>
      </c>
    </row>
    <row r="46" spans="1:16" x14ac:dyDescent="0.25">
      <c r="A46" s="7" t="s">
        <v>178</v>
      </c>
      <c r="B46" s="7">
        <v>2023</v>
      </c>
      <c r="C46" s="7" t="s">
        <v>1370</v>
      </c>
      <c r="D46" s="7" t="s">
        <v>1</v>
      </c>
      <c r="E46" s="272" t="s">
        <v>13</v>
      </c>
      <c r="F46" s="13">
        <v>5.3426018754177198</v>
      </c>
      <c r="G46" s="13">
        <v>3.5605254912585198</v>
      </c>
      <c r="H46" s="13">
        <v>7.6016643477044603</v>
      </c>
      <c r="I46" s="13">
        <v>5.43488990353333</v>
      </c>
      <c r="J46" s="13">
        <v>1.2214083491740799</v>
      </c>
      <c r="K46" s="7" t="s">
        <v>41</v>
      </c>
      <c r="L46" s="14">
        <v>616.42940438569701</v>
      </c>
      <c r="M46" s="14">
        <v>410.81343118140802</v>
      </c>
      <c r="N46" s="14">
        <v>877.08003243814096</v>
      </c>
      <c r="O46" s="14">
        <v>627.07759706967499</v>
      </c>
      <c r="P46" s="14">
        <v>140.92609532770501</v>
      </c>
    </row>
    <row r="47" spans="1:16" x14ac:dyDescent="0.25">
      <c r="A47" s="7" t="s">
        <v>178</v>
      </c>
      <c r="B47" s="7">
        <v>2023</v>
      </c>
      <c r="C47" s="7" t="s">
        <v>1371</v>
      </c>
      <c r="D47" s="7" t="s">
        <v>0</v>
      </c>
      <c r="E47" s="272" t="s">
        <v>7</v>
      </c>
      <c r="F47" s="13">
        <v>1.5374385416682299E-5</v>
      </c>
      <c r="G47" s="13">
        <v>3.3004881919540799E-18</v>
      </c>
      <c r="H47" s="13">
        <v>0.125332735806958</v>
      </c>
      <c r="I47" s="13">
        <v>2.11737425085665E-2</v>
      </c>
      <c r="J47" s="13">
        <v>7.3831114537591294E-2</v>
      </c>
      <c r="K47" s="7" t="s">
        <v>41</v>
      </c>
      <c r="L47" s="14">
        <v>9.7688844937599407E-4</v>
      </c>
      <c r="M47" s="14">
        <v>2.0971301971676199E-16</v>
      </c>
      <c r="N47" s="14">
        <v>7.96364203317414</v>
      </c>
      <c r="O47" s="14">
        <v>1.34537959899431</v>
      </c>
      <c r="P47" s="14">
        <v>4.6912290177185501</v>
      </c>
    </row>
    <row r="48" spans="1:16" x14ac:dyDescent="0.25">
      <c r="A48" s="7" t="s">
        <v>178</v>
      </c>
      <c r="B48" s="7">
        <v>2023</v>
      </c>
      <c r="C48" s="7" t="s">
        <v>1371</v>
      </c>
      <c r="D48" s="7" t="s">
        <v>0</v>
      </c>
      <c r="E48" s="272" t="s">
        <v>8</v>
      </c>
      <c r="F48" s="13">
        <v>4.9589761467313902E-5</v>
      </c>
      <c r="G48" s="13">
        <v>8.0010532132242597E-18</v>
      </c>
      <c r="H48" s="13">
        <v>0.26867512910878599</v>
      </c>
      <c r="I48" s="13">
        <v>4.2159496600640299E-2</v>
      </c>
      <c r="J48" s="13">
        <v>0.12748030878585501</v>
      </c>
      <c r="K48" s="7" t="s">
        <v>41</v>
      </c>
      <c r="L48" s="14">
        <v>1.9374719805279501E-2</v>
      </c>
      <c r="M48" s="14">
        <v>3.1260114904067101E-15</v>
      </c>
      <c r="N48" s="14">
        <v>104.97137294280201</v>
      </c>
      <c r="O48" s="14">
        <v>16.4717153218701</v>
      </c>
      <c r="P48" s="14">
        <v>49.806556642633801</v>
      </c>
    </row>
    <row r="49" spans="1:16" x14ac:dyDescent="0.25">
      <c r="A49" s="7" t="s">
        <v>178</v>
      </c>
      <c r="B49" s="7">
        <v>2023</v>
      </c>
      <c r="C49" s="7" t="s">
        <v>1371</v>
      </c>
      <c r="D49" s="7" t="s">
        <v>0</v>
      </c>
      <c r="E49" s="272" t="s">
        <v>9</v>
      </c>
      <c r="F49" s="13">
        <v>2.33720103509414E-5</v>
      </c>
      <c r="G49" s="13">
        <v>3.10085246941123E-18</v>
      </c>
      <c r="H49" s="13">
        <v>0.14407940416540499</v>
      </c>
      <c r="I49" s="13">
        <v>2.5137255823330901E-2</v>
      </c>
      <c r="J49" s="13">
        <v>8.5457882551832398E-2</v>
      </c>
      <c r="K49" s="7" t="s">
        <v>41</v>
      </c>
      <c r="L49" s="14">
        <v>5.2902545429355996E-3</v>
      </c>
      <c r="M49" s="14">
        <v>7.0187795645123304E-16</v>
      </c>
      <c r="N49" s="14">
        <v>32.6123731328396</v>
      </c>
      <c r="O49" s="14">
        <v>5.6898178556109604</v>
      </c>
      <c r="P49" s="14">
        <v>19.343391715607201</v>
      </c>
    </row>
    <row r="50" spans="1:16" x14ac:dyDescent="0.25">
      <c r="A50" s="7" t="s">
        <v>178</v>
      </c>
      <c r="B50" s="7">
        <v>2023</v>
      </c>
      <c r="C50" s="7" t="s">
        <v>1371</v>
      </c>
      <c r="D50" s="7" t="s">
        <v>0</v>
      </c>
      <c r="E50" s="272" t="s">
        <v>10</v>
      </c>
      <c r="F50" s="13">
        <v>2.3277772134151099E-5</v>
      </c>
      <c r="G50" s="13">
        <v>1.9955744641589099E-18</v>
      </c>
      <c r="H50" s="13">
        <v>0.119877729211616</v>
      </c>
      <c r="I50" s="13">
        <v>2.0646864389911201E-2</v>
      </c>
      <c r="J50" s="13">
        <v>6.8805476983311104E-2</v>
      </c>
      <c r="K50" s="7" t="s">
        <v>41</v>
      </c>
      <c r="L50" s="14">
        <v>9.9954753544044908E-4</v>
      </c>
      <c r="M50" s="14">
        <v>8.5689967490983701E-17</v>
      </c>
      <c r="N50" s="14">
        <v>5.1475496923467903</v>
      </c>
      <c r="O50" s="14">
        <v>0.88657635690278902</v>
      </c>
      <c r="P50" s="14">
        <v>2.9545071816633701</v>
      </c>
    </row>
    <row r="51" spans="1:16" x14ac:dyDescent="0.25">
      <c r="A51" s="7" t="s">
        <v>178</v>
      </c>
      <c r="B51" s="7">
        <v>2023</v>
      </c>
      <c r="C51" s="7" t="s">
        <v>1371</v>
      </c>
      <c r="D51" s="7" t="s">
        <v>0</v>
      </c>
      <c r="E51" s="272" t="s">
        <v>11</v>
      </c>
      <c r="F51" s="13">
        <v>0.22188454681842801</v>
      </c>
      <c r="G51" s="13">
        <v>1.9147660500064601E-2</v>
      </c>
      <c r="H51" s="13">
        <v>0.908195878745921</v>
      </c>
      <c r="I51" s="13">
        <v>0.31366515608148399</v>
      </c>
      <c r="J51" s="13">
        <v>0.30807837585991299</v>
      </c>
      <c r="K51" s="7" t="s">
        <v>41</v>
      </c>
      <c r="L51" s="14">
        <v>166.27362284932499</v>
      </c>
      <c r="M51" s="14">
        <v>14.3486823489334</v>
      </c>
      <c r="N51" s="14">
        <v>680.57474565583095</v>
      </c>
      <c r="O51" s="14">
        <v>235.05125801278101</v>
      </c>
      <c r="P51" s="14">
        <v>230.86469251814299</v>
      </c>
    </row>
    <row r="52" spans="1:16" x14ac:dyDescent="0.25">
      <c r="A52" s="7" t="s">
        <v>178</v>
      </c>
      <c r="B52" s="7">
        <v>2023</v>
      </c>
      <c r="C52" s="7" t="s">
        <v>1371</v>
      </c>
      <c r="D52" s="7" t="s">
        <v>0</v>
      </c>
      <c r="E52" s="272" t="s">
        <v>12</v>
      </c>
      <c r="F52" s="13">
        <v>0.76346930448295103</v>
      </c>
      <c r="G52" s="13">
        <v>0.226522463479437</v>
      </c>
      <c r="H52" s="13">
        <v>1.7593264611403701</v>
      </c>
      <c r="I52" s="13">
        <v>0.85853315835021005</v>
      </c>
      <c r="J52" s="13">
        <v>0.491129455125078</v>
      </c>
      <c r="K52" s="7" t="s">
        <v>41</v>
      </c>
      <c r="L52" s="14">
        <v>303.91422603552797</v>
      </c>
      <c r="M52" s="14">
        <v>90.171797037259495</v>
      </c>
      <c r="N52" s="14">
        <v>700.33508438614899</v>
      </c>
      <c r="O52" s="14">
        <v>341.75629434446802</v>
      </c>
      <c r="P52" s="14">
        <v>195.50390220163899</v>
      </c>
    </row>
    <row r="53" spans="1:16" x14ac:dyDescent="0.25">
      <c r="A53" s="7" t="s">
        <v>178</v>
      </c>
      <c r="B53" s="7">
        <v>2023</v>
      </c>
      <c r="C53" s="7" t="s">
        <v>1371</v>
      </c>
      <c r="D53" s="7" t="s">
        <v>0</v>
      </c>
      <c r="E53" s="272" t="s">
        <v>15</v>
      </c>
      <c r="F53" s="13">
        <v>2.5303559584571902E-5</v>
      </c>
      <c r="G53" s="13">
        <v>5.1129770694461396E-18</v>
      </c>
      <c r="H53" s="13">
        <v>0.14152518263873801</v>
      </c>
      <c r="I53" s="13">
        <v>2.4020208081174398E-2</v>
      </c>
      <c r="J53" s="13">
        <v>8.51068518960367E-2</v>
      </c>
      <c r="K53" s="7" t="s">
        <v>41</v>
      </c>
      <c r="L53" s="14">
        <v>3.7626393102258501E-3</v>
      </c>
      <c r="M53" s="14">
        <v>7.6029969022664103E-16</v>
      </c>
      <c r="N53" s="14">
        <v>21.044794658380301</v>
      </c>
      <c r="O53" s="14">
        <v>3.5718049416706399</v>
      </c>
      <c r="P53" s="14">
        <v>12.6553888769406</v>
      </c>
    </row>
    <row r="54" spans="1:16" x14ac:dyDescent="0.25">
      <c r="A54" s="7" t="s">
        <v>178</v>
      </c>
      <c r="B54" s="7">
        <v>2023</v>
      </c>
      <c r="C54" s="7" t="s">
        <v>1371</v>
      </c>
      <c r="D54" s="7" t="s">
        <v>0</v>
      </c>
      <c r="E54" s="272" t="s">
        <v>13</v>
      </c>
      <c r="F54" s="13">
        <v>2.7368463337644402E-5</v>
      </c>
      <c r="G54" s="13">
        <v>5.4196645197733203E-18</v>
      </c>
      <c r="H54" s="13">
        <v>0.13064572717025599</v>
      </c>
      <c r="I54" s="13">
        <v>2.2944620603906299E-2</v>
      </c>
      <c r="J54" s="13">
        <v>8.0014378590548899E-2</v>
      </c>
      <c r="K54" s="7" t="s">
        <v>41</v>
      </c>
      <c r="L54" s="14">
        <v>3.4195800201853199E-2</v>
      </c>
      <c r="M54" s="14">
        <v>6.7716540308759697E-15</v>
      </c>
      <c r="N54" s="14">
        <v>163.23661027014799</v>
      </c>
      <c r="O54" s="14">
        <v>28.668385659756702</v>
      </c>
      <c r="P54" s="14">
        <v>99.974765473747297</v>
      </c>
    </row>
    <row r="55" spans="1:16" x14ac:dyDescent="0.25">
      <c r="A55" s="7" t="s">
        <v>178</v>
      </c>
      <c r="B55" s="7">
        <v>2023</v>
      </c>
      <c r="C55" s="7" t="s">
        <v>1371</v>
      </c>
      <c r="D55" s="7" t="s">
        <v>0</v>
      </c>
      <c r="E55" s="272" t="s">
        <v>14</v>
      </c>
      <c r="F55" s="13">
        <v>0.46567676069359598</v>
      </c>
      <c r="G55" s="13">
        <v>0.105506689005991</v>
      </c>
      <c r="H55" s="13">
        <v>1.3591347265509699</v>
      </c>
      <c r="I55" s="13">
        <v>0.55621362815044895</v>
      </c>
      <c r="J55" s="13">
        <v>0.39089280626002998</v>
      </c>
      <c r="K55" s="7" t="s">
        <v>41</v>
      </c>
      <c r="L55" s="14">
        <v>613.58035665748901</v>
      </c>
      <c r="M55" s="14">
        <v>139.01666850118499</v>
      </c>
      <c r="N55" s="14">
        <v>1790.80950705083</v>
      </c>
      <c r="O55" s="14">
        <v>732.87263858731296</v>
      </c>
      <c r="P55" s="14">
        <v>515.04427045627801</v>
      </c>
    </row>
    <row r="56" spans="1:16" x14ac:dyDescent="0.25">
      <c r="A56" s="7" t="s">
        <v>178</v>
      </c>
      <c r="B56" s="7">
        <v>2023</v>
      </c>
      <c r="C56" s="7" t="s">
        <v>1371</v>
      </c>
      <c r="D56" s="7" t="s">
        <v>1</v>
      </c>
      <c r="E56" s="272" t="s">
        <v>7</v>
      </c>
      <c r="F56" s="13">
        <v>1.7553196750798399E-5</v>
      </c>
      <c r="G56" s="13">
        <v>7.94857598461277E-19</v>
      </c>
      <c r="H56" s="13">
        <v>0.121349807055109</v>
      </c>
      <c r="I56" s="13">
        <v>2.3696447615098301E-2</v>
      </c>
      <c r="J56" s="13">
        <v>9.1673456677479503E-2</v>
      </c>
      <c r="K56" s="7" t="s">
        <v>41</v>
      </c>
      <c r="L56" s="14">
        <v>8.9802154577084598E-4</v>
      </c>
      <c r="M56" s="14">
        <v>4.0664914737278898E-17</v>
      </c>
      <c r="N56" s="14">
        <v>6.2082561289393903</v>
      </c>
      <c r="O56" s="14">
        <v>1.2123102599884299</v>
      </c>
      <c r="P56" s="14">
        <v>4.6900140436198496</v>
      </c>
    </row>
    <row r="57" spans="1:16" x14ac:dyDescent="0.25">
      <c r="A57" s="7" t="s">
        <v>178</v>
      </c>
      <c r="B57" s="7">
        <v>2023</v>
      </c>
      <c r="C57" s="7" t="s">
        <v>1371</v>
      </c>
      <c r="D57" s="7" t="s">
        <v>1</v>
      </c>
      <c r="E57" s="272" t="s">
        <v>8</v>
      </c>
      <c r="F57" s="13">
        <v>1.8790225217361299E-5</v>
      </c>
      <c r="G57" s="13">
        <v>1.01387753237847E-18</v>
      </c>
      <c r="H57" s="13">
        <v>0.117877807005822</v>
      </c>
      <c r="I57" s="13">
        <v>2.112998006738E-2</v>
      </c>
      <c r="J57" s="13">
        <v>7.5106313593821597E-2</v>
      </c>
      <c r="K57" s="7" t="s">
        <v>41</v>
      </c>
      <c r="L57" s="14">
        <v>3.6988558340375799E-3</v>
      </c>
      <c r="M57" s="14">
        <v>1.99581792248702E-16</v>
      </c>
      <c r="N57" s="14">
        <v>23.204246309096199</v>
      </c>
      <c r="O57" s="14">
        <v>4.1594365762637597</v>
      </c>
      <c r="P57" s="14">
        <v>14.7846778309437</v>
      </c>
    </row>
    <row r="58" spans="1:16" x14ac:dyDescent="0.25">
      <c r="A58" s="7" t="s">
        <v>178</v>
      </c>
      <c r="B58" s="7">
        <v>2023</v>
      </c>
      <c r="C58" s="7" t="s">
        <v>1371</v>
      </c>
      <c r="D58" s="7" t="s">
        <v>1</v>
      </c>
      <c r="E58" s="272" t="s">
        <v>9</v>
      </c>
      <c r="F58" s="13">
        <v>3.2338019518945902E-5</v>
      </c>
      <c r="G58" s="13">
        <v>6.94603947909139E-19</v>
      </c>
      <c r="H58" s="13">
        <v>0.126284099446035</v>
      </c>
      <c r="I58" s="13">
        <v>2.1972130546214899E-2</v>
      </c>
      <c r="J58" s="13">
        <v>7.6081374752409905E-2</v>
      </c>
      <c r="K58" s="7" t="s">
        <v>41</v>
      </c>
      <c r="L58" s="14">
        <v>1.0296425414832301E-3</v>
      </c>
      <c r="M58" s="14">
        <v>2.2116189701426999E-17</v>
      </c>
      <c r="N58" s="14">
        <v>4.0208857263617599</v>
      </c>
      <c r="O58" s="14">
        <v>0.69959263659148296</v>
      </c>
      <c r="P58" s="14">
        <v>2.4224309721167301</v>
      </c>
    </row>
    <row r="59" spans="1:16" x14ac:dyDescent="0.25">
      <c r="A59" s="7" t="s">
        <v>178</v>
      </c>
      <c r="B59" s="7">
        <v>2023</v>
      </c>
      <c r="C59" s="7" t="s">
        <v>1371</v>
      </c>
      <c r="D59" s="7" t="s">
        <v>1</v>
      </c>
      <c r="E59" s="272" t="s">
        <v>10</v>
      </c>
      <c r="F59" s="13">
        <v>0.20212990770457301</v>
      </c>
      <c r="G59" s="13">
        <v>1.51526639772559E-2</v>
      </c>
      <c r="H59" s="13">
        <v>0.88429804800478096</v>
      </c>
      <c r="I59" s="13">
        <v>0.29221099360814801</v>
      </c>
      <c r="J59" s="13">
        <v>0.28533135490518602</v>
      </c>
      <c r="K59" s="7" t="s">
        <v>41</v>
      </c>
      <c r="L59" s="14">
        <v>5.0289921036897898</v>
      </c>
      <c r="M59" s="14">
        <v>0.37699827975412797</v>
      </c>
      <c r="N59" s="14">
        <v>22.0013354343589</v>
      </c>
      <c r="O59" s="14">
        <v>7.2702095209707203</v>
      </c>
      <c r="P59" s="14">
        <v>7.0990441100410298</v>
      </c>
    </row>
    <row r="60" spans="1:16" x14ac:dyDescent="0.25">
      <c r="A60" s="7" t="s">
        <v>178</v>
      </c>
      <c r="B60" s="7">
        <v>2023</v>
      </c>
      <c r="C60" s="7" t="s">
        <v>1371</v>
      </c>
      <c r="D60" s="7" t="s">
        <v>1</v>
      </c>
      <c r="E60" s="272" t="s">
        <v>11</v>
      </c>
      <c r="F60" s="13">
        <v>0.81118447752122602</v>
      </c>
      <c r="G60" s="13">
        <v>6.6441319295795401E-2</v>
      </c>
      <c r="H60" s="13">
        <v>3.1685388332736801</v>
      </c>
      <c r="I60" s="13">
        <v>1.1007355739617799</v>
      </c>
      <c r="J60" s="13">
        <v>1.0245095944512099</v>
      </c>
      <c r="K60" s="7" t="s">
        <v>41</v>
      </c>
      <c r="L60" s="14">
        <v>27.4829300984191</v>
      </c>
      <c r="M60" s="14">
        <v>2.25103189774154</v>
      </c>
      <c r="N60" s="14">
        <v>107.350095671312</v>
      </c>
      <c r="O60" s="14">
        <v>37.292921245825099</v>
      </c>
      <c r="P60" s="14">
        <v>34.710385060006999</v>
      </c>
    </row>
    <row r="61" spans="1:16" x14ac:dyDescent="0.25">
      <c r="A61" s="7" t="s">
        <v>178</v>
      </c>
      <c r="B61" s="7">
        <v>2023</v>
      </c>
      <c r="C61" s="7" t="s">
        <v>1371</v>
      </c>
      <c r="D61" s="7" t="s">
        <v>1</v>
      </c>
      <c r="E61" s="272" t="s">
        <v>12</v>
      </c>
      <c r="F61" s="13">
        <v>0.77362915093587203</v>
      </c>
      <c r="G61" s="13">
        <v>0.24883919731323301</v>
      </c>
      <c r="H61" s="13">
        <v>1.7592882890980901</v>
      </c>
      <c r="I61" s="13">
        <v>0.85743228622822798</v>
      </c>
      <c r="J61" s="13">
        <v>0.48053221985656602</v>
      </c>
      <c r="K61" s="7" t="s">
        <v>41</v>
      </c>
      <c r="L61" s="14">
        <v>48.699955051413099</v>
      </c>
      <c r="M61" s="14">
        <v>15.664427470868</v>
      </c>
      <c r="N61" s="14">
        <v>110.747197798724</v>
      </c>
      <c r="O61" s="14">
        <v>53.975362418066901</v>
      </c>
      <c r="P61" s="14">
        <v>30.249503239970799</v>
      </c>
    </row>
    <row r="62" spans="1:16" x14ac:dyDescent="0.25">
      <c r="A62" s="7" t="s">
        <v>178</v>
      </c>
      <c r="B62" s="7">
        <v>2023</v>
      </c>
      <c r="C62" s="7" t="s">
        <v>1371</v>
      </c>
      <c r="D62" s="7" t="s">
        <v>1</v>
      </c>
      <c r="E62" s="272" t="s">
        <v>15</v>
      </c>
      <c r="F62" s="13">
        <v>9.7692451440049496E-2</v>
      </c>
      <c r="G62" s="13">
        <v>2.6835188675224798E-14</v>
      </c>
      <c r="H62" s="13">
        <v>1.4111345657669301</v>
      </c>
      <c r="I62" s="13">
        <v>0.33260832692574599</v>
      </c>
      <c r="J62" s="13">
        <v>0.50477421811266998</v>
      </c>
      <c r="K62" s="7" t="s">
        <v>41</v>
      </c>
      <c r="L62" s="14">
        <v>4.0483751876756502</v>
      </c>
      <c r="M62" s="14">
        <v>1.1120502187013101E-12</v>
      </c>
      <c r="N62" s="14">
        <v>58.477416405381902</v>
      </c>
      <c r="O62" s="14">
        <v>13.783289067802899</v>
      </c>
      <c r="P62" s="14">
        <v>20.917843598588998</v>
      </c>
    </row>
    <row r="63" spans="1:16" x14ac:dyDescent="0.25">
      <c r="A63" s="7" t="s">
        <v>178</v>
      </c>
      <c r="B63" s="7">
        <v>2023</v>
      </c>
      <c r="C63" s="7" t="s">
        <v>1371</v>
      </c>
      <c r="D63" s="7" t="s">
        <v>1</v>
      </c>
      <c r="E63" s="272" t="s">
        <v>13</v>
      </c>
      <c r="F63" s="13">
        <v>0.82416318829334301</v>
      </c>
      <c r="G63" s="13">
        <v>0.24983371814340299</v>
      </c>
      <c r="H63" s="13">
        <v>1.89030973201019</v>
      </c>
      <c r="I63" s="13">
        <v>0.91529071968308295</v>
      </c>
      <c r="J63" s="13">
        <v>0.51057925802243798</v>
      </c>
      <c r="K63" s="7" t="s">
        <v>41</v>
      </c>
      <c r="L63" s="14">
        <v>49.408583138185897</v>
      </c>
      <c r="M63" s="14">
        <v>14.977531402697</v>
      </c>
      <c r="N63" s="14">
        <v>113.32406843401</v>
      </c>
      <c r="O63" s="14">
        <v>54.871678645000799</v>
      </c>
      <c r="P63" s="14">
        <v>30.609226518445102</v>
      </c>
    </row>
    <row r="64" spans="1:16" x14ac:dyDescent="0.25">
      <c r="A64" s="7" t="s">
        <v>178</v>
      </c>
      <c r="B64" s="7">
        <v>2024</v>
      </c>
      <c r="C64" s="7" t="s">
        <v>1370</v>
      </c>
      <c r="D64" s="7" t="s">
        <v>0</v>
      </c>
      <c r="E64" s="272" t="s">
        <v>7</v>
      </c>
      <c r="F64" s="13">
        <v>3.62222084483229E-5</v>
      </c>
      <c r="G64" s="13">
        <v>1.57442969320771E-18</v>
      </c>
      <c r="H64" s="13">
        <v>0.13231358804340401</v>
      </c>
      <c r="I64" s="13">
        <v>2.1786105759927999E-2</v>
      </c>
      <c r="J64" s="13">
        <v>7.3260600402267895E-2</v>
      </c>
      <c r="K64" s="7" t="s">
        <v>41</v>
      </c>
      <c r="L64" s="14">
        <v>3.5696986425822201E-3</v>
      </c>
      <c r="M64" s="14">
        <v>1.5516004626562E-16</v>
      </c>
      <c r="N64" s="14">
        <v>13.0395041016774</v>
      </c>
      <c r="O64" s="14">
        <v>2.1470207226408999</v>
      </c>
      <c r="P64" s="14">
        <v>7.2198321696435004</v>
      </c>
    </row>
    <row r="65" spans="1:16" x14ac:dyDescent="0.25">
      <c r="A65" s="7" t="s">
        <v>178</v>
      </c>
      <c r="B65" s="7">
        <v>2024</v>
      </c>
      <c r="C65" s="7" t="s">
        <v>1370</v>
      </c>
      <c r="D65" s="7" t="s">
        <v>0</v>
      </c>
      <c r="E65" s="272" t="s">
        <v>8</v>
      </c>
      <c r="F65" s="13">
        <v>0.204431135898519</v>
      </c>
      <c r="G65" s="13">
        <v>1.6855547536760399E-2</v>
      </c>
      <c r="H65" s="13">
        <v>0.82443261165724302</v>
      </c>
      <c r="I65" s="13">
        <v>0.28504587985247898</v>
      </c>
      <c r="J65" s="13">
        <v>0.27563221271361599</v>
      </c>
      <c r="K65" s="7" t="s">
        <v>41</v>
      </c>
      <c r="L65" s="14">
        <v>57.809036609383398</v>
      </c>
      <c r="M65" s="14">
        <v>4.7664117324451096</v>
      </c>
      <c r="N65" s="14">
        <v>233.13305392443499</v>
      </c>
      <c r="O65" s="14">
        <v>80.605273904684097</v>
      </c>
      <c r="P65" s="14">
        <v>77.943277111156505</v>
      </c>
    </row>
    <row r="66" spans="1:16" x14ac:dyDescent="0.25">
      <c r="A66" s="7" t="s">
        <v>178</v>
      </c>
      <c r="B66" s="7">
        <v>2024</v>
      </c>
      <c r="C66" s="7" t="s">
        <v>1370</v>
      </c>
      <c r="D66" s="7" t="s">
        <v>0</v>
      </c>
      <c r="E66" s="272" t="s">
        <v>9</v>
      </c>
      <c r="F66" s="13">
        <v>1.5328734489407001E-5</v>
      </c>
      <c r="G66" s="13">
        <v>1.10740401202137E-18</v>
      </c>
      <c r="H66" s="13">
        <v>0.118280409255062</v>
      </c>
      <c r="I66" s="13">
        <v>1.8203178900490599E-2</v>
      </c>
      <c r="J66" s="13">
        <v>6.0822405803475102E-2</v>
      </c>
      <c r="K66" s="7" t="s">
        <v>41</v>
      </c>
      <c r="L66" s="14">
        <v>5.7715751099515497E-3</v>
      </c>
      <c r="M66" s="14">
        <v>4.1695975860628899E-16</v>
      </c>
      <c r="N66" s="14">
        <v>44.5349396927162</v>
      </c>
      <c r="O66" s="14">
        <v>6.8538609196127203</v>
      </c>
      <c r="P66" s="14">
        <v>22.9008522331244</v>
      </c>
    </row>
    <row r="67" spans="1:16" x14ac:dyDescent="0.25">
      <c r="A67" s="7" t="s">
        <v>178</v>
      </c>
      <c r="B67" s="7">
        <v>2024</v>
      </c>
      <c r="C67" s="7" t="s">
        <v>1370</v>
      </c>
      <c r="D67" s="7" t="s">
        <v>0</v>
      </c>
      <c r="E67" s="272" t="s">
        <v>10</v>
      </c>
      <c r="F67" s="13">
        <v>2.0909359549617898E-5</v>
      </c>
      <c r="G67" s="13">
        <v>3.02646834829374E-19</v>
      </c>
      <c r="H67" s="13">
        <v>0.133956897047559</v>
      </c>
      <c r="I67" s="13">
        <v>2.3556065089389702E-2</v>
      </c>
      <c r="J67" s="13">
        <v>9.1707174168860497E-2</v>
      </c>
      <c r="K67" s="7" t="s">
        <v>41</v>
      </c>
      <c r="L67" s="14">
        <v>1.23398676318025E-2</v>
      </c>
      <c r="M67" s="14">
        <v>1.7861005604290301E-16</v>
      </c>
      <c r="N67" s="14">
        <v>79.056002361587403</v>
      </c>
      <c r="O67" s="14">
        <v>13.901847373154199</v>
      </c>
      <c r="P67" s="14">
        <v>54.1219059074947</v>
      </c>
    </row>
    <row r="68" spans="1:16" x14ac:dyDescent="0.25">
      <c r="A68" s="7" t="s">
        <v>178</v>
      </c>
      <c r="B68" s="7">
        <v>2024</v>
      </c>
      <c r="C68" s="7" t="s">
        <v>1370</v>
      </c>
      <c r="D68" s="7" t="s">
        <v>0</v>
      </c>
      <c r="E68" s="272" t="s">
        <v>11</v>
      </c>
      <c r="F68" s="13">
        <v>2.9213177939727499</v>
      </c>
      <c r="G68" s="13">
        <v>1.7008139307647401</v>
      </c>
      <c r="H68" s="13">
        <v>4.5481779267118601</v>
      </c>
      <c r="I68" s="13">
        <v>2.99112674002015</v>
      </c>
      <c r="J68" s="13">
        <v>0.86471598603701105</v>
      </c>
      <c r="K68" s="7" t="s">
        <v>41</v>
      </c>
      <c r="L68" s="14">
        <v>906.71861689326397</v>
      </c>
      <c r="M68" s="14">
        <v>527.89862783076103</v>
      </c>
      <c r="N68" s="14">
        <v>1411.66346489282</v>
      </c>
      <c r="O68" s="14">
        <v>928.38591756745404</v>
      </c>
      <c r="P68" s="14">
        <v>268.39054774616699</v>
      </c>
    </row>
    <row r="69" spans="1:16" x14ac:dyDescent="0.25">
      <c r="A69" s="7" t="s">
        <v>178</v>
      </c>
      <c r="B69" s="7">
        <v>2024</v>
      </c>
      <c r="C69" s="7" t="s">
        <v>1370</v>
      </c>
      <c r="D69" s="7" t="s">
        <v>0</v>
      </c>
      <c r="E69" s="272" t="s">
        <v>12</v>
      </c>
      <c r="F69" s="13">
        <v>2.1146975062002298</v>
      </c>
      <c r="G69" s="13">
        <v>1.07703254881845</v>
      </c>
      <c r="H69" s="13">
        <v>3.6386116950926102</v>
      </c>
      <c r="I69" s="13">
        <v>2.21707925564563</v>
      </c>
      <c r="J69" s="13">
        <v>0.79223231541173</v>
      </c>
      <c r="K69" s="7" t="s">
        <v>41</v>
      </c>
      <c r="L69" s="14">
        <v>287.89491849409899</v>
      </c>
      <c r="M69" s="14">
        <v>146.627211196144</v>
      </c>
      <c r="N69" s="14">
        <v>495.36059616990798</v>
      </c>
      <c r="O69" s="14">
        <v>301.83316986359699</v>
      </c>
      <c r="P69" s="14">
        <v>107.854507420152</v>
      </c>
    </row>
    <row r="70" spans="1:16" x14ac:dyDescent="0.25">
      <c r="A70" s="7" t="s">
        <v>178</v>
      </c>
      <c r="B70" s="7">
        <v>2024</v>
      </c>
      <c r="C70" s="7" t="s">
        <v>1370</v>
      </c>
      <c r="D70" s="7" t="s">
        <v>0</v>
      </c>
      <c r="E70" s="272" t="s">
        <v>15</v>
      </c>
      <c r="F70" s="13">
        <v>2.8756220346991399</v>
      </c>
      <c r="G70" s="13">
        <v>1.6843425028358301</v>
      </c>
      <c r="H70" s="13">
        <v>4.4838861432108796</v>
      </c>
      <c r="I70" s="13">
        <v>2.9404681515047701</v>
      </c>
      <c r="J70" s="13">
        <v>0.85368123059390399</v>
      </c>
      <c r="K70" s="7" t="s">
        <v>41</v>
      </c>
      <c r="L70" s="14">
        <v>1421.90882749768</v>
      </c>
      <c r="M70" s="14">
        <v>832.85683737723502</v>
      </c>
      <c r="N70" s="14">
        <v>2217.1471812334798</v>
      </c>
      <c r="O70" s="14">
        <v>1453.97328687456</v>
      </c>
      <c r="P70" s="14">
        <v>422.11975809176801</v>
      </c>
    </row>
    <row r="71" spans="1:16" x14ac:dyDescent="0.25">
      <c r="A71" s="7" t="s">
        <v>178</v>
      </c>
      <c r="B71" s="7">
        <v>2024</v>
      </c>
      <c r="C71" s="7" t="s">
        <v>1370</v>
      </c>
      <c r="D71" s="7" t="s">
        <v>1</v>
      </c>
      <c r="E71" s="7" t="s">
        <v>72</v>
      </c>
      <c r="F71" s="13">
        <v>3.3595612696800697E-5</v>
      </c>
      <c r="G71" s="13">
        <v>7.4891459090529399E-18</v>
      </c>
      <c r="H71" s="13">
        <v>0.14761075744622601</v>
      </c>
      <c r="I71" s="13">
        <v>2.2149728983828401E-2</v>
      </c>
      <c r="J71" s="13">
        <v>7.4457890315486899E-2</v>
      </c>
      <c r="K71" s="7" t="s">
        <v>41</v>
      </c>
      <c r="L71" s="14">
        <v>2.59089365117727E-3</v>
      </c>
      <c r="M71" s="14">
        <v>5.77562932506163E-16</v>
      </c>
      <c r="N71" s="14">
        <v>11.3837416142529</v>
      </c>
      <c r="O71" s="14">
        <v>1.7081870992328401</v>
      </c>
      <c r="P71" s="14">
        <v>5.7421925011303498</v>
      </c>
    </row>
    <row r="72" spans="1:16" x14ac:dyDescent="0.25">
      <c r="A72" s="7" t="s">
        <v>178</v>
      </c>
      <c r="B72" s="7">
        <v>2024</v>
      </c>
      <c r="C72" s="7" t="s">
        <v>1370</v>
      </c>
      <c r="D72" s="7" t="s">
        <v>1</v>
      </c>
      <c r="E72" s="272" t="s">
        <v>11</v>
      </c>
      <c r="F72" s="13">
        <v>8.4386540489655992</v>
      </c>
      <c r="G72" s="13">
        <v>6.3397029208126598</v>
      </c>
      <c r="H72" s="13">
        <v>10.895363083800801</v>
      </c>
      <c r="I72" s="13">
        <v>8.5226473285077802</v>
      </c>
      <c r="J72" s="13">
        <v>1.39295180730646</v>
      </c>
      <c r="K72" s="7" t="s">
        <v>41</v>
      </c>
      <c r="L72" s="14">
        <v>143.37273229192499</v>
      </c>
      <c r="M72" s="14">
        <v>107.71155262460699</v>
      </c>
      <c r="N72" s="14">
        <v>185.11221879377601</v>
      </c>
      <c r="O72" s="14">
        <v>144.799778111347</v>
      </c>
      <c r="P72" s="14">
        <v>23.666251206136799</v>
      </c>
    </row>
    <row r="73" spans="1:16" x14ac:dyDescent="0.25">
      <c r="A73" s="7" t="s">
        <v>178</v>
      </c>
      <c r="B73" s="7">
        <v>2024</v>
      </c>
      <c r="C73" s="7" t="s">
        <v>1370</v>
      </c>
      <c r="D73" s="7" t="s">
        <v>1</v>
      </c>
      <c r="E73" s="272" t="s">
        <v>12</v>
      </c>
      <c r="F73" s="13">
        <v>7.5432936844176801</v>
      </c>
      <c r="G73" s="13">
        <v>5.4615453966389502</v>
      </c>
      <c r="H73" s="13">
        <v>9.9827527792213395</v>
      </c>
      <c r="I73" s="13">
        <v>7.5892706044142004</v>
      </c>
      <c r="J73" s="13">
        <v>1.3565128179555901</v>
      </c>
      <c r="K73" s="7" t="s">
        <v>41</v>
      </c>
      <c r="L73" s="14">
        <v>97.685653213208894</v>
      </c>
      <c r="M73" s="14">
        <v>70.727012886474398</v>
      </c>
      <c r="N73" s="14">
        <v>129.27664849091599</v>
      </c>
      <c r="O73" s="14">
        <v>98.281054327163901</v>
      </c>
      <c r="P73" s="14">
        <v>17.566840992524899</v>
      </c>
    </row>
    <row r="74" spans="1:16" x14ac:dyDescent="0.25">
      <c r="A74" s="7" t="s">
        <v>178</v>
      </c>
      <c r="B74" s="7">
        <v>2024</v>
      </c>
      <c r="C74" s="7" t="s">
        <v>1370</v>
      </c>
      <c r="D74" s="7" t="s">
        <v>1</v>
      </c>
      <c r="E74" s="272" t="s">
        <v>15</v>
      </c>
      <c r="F74" s="13">
        <v>0.73516072663947796</v>
      </c>
      <c r="G74" s="13">
        <v>0.228154189456205</v>
      </c>
      <c r="H74" s="13">
        <v>1.68391146729658</v>
      </c>
      <c r="I74" s="13">
        <v>0.81706301435846096</v>
      </c>
      <c r="J74" s="13">
        <v>0.47046742002384101</v>
      </c>
      <c r="K74" s="7" t="s">
        <v>41</v>
      </c>
      <c r="L74" s="14">
        <v>19.878746048331401</v>
      </c>
      <c r="M74" s="14">
        <v>6.1692892828958001</v>
      </c>
      <c r="N74" s="14">
        <v>45.532966075699598</v>
      </c>
      <c r="O74" s="14">
        <v>22.0933839082528</v>
      </c>
      <c r="P74" s="14">
        <v>12.7214390374446</v>
      </c>
    </row>
    <row r="75" spans="1:16" x14ac:dyDescent="0.25">
      <c r="A75" s="7" t="s">
        <v>178</v>
      </c>
      <c r="B75" s="7">
        <v>2024</v>
      </c>
      <c r="C75" s="7" t="s">
        <v>1371</v>
      </c>
      <c r="D75" s="7" t="s">
        <v>0</v>
      </c>
      <c r="E75" s="272" t="s">
        <v>7</v>
      </c>
      <c r="F75" s="13">
        <v>2.4738593240858001E-5</v>
      </c>
      <c r="G75" s="13">
        <v>4.5173375189980101E-18</v>
      </c>
      <c r="H75" s="13">
        <v>0.107488774682004</v>
      </c>
      <c r="I75" s="13">
        <v>1.9109719234192399E-2</v>
      </c>
      <c r="J75" s="13">
        <v>6.5818111635084303E-2</v>
      </c>
      <c r="K75" s="7" t="s">
        <v>41</v>
      </c>
      <c r="L75" s="14">
        <v>3.2704420264414199E-3</v>
      </c>
      <c r="M75" s="14">
        <v>5.9719202001153697E-16</v>
      </c>
      <c r="N75" s="14">
        <v>14.210016012960899</v>
      </c>
      <c r="O75" s="14">
        <v>2.5263048827602401</v>
      </c>
      <c r="P75" s="14">
        <v>8.7011543581581492</v>
      </c>
    </row>
    <row r="76" spans="1:16" x14ac:dyDescent="0.25">
      <c r="A76" s="7" t="s">
        <v>178</v>
      </c>
      <c r="B76" s="7">
        <v>2024</v>
      </c>
      <c r="C76" s="7" t="s">
        <v>1371</v>
      </c>
      <c r="D76" s="7" t="s">
        <v>0</v>
      </c>
      <c r="E76" s="272" t="s">
        <v>8</v>
      </c>
      <c r="F76" s="13">
        <v>2.1915857357065699E-5</v>
      </c>
      <c r="G76" s="13">
        <v>2.2552514210911901E-17</v>
      </c>
      <c r="H76" s="13">
        <v>0.10804301581634999</v>
      </c>
      <c r="I76" s="13">
        <v>1.8984478373275399E-2</v>
      </c>
      <c r="J76" s="13">
        <v>6.2402282728606699E-2</v>
      </c>
      <c r="K76" s="7" t="s">
        <v>41</v>
      </c>
      <c r="L76" s="14">
        <v>4.5313226671469097E-3</v>
      </c>
      <c r="M76" s="14">
        <v>4.6629578382481497E-15</v>
      </c>
      <c r="N76" s="14">
        <v>22.338973950188699</v>
      </c>
      <c r="O76" s="14">
        <v>3.9252307484584299</v>
      </c>
      <c r="P76" s="14">
        <v>12.9022959769667</v>
      </c>
    </row>
    <row r="77" spans="1:16" x14ac:dyDescent="0.25">
      <c r="A77" s="7" t="s">
        <v>178</v>
      </c>
      <c r="B77" s="7">
        <v>2024</v>
      </c>
      <c r="C77" s="7" t="s">
        <v>1371</v>
      </c>
      <c r="D77" s="7" t="s">
        <v>0</v>
      </c>
      <c r="E77" s="272" t="s">
        <v>9</v>
      </c>
      <c r="F77" s="13">
        <v>2.3294749690338001E-5</v>
      </c>
      <c r="G77" s="13">
        <v>2.4237390881205501E-18</v>
      </c>
      <c r="H77" s="13">
        <v>0.117276249832851</v>
      </c>
      <c r="I77" s="13">
        <v>1.8997168605411799E-2</v>
      </c>
      <c r="J77" s="13">
        <v>6.0126184352901402E-2</v>
      </c>
      <c r="K77" s="7" t="s">
        <v>41</v>
      </c>
      <c r="L77" s="14">
        <v>2.2173573387742101E-2</v>
      </c>
      <c r="M77" s="14">
        <v>2.3070845258093101E-15</v>
      </c>
      <c r="N77" s="14">
        <v>111.63174392839601</v>
      </c>
      <c r="O77" s="14">
        <v>18.0828348804333</v>
      </c>
      <c r="P77" s="14">
        <v>57.232311099996302</v>
      </c>
    </row>
    <row r="78" spans="1:16" x14ac:dyDescent="0.25">
      <c r="A78" s="7" t="s">
        <v>178</v>
      </c>
      <c r="B78" s="7">
        <v>2024</v>
      </c>
      <c r="C78" s="7" t="s">
        <v>1371</v>
      </c>
      <c r="D78" s="7" t="s">
        <v>0</v>
      </c>
      <c r="E78" s="272" t="s">
        <v>10</v>
      </c>
      <c r="F78" s="13">
        <v>1.35994167379722E-5</v>
      </c>
      <c r="G78" s="13">
        <v>2.7987061160127999E-19</v>
      </c>
      <c r="H78" s="13">
        <v>0.123065471746533</v>
      </c>
      <c r="I78" s="13">
        <v>2.23293571823307E-2</v>
      </c>
      <c r="J78" s="13">
        <v>9.3968977074423005E-2</v>
      </c>
      <c r="K78" s="7" t="s">
        <v>41</v>
      </c>
      <c r="L78" s="14">
        <v>9.7745807804175602E-3</v>
      </c>
      <c r="M78" s="14">
        <v>2.0115700208842E-16</v>
      </c>
      <c r="N78" s="14">
        <v>88.453307817820999</v>
      </c>
      <c r="O78" s="14">
        <v>16.0492254748001</v>
      </c>
      <c r="P78" s="14">
        <v>67.540202272241501</v>
      </c>
    </row>
    <row r="79" spans="1:16" x14ac:dyDescent="0.25">
      <c r="A79" s="7" t="s">
        <v>178</v>
      </c>
      <c r="B79" s="7">
        <v>2024</v>
      </c>
      <c r="C79" s="7" t="s">
        <v>1371</v>
      </c>
      <c r="D79" s="7" t="s">
        <v>0</v>
      </c>
      <c r="E79" s="272" t="s">
        <v>11</v>
      </c>
      <c r="F79" s="13">
        <v>0.20178517401614901</v>
      </c>
      <c r="G79" s="13">
        <v>1.6245720405760999E-2</v>
      </c>
      <c r="H79" s="13">
        <v>0.84565070946013499</v>
      </c>
      <c r="I79" s="13">
        <v>0.29040259845835398</v>
      </c>
      <c r="J79" s="13">
        <v>0.280444894900794</v>
      </c>
      <c r="K79" s="7" t="s">
        <v>41</v>
      </c>
      <c r="L79" s="14">
        <v>8.9007440258523491</v>
      </c>
      <c r="M79" s="14">
        <v>0.716598727098118</v>
      </c>
      <c r="N79" s="14">
        <v>37.301652794286497</v>
      </c>
      <c r="O79" s="14">
        <v>12.809658617998</v>
      </c>
      <c r="P79" s="14">
        <v>12.370424314074</v>
      </c>
    </row>
    <row r="80" spans="1:16" x14ac:dyDescent="0.25">
      <c r="A80" s="7" t="s">
        <v>178</v>
      </c>
      <c r="B80" s="7">
        <v>2024</v>
      </c>
      <c r="C80" s="7" t="s">
        <v>1371</v>
      </c>
      <c r="D80" s="7" t="s">
        <v>0</v>
      </c>
      <c r="E80" s="272" t="s">
        <v>12</v>
      </c>
      <c r="F80" s="13">
        <v>0.51294110243931101</v>
      </c>
      <c r="G80" s="13">
        <v>0.11158324342211</v>
      </c>
      <c r="H80" s="13">
        <v>1.3362070174710901</v>
      </c>
      <c r="I80" s="13">
        <v>0.59042636446022501</v>
      </c>
      <c r="J80" s="13">
        <v>0.39269706221641498</v>
      </c>
      <c r="K80" s="7" t="s">
        <v>41</v>
      </c>
      <c r="L80" s="14">
        <v>40.004276579241903</v>
      </c>
      <c r="M80" s="14">
        <v>8.70237715449041</v>
      </c>
      <c r="N80" s="14">
        <v>104.21078529256999</v>
      </c>
      <c r="O80" s="14">
        <v>46.047352164252899</v>
      </c>
      <c r="P80" s="14">
        <v>30.626443882258201</v>
      </c>
    </row>
    <row r="81" spans="1:16" x14ac:dyDescent="0.25">
      <c r="A81" s="7" t="s">
        <v>178</v>
      </c>
      <c r="B81" s="7">
        <v>2024</v>
      </c>
      <c r="C81" s="7" t="s">
        <v>1371</v>
      </c>
      <c r="D81" s="7" t="s">
        <v>0</v>
      </c>
      <c r="E81" s="272" t="s">
        <v>15</v>
      </c>
      <c r="F81" s="13">
        <v>7.7546667086401505E-5</v>
      </c>
      <c r="G81" s="13">
        <v>8.3129940939524604E-18</v>
      </c>
      <c r="H81" s="13">
        <v>0.60131805100254698</v>
      </c>
      <c r="I81" s="13">
        <v>0.106831221835037</v>
      </c>
      <c r="J81" s="13">
        <v>0.39024132785087101</v>
      </c>
      <c r="K81" s="7" t="s">
        <v>41</v>
      </c>
      <c r="L81" s="14">
        <v>2.59781334739445E-3</v>
      </c>
      <c r="M81" s="14">
        <v>2.7848530214740701E-16</v>
      </c>
      <c r="N81" s="14">
        <v>20.144154708585301</v>
      </c>
      <c r="O81" s="14">
        <v>3.5788459314737402</v>
      </c>
      <c r="P81" s="14">
        <v>13.0730844830042</v>
      </c>
    </row>
    <row r="82" spans="1:16" x14ac:dyDescent="0.25">
      <c r="A82" s="7" t="s">
        <v>178</v>
      </c>
      <c r="B82" s="7">
        <v>2024</v>
      </c>
      <c r="C82" s="7" t="s">
        <v>1371</v>
      </c>
      <c r="D82" s="7" t="s">
        <v>1</v>
      </c>
      <c r="E82" s="272" t="s">
        <v>7</v>
      </c>
      <c r="F82" s="13">
        <v>1.5452196175319801E-5</v>
      </c>
      <c r="G82" s="13">
        <v>5.5873278867100096E-19</v>
      </c>
      <c r="H82" s="13">
        <v>0.104872822747795</v>
      </c>
      <c r="I82" s="13">
        <v>2.0703996860671901E-2</v>
      </c>
      <c r="J82" s="13">
        <v>8.2051467476233195E-2</v>
      </c>
      <c r="K82" s="7" t="s">
        <v>41</v>
      </c>
      <c r="L82" s="14">
        <v>6.5046019800008899E-3</v>
      </c>
      <c r="M82" s="14">
        <v>2.3519856739105699E-16</v>
      </c>
      <c r="N82" s="14">
        <v>44.146214735684403</v>
      </c>
      <c r="O82" s="14">
        <v>8.7153474784998402</v>
      </c>
      <c r="P82" s="14">
        <v>34.539565234120403</v>
      </c>
    </row>
    <row r="83" spans="1:16" x14ac:dyDescent="0.25">
      <c r="A83" s="7" t="s">
        <v>178</v>
      </c>
      <c r="B83" s="7">
        <v>2024</v>
      </c>
      <c r="C83" s="7" t="s">
        <v>1371</v>
      </c>
      <c r="D83" s="7" t="s">
        <v>1</v>
      </c>
      <c r="E83" s="272" t="s">
        <v>8</v>
      </c>
      <c r="F83" s="13">
        <v>2.2041989077269601E-5</v>
      </c>
      <c r="G83" s="13">
        <v>7.2617658561526505E-18</v>
      </c>
      <c r="H83" s="13">
        <v>0.126643007108276</v>
      </c>
      <c r="I83" s="13">
        <v>2.0336272083986699E-2</v>
      </c>
      <c r="J83" s="13">
        <v>7.0932601676326895E-2</v>
      </c>
      <c r="K83" s="7" t="s">
        <v>41</v>
      </c>
      <c r="L83" s="14">
        <v>7.91197197928592E-3</v>
      </c>
      <c r="M83" s="14">
        <v>2.6066108540659901E-15</v>
      </c>
      <c r="N83" s="14">
        <v>45.458507401515597</v>
      </c>
      <c r="O83" s="14">
        <v>7.2997048645470297</v>
      </c>
      <c r="P83" s="14">
        <v>25.461257371717501</v>
      </c>
    </row>
    <row r="84" spans="1:16" x14ac:dyDescent="0.25">
      <c r="A84" s="7" t="s">
        <v>178</v>
      </c>
      <c r="B84" s="7">
        <v>2024</v>
      </c>
      <c r="C84" s="7" t="s">
        <v>1371</v>
      </c>
      <c r="D84" s="7" t="s">
        <v>1</v>
      </c>
      <c r="E84" s="272" t="s">
        <v>9</v>
      </c>
      <c r="F84" s="13">
        <v>1.26205352269665E-5</v>
      </c>
      <c r="G84" s="13">
        <v>8.5919301564399004E-19</v>
      </c>
      <c r="H84" s="13">
        <v>0.118747519324183</v>
      </c>
      <c r="I84" s="13">
        <v>2.0389158538007698E-2</v>
      </c>
      <c r="J84" s="13">
        <v>7.5146336647737705E-2</v>
      </c>
      <c r="K84" s="7" t="s">
        <v>41</v>
      </c>
      <c r="L84" s="14">
        <v>3.24158447304634E-3</v>
      </c>
      <c r="M84" s="14">
        <v>2.2068372606815801E-16</v>
      </c>
      <c r="N84" s="14">
        <v>30.500300338416501</v>
      </c>
      <c r="O84" s="14">
        <v>5.2369553704873004</v>
      </c>
      <c r="P84" s="14">
        <v>19.301336567971401</v>
      </c>
    </row>
    <row r="85" spans="1:16" x14ac:dyDescent="0.25">
      <c r="A85" s="7" t="s">
        <v>178</v>
      </c>
      <c r="B85" s="7">
        <v>2024</v>
      </c>
      <c r="C85" s="7" t="s">
        <v>1371</v>
      </c>
      <c r="D85" s="7" t="s">
        <v>1</v>
      </c>
      <c r="E85" s="272" t="s">
        <v>10</v>
      </c>
      <c r="F85" s="13">
        <v>1.6561814503093399E-5</v>
      </c>
      <c r="G85" s="13">
        <v>1.10113443301188E-18</v>
      </c>
      <c r="H85" s="13">
        <v>0.110200256704898</v>
      </c>
      <c r="I85" s="13">
        <v>1.9780996535857999E-2</v>
      </c>
      <c r="J85" s="13">
        <v>6.8161910676524995E-2</v>
      </c>
      <c r="K85" s="7" t="s">
        <v>41</v>
      </c>
      <c r="L85" s="14">
        <v>6.1162780959924095E-4</v>
      </c>
      <c r="M85" s="14">
        <v>4.0664894611128697E-17</v>
      </c>
      <c r="N85" s="14">
        <v>4.0696954801118901</v>
      </c>
      <c r="O85" s="14">
        <v>0.73051220206923895</v>
      </c>
      <c r="P85" s="14">
        <v>2.5172193612840599</v>
      </c>
    </row>
    <row r="86" spans="1:16" x14ac:dyDescent="0.25">
      <c r="A86" s="7" t="s">
        <v>178</v>
      </c>
      <c r="B86" s="7">
        <v>2024</v>
      </c>
      <c r="C86" s="7" t="s">
        <v>1371</v>
      </c>
      <c r="D86" s="7" t="s">
        <v>1</v>
      </c>
      <c r="E86" s="272" t="s">
        <v>11</v>
      </c>
      <c r="F86" s="13">
        <v>0.54354607626739104</v>
      </c>
      <c r="G86" s="13">
        <v>5.11179357023471E-2</v>
      </c>
      <c r="H86" s="13">
        <v>2.3160757429300198</v>
      </c>
      <c r="I86" s="13">
        <v>0.78132205681807598</v>
      </c>
      <c r="J86" s="13">
        <v>0.78144179752961396</v>
      </c>
      <c r="K86" s="7" t="s">
        <v>41</v>
      </c>
      <c r="L86" s="14">
        <v>1.5110580920233401</v>
      </c>
      <c r="M86" s="14">
        <v>0.142107861252525</v>
      </c>
      <c r="N86" s="14">
        <v>6.4386905653454596</v>
      </c>
      <c r="O86" s="14">
        <v>2.17207531795425</v>
      </c>
      <c r="P86" s="14">
        <v>2.1724081971323201</v>
      </c>
    </row>
    <row r="87" spans="1:16" x14ac:dyDescent="0.25">
      <c r="A87" s="7" t="s">
        <v>178</v>
      </c>
      <c r="B87" s="7">
        <v>2024</v>
      </c>
      <c r="C87" s="7" t="s">
        <v>1371</v>
      </c>
      <c r="D87" s="7" t="s">
        <v>1</v>
      </c>
      <c r="E87" s="272" t="s">
        <v>12</v>
      </c>
      <c r="F87" s="13">
        <v>2.40988996232869E-3</v>
      </c>
      <c r="G87" s="13">
        <v>2.6846732707798199E-16</v>
      </c>
      <c r="H87" s="13">
        <v>0.68296464471378904</v>
      </c>
      <c r="I87" s="13">
        <v>0.13243977161618101</v>
      </c>
      <c r="J87" s="13">
        <v>0.26139241128115198</v>
      </c>
      <c r="K87" s="7" t="s">
        <v>41</v>
      </c>
      <c r="L87" s="14">
        <v>2.51351523070882E-2</v>
      </c>
      <c r="M87" s="14">
        <v>2.8001142214233501E-15</v>
      </c>
      <c r="N87" s="14">
        <v>7.1233212443648197</v>
      </c>
      <c r="O87" s="14">
        <v>1.3813468179567701</v>
      </c>
      <c r="P87" s="14">
        <v>2.7263228496624099</v>
      </c>
    </row>
    <row r="88" spans="1:16" x14ac:dyDescent="0.25">
      <c r="A88" s="7" t="s">
        <v>178</v>
      </c>
      <c r="B88" s="7">
        <v>2024</v>
      </c>
      <c r="C88" s="7" t="s">
        <v>1371</v>
      </c>
      <c r="D88" s="7" t="s">
        <v>1</v>
      </c>
      <c r="E88" s="272" t="s">
        <v>15</v>
      </c>
      <c r="F88" s="13">
        <v>0.51632510987772795</v>
      </c>
      <c r="G88" s="13">
        <v>9.2968339584812806E-2</v>
      </c>
      <c r="H88" s="13">
        <v>1.4192890547592001</v>
      </c>
      <c r="I88" s="13">
        <v>0.60256018990672799</v>
      </c>
      <c r="J88" s="13">
        <v>0.42034884442753701</v>
      </c>
      <c r="K88" s="7" t="s">
        <v>41</v>
      </c>
      <c r="L88" s="14">
        <v>41.2853557858231</v>
      </c>
      <c r="M88" s="14">
        <v>7.4337484332016297</v>
      </c>
      <c r="N88" s="14">
        <v>113.486352818545</v>
      </c>
      <c r="O88" s="14">
        <v>48.180712784942003</v>
      </c>
      <c r="P88" s="14">
        <v>33.611093600425903</v>
      </c>
    </row>
    <row r="89" spans="1:16" x14ac:dyDescent="0.25">
      <c r="E89" s="272"/>
      <c r="F89" s="13"/>
      <c r="G89" s="13"/>
      <c r="H89" s="13"/>
      <c r="I89" s="13"/>
      <c r="J89" s="13"/>
      <c r="L89" s="14"/>
      <c r="M89" s="14"/>
      <c r="N89" s="14"/>
      <c r="O89" s="14"/>
      <c r="P89" s="14"/>
    </row>
    <row r="90" spans="1:16" x14ac:dyDescent="0.25">
      <c r="E90" s="272"/>
      <c r="F90" s="13"/>
      <c r="G90" s="13"/>
      <c r="H90" s="13"/>
      <c r="I90" s="13"/>
      <c r="J90" s="13"/>
      <c r="L90" s="14"/>
      <c r="M90" s="14"/>
      <c r="N90" s="14"/>
      <c r="O90" s="14"/>
      <c r="P90" s="14"/>
    </row>
    <row r="91" spans="1:16" x14ac:dyDescent="0.25">
      <c r="E91" s="272"/>
      <c r="F91" s="13"/>
      <c r="G91" s="13"/>
      <c r="H91" s="13"/>
      <c r="I91" s="13"/>
      <c r="J91" s="13"/>
      <c r="L91" s="14"/>
      <c r="M91" s="14"/>
      <c r="N91" s="14"/>
      <c r="O91" s="14"/>
      <c r="P91" s="14"/>
    </row>
    <row r="92" spans="1:16" x14ac:dyDescent="0.25">
      <c r="E92" s="272"/>
      <c r="F92" s="13"/>
      <c r="G92" s="13"/>
      <c r="H92" s="13"/>
      <c r="I92" s="13"/>
      <c r="J92" s="13"/>
      <c r="L92" s="14"/>
      <c r="M92" s="14"/>
      <c r="N92" s="14"/>
      <c r="O92" s="14"/>
      <c r="P92" s="14"/>
    </row>
    <row r="93" spans="1:16" x14ac:dyDescent="0.25">
      <c r="E93" s="272"/>
      <c r="F93" s="13"/>
      <c r="G93" s="13"/>
      <c r="H93" s="13"/>
      <c r="I93" s="13"/>
      <c r="J93" s="13"/>
      <c r="L93" s="14"/>
      <c r="M93" s="14"/>
      <c r="N93" s="14"/>
      <c r="O93" s="14"/>
      <c r="P93" s="14"/>
    </row>
    <row r="94" spans="1:16" x14ac:dyDescent="0.25">
      <c r="E94" s="272"/>
      <c r="F94" s="13"/>
      <c r="G94" s="13"/>
      <c r="H94" s="13"/>
      <c r="I94" s="13"/>
      <c r="J94" s="13"/>
      <c r="L94" s="14"/>
      <c r="M94" s="14"/>
      <c r="N94" s="14"/>
      <c r="O94" s="14"/>
      <c r="P94" s="14"/>
    </row>
    <row r="95" spans="1:16" x14ac:dyDescent="0.25">
      <c r="E95" s="272"/>
      <c r="F95" s="13"/>
      <c r="G95" s="13"/>
      <c r="H95" s="13"/>
      <c r="I95" s="13"/>
      <c r="J95" s="13"/>
      <c r="L95" s="14"/>
      <c r="M95" s="14"/>
      <c r="N95" s="14"/>
      <c r="O95" s="14"/>
      <c r="P95" s="14"/>
    </row>
    <row r="96" spans="1:16" x14ac:dyDescent="0.25">
      <c r="E96" s="272"/>
      <c r="F96" s="13"/>
      <c r="G96" s="13"/>
      <c r="H96" s="13"/>
      <c r="I96" s="13"/>
      <c r="J96" s="13"/>
      <c r="L96" s="14"/>
      <c r="M96" s="14"/>
      <c r="N96" s="14"/>
      <c r="O96" s="14"/>
      <c r="P96" s="14"/>
    </row>
    <row r="97" spans="5:16" x14ac:dyDescent="0.25">
      <c r="E97" s="272"/>
      <c r="F97" s="13"/>
      <c r="G97" s="13"/>
      <c r="H97" s="13"/>
      <c r="I97" s="13"/>
      <c r="J97" s="13"/>
      <c r="L97" s="14"/>
      <c r="M97" s="14"/>
      <c r="N97" s="14"/>
      <c r="O97" s="14"/>
      <c r="P97" s="14"/>
    </row>
    <row r="98" spans="5:16" x14ac:dyDescent="0.25">
      <c r="F98" s="13"/>
      <c r="G98" s="13"/>
      <c r="H98" s="13"/>
      <c r="I98" s="13"/>
      <c r="J98" s="13"/>
      <c r="L98" s="14"/>
      <c r="M98" s="14"/>
      <c r="N98" s="14"/>
      <c r="O98" s="14"/>
      <c r="P98" s="14"/>
    </row>
    <row r="99" spans="5:16" x14ac:dyDescent="0.25">
      <c r="E99" s="272"/>
      <c r="F99" s="13"/>
      <c r="G99" s="13"/>
      <c r="H99" s="13"/>
      <c r="I99" s="13"/>
      <c r="J99" s="13"/>
      <c r="L99" s="14"/>
      <c r="M99" s="14"/>
      <c r="N99" s="14"/>
      <c r="O99" s="14"/>
      <c r="P99" s="14"/>
    </row>
    <row r="100" spans="5:16" x14ac:dyDescent="0.25">
      <c r="E100" s="272"/>
      <c r="F100" s="13"/>
      <c r="G100" s="13"/>
      <c r="H100" s="13"/>
      <c r="I100" s="13"/>
      <c r="J100" s="13"/>
      <c r="L100" s="14"/>
      <c r="M100" s="14"/>
      <c r="N100" s="14"/>
      <c r="O100" s="14"/>
      <c r="P100" s="14"/>
    </row>
    <row r="101" spans="5:16" x14ac:dyDescent="0.25">
      <c r="E101" s="272"/>
      <c r="F101" s="13"/>
      <c r="G101" s="13"/>
      <c r="H101" s="13"/>
      <c r="I101" s="13"/>
      <c r="J101" s="13"/>
      <c r="L101" s="14"/>
      <c r="M101" s="14"/>
      <c r="N101" s="14"/>
      <c r="O101" s="14"/>
      <c r="P101" s="14"/>
    </row>
    <row r="102" spans="5:16" x14ac:dyDescent="0.25">
      <c r="F102" s="13"/>
      <c r="G102" s="13"/>
      <c r="H102" s="13"/>
      <c r="I102" s="13"/>
      <c r="J102" s="13"/>
      <c r="L102" s="14"/>
      <c r="M102" s="14"/>
      <c r="N102" s="14"/>
      <c r="O102" s="14"/>
      <c r="P102" s="14"/>
    </row>
    <row r="103" spans="5:16" x14ac:dyDescent="0.25">
      <c r="E103" s="272"/>
      <c r="F103" s="13"/>
      <c r="G103" s="13"/>
      <c r="H103" s="13"/>
      <c r="I103" s="13"/>
      <c r="J103" s="13"/>
      <c r="L103" s="14"/>
      <c r="M103" s="14"/>
      <c r="N103" s="14"/>
      <c r="O103" s="14"/>
      <c r="P103" s="14"/>
    </row>
    <row r="104" spans="5:16" x14ac:dyDescent="0.25">
      <c r="E104" s="272"/>
      <c r="F104" s="13"/>
      <c r="G104" s="13"/>
      <c r="H104" s="13"/>
      <c r="I104" s="13"/>
      <c r="J104" s="13"/>
      <c r="L104" s="14"/>
      <c r="M104" s="14"/>
      <c r="N104" s="14"/>
      <c r="O104" s="14"/>
      <c r="P104" s="14"/>
    </row>
    <row r="105" spans="5:16" x14ac:dyDescent="0.25">
      <c r="E105" s="272"/>
      <c r="F105" s="13"/>
      <c r="G105" s="13"/>
      <c r="H105" s="13"/>
      <c r="I105" s="13"/>
      <c r="J105" s="13"/>
      <c r="L105" s="14"/>
      <c r="M105" s="14"/>
      <c r="N105" s="14"/>
      <c r="O105" s="14"/>
      <c r="P105" s="14"/>
    </row>
    <row r="106" spans="5:16" x14ac:dyDescent="0.25">
      <c r="E106" s="272"/>
      <c r="F106" s="13"/>
      <c r="G106" s="13"/>
      <c r="H106" s="13"/>
      <c r="I106" s="13"/>
      <c r="J106" s="13"/>
      <c r="L106" s="14"/>
      <c r="M106" s="14"/>
      <c r="N106" s="14"/>
      <c r="O106" s="14"/>
      <c r="P106" s="14"/>
    </row>
    <row r="107" spans="5:16" x14ac:dyDescent="0.25">
      <c r="E107" s="272"/>
      <c r="F107" s="13"/>
      <c r="G107" s="13"/>
      <c r="H107" s="13"/>
      <c r="I107" s="13"/>
      <c r="J107" s="13"/>
      <c r="L107" s="14"/>
      <c r="M107" s="14"/>
      <c r="N107" s="14"/>
      <c r="O107" s="14"/>
      <c r="P107" s="14"/>
    </row>
    <row r="108" spans="5:16" x14ac:dyDescent="0.25">
      <c r="E108" s="272"/>
      <c r="F108" s="13"/>
      <c r="G108" s="13"/>
      <c r="H108" s="13"/>
      <c r="I108" s="13"/>
      <c r="J108" s="13"/>
      <c r="L108" s="14"/>
      <c r="M108" s="14"/>
      <c r="N108" s="14"/>
      <c r="O108" s="14"/>
      <c r="P108" s="14"/>
    </row>
    <row r="109" spans="5:16" x14ac:dyDescent="0.25">
      <c r="E109" s="272"/>
      <c r="F109" s="13"/>
      <c r="G109" s="13"/>
      <c r="H109" s="13"/>
      <c r="I109" s="13"/>
      <c r="J109" s="13"/>
      <c r="L109" s="14"/>
      <c r="M109" s="14"/>
      <c r="N109" s="14"/>
      <c r="O109" s="14"/>
      <c r="P109" s="14"/>
    </row>
    <row r="110" spans="5:16" x14ac:dyDescent="0.25">
      <c r="E110" s="272"/>
      <c r="F110" s="13"/>
      <c r="G110" s="13"/>
      <c r="H110" s="13"/>
      <c r="I110" s="13"/>
      <c r="J110" s="13"/>
      <c r="L110" s="14"/>
      <c r="M110" s="14"/>
      <c r="N110" s="14"/>
      <c r="O110" s="14"/>
      <c r="P110" s="14"/>
    </row>
    <row r="111" spans="5:16" x14ac:dyDescent="0.25">
      <c r="E111" s="272"/>
      <c r="F111" s="13"/>
      <c r="G111" s="13"/>
      <c r="H111" s="13"/>
      <c r="I111" s="13"/>
      <c r="J111" s="13"/>
      <c r="L111" s="14"/>
      <c r="M111" s="14"/>
      <c r="N111" s="14"/>
      <c r="O111" s="14"/>
      <c r="P111" s="14"/>
    </row>
    <row r="112" spans="5:16" x14ac:dyDescent="0.25">
      <c r="E112" s="272"/>
      <c r="F112" s="13"/>
      <c r="G112" s="13"/>
      <c r="H112" s="13"/>
      <c r="I112" s="13"/>
      <c r="J112" s="13"/>
      <c r="L112" s="14"/>
      <c r="M112" s="14"/>
      <c r="N112" s="14"/>
      <c r="O112" s="14"/>
      <c r="P112" s="14"/>
    </row>
    <row r="113" spans="5:16" x14ac:dyDescent="0.25">
      <c r="E113" s="272"/>
      <c r="F113" s="13"/>
      <c r="G113" s="13"/>
      <c r="H113" s="13"/>
      <c r="I113" s="13"/>
      <c r="J113" s="13"/>
      <c r="L113" s="14"/>
      <c r="M113" s="14"/>
      <c r="N113" s="14"/>
      <c r="O113" s="14"/>
      <c r="P113" s="14"/>
    </row>
    <row r="114" spans="5:16" x14ac:dyDescent="0.25">
      <c r="E114" s="272"/>
      <c r="F114" s="13"/>
      <c r="G114" s="13"/>
      <c r="H114" s="13"/>
      <c r="I114" s="13"/>
      <c r="J114" s="13"/>
      <c r="L114" s="14"/>
      <c r="M114" s="14"/>
      <c r="N114" s="14"/>
      <c r="O114" s="14"/>
      <c r="P114" s="14"/>
    </row>
    <row r="115" spans="5:16" x14ac:dyDescent="0.25">
      <c r="E115" s="272"/>
      <c r="F115" s="13"/>
      <c r="G115" s="13"/>
      <c r="H115" s="13"/>
      <c r="I115" s="13"/>
      <c r="J115" s="13"/>
      <c r="L115" s="14"/>
      <c r="M115" s="14"/>
      <c r="N115" s="14"/>
      <c r="O115" s="14"/>
      <c r="P115" s="14"/>
    </row>
    <row r="116" spans="5:16" x14ac:dyDescent="0.25">
      <c r="E116" s="272"/>
      <c r="F116" s="13"/>
      <c r="G116" s="13"/>
      <c r="H116" s="13"/>
      <c r="I116" s="13"/>
      <c r="J116" s="13"/>
      <c r="L116" s="14"/>
      <c r="M116" s="14"/>
      <c r="N116" s="14"/>
      <c r="O116" s="14"/>
      <c r="P116" s="14"/>
    </row>
    <row r="117" spans="5:16" x14ac:dyDescent="0.25">
      <c r="E117" s="272"/>
      <c r="F117" s="13"/>
      <c r="G117" s="13"/>
      <c r="H117" s="13"/>
      <c r="I117" s="13"/>
      <c r="J117" s="13"/>
      <c r="L117" s="14"/>
      <c r="M117" s="14"/>
      <c r="N117" s="14"/>
      <c r="O117" s="14"/>
      <c r="P117" s="14"/>
    </row>
    <row r="118" spans="5:16" x14ac:dyDescent="0.25">
      <c r="E118" s="272"/>
      <c r="F118" s="13"/>
      <c r="G118" s="13"/>
      <c r="H118" s="13"/>
      <c r="I118" s="13"/>
      <c r="J118" s="13"/>
      <c r="L118" s="14"/>
      <c r="M118" s="14"/>
      <c r="N118" s="14"/>
      <c r="O118" s="14"/>
      <c r="P118" s="14"/>
    </row>
    <row r="119" spans="5:16" x14ac:dyDescent="0.25">
      <c r="E119" s="272"/>
      <c r="F119" s="13"/>
      <c r="G119" s="13"/>
      <c r="H119" s="13"/>
      <c r="I119" s="13"/>
      <c r="J119" s="13"/>
      <c r="L119" s="14"/>
      <c r="M119" s="14"/>
      <c r="N119" s="14"/>
      <c r="O119" s="14"/>
      <c r="P119" s="14"/>
    </row>
    <row r="120" spans="5:16" x14ac:dyDescent="0.25">
      <c r="E120" s="272"/>
      <c r="F120" s="13"/>
      <c r="G120" s="13"/>
      <c r="H120" s="13"/>
      <c r="I120" s="13"/>
      <c r="J120" s="13"/>
      <c r="L120" s="14"/>
      <c r="M120" s="14"/>
      <c r="N120" s="14"/>
      <c r="O120" s="14"/>
      <c r="P120" s="14"/>
    </row>
    <row r="121" spans="5:16" x14ac:dyDescent="0.25">
      <c r="E121" s="272"/>
      <c r="F121" s="13"/>
      <c r="G121" s="13"/>
      <c r="H121" s="13"/>
      <c r="I121" s="13"/>
      <c r="J121" s="13"/>
      <c r="L121" s="14"/>
      <c r="M121" s="14"/>
      <c r="N121" s="14"/>
      <c r="O121" s="14"/>
      <c r="P121" s="14"/>
    </row>
    <row r="122" spans="5:16" x14ac:dyDescent="0.25">
      <c r="E122" s="272"/>
      <c r="F122" s="13"/>
      <c r="G122" s="13"/>
      <c r="H122" s="13"/>
      <c r="I122" s="13"/>
      <c r="J122" s="13"/>
      <c r="L122" s="14"/>
      <c r="M122" s="14"/>
      <c r="N122" s="14"/>
      <c r="O122" s="14"/>
      <c r="P122" s="14"/>
    </row>
    <row r="123" spans="5:16" x14ac:dyDescent="0.25">
      <c r="E123" s="272"/>
      <c r="F123" s="13"/>
      <c r="G123" s="13"/>
      <c r="H123" s="13"/>
      <c r="I123" s="13"/>
      <c r="J123" s="13"/>
      <c r="L123" s="14"/>
      <c r="M123" s="14"/>
      <c r="N123" s="14"/>
      <c r="O123" s="14"/>
      <c r="P123" s="14"/>
    </row>
    <row r="124" spans="5:16" x14ac:dyDescent="0.25">
      <c r="E124" s="272"/>
      <c r="F124" s="13"/>
      <c r="G124" s="13"/>
      <c r="H124" s="13"/>
      <c r="I124" s="13"/>
      <c r="J124" s="13"/>
      <c r="L124" s="14"/>
      <c r="M124" s="14"/>
      <c r="N124" s="14"/>
      <c r="O124" s="14"/>
      <c r="P124" s="14"/>
    </row>
    <row r="125" spans="5:16" x14ac:dyDescent="0.25">
      <c r="E125" s="272"/>
      <c r="F125" s="13"/>
      <c r="G125" s="13"/>
      <c r="H125" s="13"/>
      <c r="I125" s="13"/>
      <c r="J125" s="13"/>
      <c r="L125" s="14"/>
      <c r="M125" s="14"/>
      <c r="N125" s="14"/>
      <c r="O125" s="14"/>
      <c r="P125" s="14"/>
    </row>
    <row r="126" spans="5:16" x14ac:dyDescent="0.25">
      <c r="F126" s="13"/>
      <c r="G126" s="13"/>
      <c r="H126" s="13"/>
      <c r="I126" s="13"/>
      <c r="J126" s="13"/>
      <c r="L126" s="14"/>
      <c r="M126" s="14"/>
      <c r="N126" s="14"/>
      <c r="O126" s="14"/>
      <c r="P126" s="14"/>
    </row>
    <row r="127" spans="5:16" x14ac:dyDescent="0.25">
      <c r="E127" s="272"/>
      <c r="F127" s="13"/>
      <c r="G127" s="13"/>
      <c r="H127" s="13"/>
      <c r="I127" s="13"/>
      <c r="J127" s="13"/>
      <c r="L127" s="14"/>
      <c r="M127" s="14"/>
      <c r="N127" s="14"/>
      <c r="O127" s="14"/>
      <c r="P127" s="14"/>
    </row>
    <row r="128" spans="5:16" x14ac:dyDescent="0.25">
      <c r="E128" s="272"/>
      <c r="F128" s="13"/>
      <c r="G128" s="13"/>
      <c r="H128" s="13"/>
      <c r="I128" s="13"/>
      <c r="J128" s="13"/>
      <c r="L128" s="14"/>
      <c r="M128" s="14"/>
      <c r="N128" s="14"/>
      <c r="O128" s="14"/>
      <c r="P128" s="14"/>
    </row>
    <row r="129" spans="5:16" x14ac:dyDescent="0.25">
      <c r="E129" s="272"/>
      <c r="F129" s="13"/>
      <c r="G129" s="13"/>
      <c r="H129" s="13"/>
      <c r="I129" s="13"/>
      <c r="J129" s="13"/>
      <c r="L129" s="14"/>
      <c r="M129" s="14"/>
      <c r="N129" s="14"/>
      <c r="O129" s="14"/>
      <c r="P129" s="14"/>
    </row>
    <row r="130" spans="5:16" x14ac:dyDescent="0.25">
      <c r="E130" s="272"/>
      <c r="F130" s="13"/>
      <c r="G130" s="13"/>
      <c r="H130" s="13"/>
      <c r="I130" s="13"/>
      <c r="J130" s="13"/>
      <c r="L130" s="14"/>
      <c r="M130" s="14"/>
      <c r="N130" s="14"/>
      <c r="O130" s="14"/>
      <c r="P130" s="14"/>
    </row>
    <row r="131" spans="5:16" x14ac:dyDescent="0.25">
      <c r="E131" s="272"/>
      <c r="F131" s="13"/>
      <c r="G131" s="13"/>
      <c r="H131" s="13"/>
      <c r="I131" s="13"/>
      <c r="J131" s="13"/>
      <c r="L131" s="14"/>
      <c r="M131" s="14"/>
      <c r="N131" s="14"/>
      <c r="O131" s="14"/>
      <c r="P131" s="14"/>
    </row>
    <row r="132" spans="5:16" x14ac:dyDescent="0.25">
      <c r="E132" s="272"/>
      <c r="F132" s="13"/>
      <c r="G132" s="13"/>
      <c r="H132" s="13"/>
      <c r="I132" s="13"/>
      <c r="J132" s="13"/>
      <c r="L132" s="14"/>
      <c r="M132" s="14"/>
      <c r="N132" s="14"/>
      <c r="O132" s="14"/>
      <c r="P132" s="14"/>
    </row>
    <row r="133" spans="5:16" x14ac:dyDescent="0.25">
      <c r="E133" s="272"/>
      <c r="F133" s="13"/>
      <c r="G133" s="13"/>
      <c r="H133" s="13"/>
      <c r="I133" s="13"/>
      <c r="J133" s="13"/>
      <c r="L133" s="14"/>
      <c r="M133" s="14"/>
      <c r="N133" s="14"/>
      <c r="O133" s="14"/>
      <c r="P133" s="14"/>
    </row>
    <row r="134" spans="5:16" x14ac:dyDescent="0.25">
      <c r="E134" s="272"/>
      <c r="F134" s="13"/>
      <c r="G134" s="13"/>
      <c r="H134" s="13"/>
      <c r="I134" s="13"/>
      <c r="J134" s="13"/>
      <c r="L134" s="14"/>
      <c r="M134" s="14"/>
      <c r="N134" s="14"/>
      <c r="O134" s="14"/>
      <c r="P134" s="14"/>
    </row>
    <row r="135" spans="5:16" x14ac:dyDescent="0.25">
      <c r="E135" s="272"/>
      <c r="F135" s="13"/>
      <c r="G135" s="13"/>
      <c r="H135" s="13"/>
      <c r="I135" s="13"/>
      <c r="J135" s="13"/>
      <c r="L135" s="14"/>
      <c r="M135" s="14"/>
      <c r="N135" s="14"/>
      <c r="O135" s="14"/>
      <c r="P135" s="14"/>
    </row>
    <row r="136" spans="5:16" x14ac:dyDescent="0.25">
      <c r="E136" s="272"/>
      <c r="F136" s="13"/>
      <c r="G136" s="13"/>
      <c r="H136" s="13"/>
      <c r="I136" s="13"/>
      <c r="J136" s="13"/>
      <c r="L136" s="14"/>
      <c r="M136" s="14"/>
      <c r="N136" s="14"/>
      <c r="O136" s="14"/>
      <c r="P136" s="14"/>
    </row>
    <row r="137" spans="5:16" x14ac:dyDescent="0.25">
      <c r="E137" s="272"/>
      <c r="F137" s="13"/>
      <c r="G137" s="13"/>
      <c r="H137" s="13"/>
      <c r="I137" s="13"/>
      <c r="J137" s="13"/>
      <c r="L137" s="14"/>
      <c r="M137" s="14"/>
      <c r="N137" s="14"/>
      <c r="O137" s="14"/>
      <c r="P137" s="14"/>
    </row>
    <row r="138" spans="5:16" x14ac:dyDescent="0.25">
      <c r="E138" s="272"/>
      <c r="F138" s="13"/>
      <c r="G138" s="13"/>
      <c r="H138" s="13"/>
      <c r="I138" s="13"/>
      <c r="J138" s="13"/>
      <c r="L138" s="14"/>
      <c r="M138" s="14"/>
      <c r="N138" s="14"/>
      <c r="O138" s="14"/>
      <c r="P138" s="14"/>
    </row>
    <row r="139" spans="5:16" x14ac:dyDescent="0.25">
      <c r="E139" s="272"/>
      <c r="F139" s="13"/>
      <c r="G139" s="13"/>
      <c r="H139" s="13"/>
      <c r="I139" s="13"/>
      <c r="J139" s="13"/>
      <c r="L139" s="14"/>
      <c r="M139" s="14"/>
      <c r="N139" s="14"/>
      <c r="O139" s="14"/>
      <c r="P139" s="14"/>
    </row>
    <row r="140" spans="5:16" x14ac:dyDescent="0.25">
      <c r="E140" s="272"/>
      <c r="F140" s="13"/>
      <c r="G140" s="13"/>
      <c r="H140" s="13"/>
      <c r="I140" s="13"/>
      <c r="J140" s="13"/>
      <c r="L140" s="14"/>
      <c r="M140" s="14"/>
      <c r="N140" s="14"/>
      <c r="O140" s="14"/>
      <c r="P140" s="14"/>
    </row>
    <row r="141" spans="5:16" x14ac:dyDescent="0.25">
      <c r="E141" s="272"/>
      <c r="F141" s="13"/>
      <c r="G141" s="13"/>
      <c r="H141" s="13"/>
      <c r="I141" s="13"/>
      <c r="J141" s="13"/>
      <c r="L141" s="14"/>
      <c r="M141" s="14"/>
      <c r="N141" s="14"/>
      <c r="O141" s="14"/>
      <c r="P141" s="14"/>
    </row>
    <row r="142" spans="5:16" x14ac:dyDescent="0.25">
      <c r="E142" s="272"/>
      <c r="F142" s="13"/>
      <c r="G142" s="13"/>
      <c r="H142" s="13"/>
      <c r="I142" s="13"/>
      <c r="J142" s="13"/>
      <c r="L142" s="14"/>
      <c r="M142" s="14"/>
      <c r="N142" s="14"/>
      <c r="O142" s="14"/>
      <c r="P142" s="14"/>
    </row>
    <row r="143" spans="5:16" x14ac:dyDescent="0.25">
      <c r="E143" s="272"/>
      <c r="F143" s="13"/>
      <c r="G143" s="13"/>
      <c r="H143" s="13"/>
      <c r="I143" s="13"/>
      <c r="J143" s="13"/>
      <c r="L143" s="14"/>
      <c r="M143" s="14"/>
      <c r="N143" s="14"/>
      <c r="O143" s="14"/>
      <c r="P143" s="14"/>
    </row>
    <row r="144" spans="5:16" x14ac:dyDescent="0.25">
      <c r="E144" s="272"/>
      <c r="F144" s="13"/>
      <c r="G144" s="13"/>
      <c r="H144" s="13"/>
      <c r="I144" s="13"/>
      <c r="J144" s="13"/>
      <c r="L144" s="14"/>
      <c r="M144" s="14"/>
      <c r="N144" s="14"/>
      <c r="O144" s="14"/>
      <c r="P144" s="14"/>
    </row>
    <row r="145" spans="5:16" x14ac:dyDescent="0.25">
      <c r="E145" s="272"/>
      <c r="F145" s="13"/>
      <c r="G145" s="13"/>
      <c r="H145" s="13"/>
      <c r="I145" s="13"/>
      <c r="J145" s="13"/>
      <c r="L145" s="14"/>
      <c r="M145" s="14"/>
      <c r="N145" s="14"/>
      <c r="O145" s="14"/>
      <c r="P145" s="14"/>
    </row>
    <row r="146" spans="5:16" x14ac:dyDescent="0.25">
      <c r="E146" s="272"/>
      <c r="F146" s="13"/>
      <c r="G146" s="13"/>
      <c r="H146" s="13"/>
      <c r="I146" s="13"/>
      <c r="J146" s="13"/>
      <c r="L146" s="14"/>
      <c r="M146" s="14"/>
      <c r="N146" s="14"/>
      <c r="O146" s="14"/>
      <c r="P146" s="14"/>
    </row>
    <row r="147" spans="5:16" x14ac:dyDescent="0.25">
      <c r="E147" s="272"/>
      <c r="F147" s="13"/>
      <c r="G147" s="13"/>
      <c r="H147" s="13"/>
      <c r="I147" s="13"/>
      <c r="J147" s="13"/>
      <c r="L147" s="14"/>
      <c r="M147" s="14"/>
      <c r="N147" s="14"/>
      <c r="O147" s="14"/>
      <c r="P147" s="14"/>
    </row>
    <row r="148" spans="5:16" x14ac:dyDescent="0.25">
      <c r="E148" s="272"/>
      <c r="F148" s="13"/>
      <c r="G148" s="13"/>
      <c r="H148" s="13"/>
      <c r="I148" s="13"/>
      <c r="J148" s="13"/>
      <c r="L148" s="14"/>
      <c r="M148" s="14"/>
      <c r="N148" s="14"/>
      <c r="O148" s="14"/>
      <c r="P148" s="14"/>
    </row>
    <row r="149" spans="5:16" x14ac:dyDescent="0.25">
      <c r="E149" s="272"/>
      <c r="F149" s="13"/>
      <c r="G149" s="13"/>
      <c r="H149" s="13"/>
      <c r="I149" s="13"/>
      <c r="J149" s="13"/>
      <c r="L149" s="14"/>
      <c r="M149" s="14"/>
      <c r="N149" s="14"/>
      <c r="O149" s="14"/>
      <c r="P149" s="14"/>
    </row>
    <row r="150" spans="5:16" x14ac:dyDescent="0.25">
      <c r="E150" s="272"/>
      <c r="F150" s="13"/>
      <c r="G150" s="13"/>
      <c r="H150" s="13"/>
      <c r="I150" s="13"/>
      <c r="J150" s="13"/>
      <c r="L150" s="14"/>
      <c r="M150" s="14"/>
      <c r="N150" s="14"/>
      <c r="O150" s="14"/>
      <c r="P150" s="14"/>
    </row>
    <row r="151" spans="5:16" x14ac:dyDescent="0.25">
      <c r="E151" s="272"/>
      <c r="F151" s="13"/>
      <c r="G151" s="13"/>
      <c r="H151" s="13"/>
      <c r="I151" s="13"/>
      <c r="J151" s="13"/>
      <c r="L151" s="14"/>
      <c r="M151" s="14"/>
      <c r="N151" s="14"/>
      <c r="O151" s="14"/>
      <c r="P151" s="14"/>
    </row>
    <row r="152" spans="5:16" x14ac:dyDescent="0.25">
      <c r="E152" s="272"/>
      <c r="F152" s="13"/>
      <c r="G152" s="13"/>
      <c r="H152" s="13"/>
      <c r="I152" s="13"/>
      <c r="J152" s="13"/>
      <c r="L152" s="14"/>
      <c r="M152" s="14"/>
      <c r="N152" s="14"/>
      <c r="O152" s="14"/>
      <c r="P152" s="14"/>
    </row>
    <row r="153" spans="5:16" x14ac:dyDescent="0.25">
      <c r="E153" s="272"/>
      <c r="F153" s="13"/>
      <c r="G153" s="13"/>
      <c r="H153" s="13"/>
      <c r="I153" s="13"/>
      <c r="J153" s="13"/>
      <c r="L153" s="14"/>
      <c r="M153" s="14"/>
      <c r="N153" s="14"/>
      <c r="O153" s="14"/>
      <c r="P153" s="14"/>
    </row>
    <row r="154" spans="5:16" x14ac:dyDescent="0.25">
      <c r="E154" s="272"/>
      <c r="F154" s="13"/>
      <c r="G154" s="13"/>
      <c r="H154" s="13"/>
      <c r="I154" s="13"/>
      <c r="J154" s="13"/>
      <c r="L154" s="14"/>
      <c r="M154" s="14"/>
      <c r="N154" s="14"/>
      <c r="O154" s="14"/>
      <c r="P154" s="14"/>
    </row>
    <row r="155" spans="5:16" x14ac:dyDescent="0.25">
      <c r="F155" s="13"/>
      <c r="G155" s="13"/>
      <c r="H155" s="13"/>
      <c r="I155" s="13"/>
      <c r="J155" s="13"/>
      <c r="L155" s="14"/>
      <c r="M155" s="14"/>
      <c r="N155" s="14"/>
      <c r="O155" s="14"/>
      <c r="P155" s="14"/>
    </row>
    <row r="156" spans="5:16" x14ac:dyDescent="0.25">
      <c r="E156" s="272"/>
      <c r="F156" s="13"/>
      <c r="G156" s="13"/>
      <c r="H156" s="13"/>
      <c r="I156" s="13"/>
      <c r="J156" s="13"/>
      <c r="L156" s="14"/>
      <c r="M156" s="14"/>
      <c r="N156" s="14"/>
      <c r="O156" s="14"/>
      <c r="P156" s="14"/>
    </row>
    <row r="157" spans="5:16" x14ac:dyDescent="0.25">
      <c r="E157" s="272"/>
      <c r="F157" s="13"/>
      <c r="G157" s="13"/>
      <c r="H157" s="13"/>
      <c r="I157" s="13"/>
      <c r="J157" s="13"/>
      <c r="L157" s="14"/>
      <c r="M157" s="14"/>
      <c r="N157" s="14"/>
      <c r="O157" s="14"/>
      <c r="P157" s="14"/>
    </row>
    <row r="158" spans="5:16" x14ac:dyDescent="0.25">
      <c r="E158" s="272"/>
      <c r="F158" s="13"/>
      <c r="G158" s="13"/>
      <c r="H158" s="13"/>
      <c r="I158" s="13"/>
      <c r="J158" s="13"/>
      <c r="L158" s="14"/>
      <c r="M158" s="14"/>
      <c r="N158" s="14"/>
      <c r="O158" s="14"/>
      <c r="P158" s="14"/>
    </row>
    <row r="159" spans="5:16" x14ac:dyDescent="0.25">
      <c r="E159" s="272"/>
      <c r="F159" s="13"/>
      <c r="G159" s="13"/>
      <c r="H159" s="13"/>
      <c r="I159" s="13"/>
      <c r="J159" s="13"/>
      <c r="L159" s="14"/>
      <c r="M159" s="14"/>
      <c r="N159" s="14"/>
      <c r="O159" s="14"/>
      <c r="P159" s="14"/>
    </row>
    <row r="160" spans="5:16" x14ac:dyDescent="0.25">
      <c r="E160" s="272"/>
      <c r="F160" s="13"/>
      <c r="G160" s="13"/>
      <c r="H160" s="13"/>
      <c r="I160" s="13"/>
      <c r="J160" s="13"/>
      <c r="L160" s="14"/>
      <c r="M160" s="14"/>
      <c r="N160" s="14"/>
      <c r="O160" s="14"/>
      <c r="P160" s="14"/>
    </row>
    <row r="161" spans="5:16" x14ac:dyDescent="0.25">
      <c r="E161" s="272"/>
      <c r="F161" s="13"/>
      <c r="G161" s="13"/>
      <c r="H161" s="13"/>
      <c r="I161" s="13"/>
      <c r="J161" s="13"/>
      <c r="L161" s="14"/>
      <c r="M161" s="14"/>
      <c r="N161" s="14"/>
      <c r="O161" s="14"/>
      <c r="P161" s="14"/>
    </row>
    <row r="162" spans="5:16" x14ac:dyDescent="0.25">
      <c r="E162" s="272"/>
      <c r="F162" s="13"/>
      <c r="G162" s="13"/>
      <c r="H162" s="13"/>
      <c r="I162" s="13"/>
      <c r="J162" s="13"/>
      <c r="L162" s="14"/>
      <c r="M162" s="14"/>
      <c r="N162" s="14"/>
      <c r="O162" s="14"/>
      <c r="P162" s="14"/>
    </row>
    <row r="163" spans="5:16" x14ac:dyDescent="0.25">
      <c r="E163" s="272"/>
      <c r="F163" s="13"/>
      <c r="G163" s="13"/>
      <c r="H163" s="13"/>
      <c r="I163" s="13"/>
      <c r="J163" s="13"/>
      <c r="L163" s="14"/>
      <c r="M163" s="14"/>
      <c r="N163" s="14"/>
      <c r="O163" s="14"/>
      <c r="P163" s="14"/>
    </row>
    <row r="164" spans="5:16" x14ac:dyDescent="0.25">
      <c r="E164" s="272"/>
      <c r="F164" s="13"/>
      <c r="G164" s="13"/>
      <c r="H164" s="13"/>
      <c r="I164" s="13"/>
      <c r="J164" s="13"/>
      <c r="L164" s="14"/>
      <c r="M164" s="14"/>
      <c r="N164" s="14"/>
      <c r="O164" s="14"/>
      <c r="P164" s="14"/>
    </row>
    <row r="165" spans="5:16" x14ac:dyDescent="0.25">
      <c r="E165" s="272"/>
      <c r="F165" s="13"/>
      <c r="G165" s="13"/>
      <c r="H165" s="13"/>
      <c r="I165" s="13"/>
      <c r="J165" s="13"/>
      <c r="L165" s="14"/>
      <c r="M165" s="14"/>
      <c r="N165" s="14"/>
      <c r="O165" s="14"/>
      <c r="P165" s="14"/>
    </row>
    <row r="166" spans="5:16" x14ac:dyDescent="0.25">
      <c r="E166" s="272"/>
      <c r="F166" s="13"/>
      <c r="G166" s="13"/>
      <c r="H166" s="13"/>
      <c r="I166" s="13"/>
      <c r="J166" s="13"/>
      <c r="L166" s="14"/>
      <c r="M166" s="14"/>
      <c r="N166" s="14"/>
      <c r="O166" s="14"/>
      <c r="P166" s="14"/>
    </row>
    <row r="167" spans="5:16" x14ac:dyDescent="0.25">
      <c r="E167" s="272"/>
      <c r="F167" s="13"/>
      <c r="G167" s="13"/>
      <c r="H167" s="13"/>
      <c r="I167" s="13"/>
      <c r="J167" s="13"/>
      <c r="L167" s="14"/>
      <c r="M167" s="14"/>
      <c r="N167" s="14"/>
      <c r="O167" s="14"/>
      <c r="P167" s="14"/>
    </row>
    <row r="168" spans="5:16" x14ac:dyDescent="0.25">
      <c r="E168" s="272"/>
      <c r="F168" s="13"/>
      <c r="G168" s="13"/>
      <c r="H168" s="13"/>
      <c r="I168" s="13"/>
      <c r="J168" s="13"/>
      <c r="L168" s="14"/>
      <c r="M168" s="14"/>
      <c r="N168" s="14"/>
      <c r="O168" s="14"/>
      <c r="P168" s="14"/>
    </row>
    <row r="169" spans="5:16" x14ac:dyDescent="0.25">
      <c r="E169" s="272"/>
      <c r="F169" s="13"/>
      <c r="G169" s="13"/>
      <c r="H169" s="13"/>
      <c r="I169" s="13"/>
      <c r="J169" s="13"/>
      <c r="L169" s="14"/>
      <c r="M169" s="14"/>
      <c r="N169" s="14"/>
      <c r="O169" s="14"/>
      <c r="P169" s="14"/>
    </row>
    <row r="170" spans="5:16" x14ac:dyDescent="0.25">
      <c r="E170" s="272"/>
      <c r="F170" s="13"/>
      <c r="G170" s="13"/>
      <c r="H170" s="13"/>
      <c r="I170" s="13"/>
      <c r="J170" s="13"/>
      <c r="L170" s="14"/>
      <c r="M170" s="14"/>
      <c r="N170" s="14"/>
      <c r="O170" s="14"/>
      <c r="P170" s="14"/>
    </row>
    <row r="171" spans="5:16" x14ac:dyDescent="0.25">
      <c r="E171" s="272"/>
      <c r="F171" s="13"/>
      <c r="G171" s="13"/>
      <c r="H171" s="13"/>
      <c r="I171" s="13"/>
      <c r="J171" s="13"/>
      <c r="L171" s="14"/>
      <c r="M171" s="14"/>
      <c r="N171" s="14"/>
      <c r="O171" s="14"/>
      <c r="P171" s="14"/>
    </row>
    <row r="172" spans="5:16" x14ac:dyDescent="0.25">
      <c r="E172" s="272"/>
      <c r="F172" s="13"/>
      <c r="G172" s="13"/>
      <c r="H172" s="13"/>
      <c r="I172" s="13"/>
      <c r="J172" s="13"/>
      <c r="L172" s="14"/>
      <c r="M172" s="14"/>
      <c r="N172" s="14"/>
      <c r="O172" s="14"/>
      <c r="P172" s="14"/>
    </row>
    <row r="173" spans="5:16" x14ac:dyDescent="0.25">
      <c r="E173" s="272"/>
      <c r="F173" s="13"/>
      <c r="G173" s="13"/>
      <c r="H173" s="13"/>
      <c r="I173" s="13"/>
      <c r="J173" s="13"/>
      <c r="L173" s="14"/>
      <c r="M173" s="14"/>
      <c r="N173" s="14"/>
      <c r="O173" s="14"/>
      <c r="P173" s="14"/>
    </row>
    <row r="174" spans="5:16" x14ac:dyDescent="0.25">
      <c r="E174" s="272"/>
      <c r="F174" s="13"/>
      <c r="G174" s="13"/>
      <c r="H174" s="13"/>
      <c r="I174" s="13"/>
      <c r="J174" s="13"/>
      <c r="L174" s="14"/>
      <c r="M174" s="14"/>
      <c r="N174" s="14"/>
      <c r="O174" s="14"/>
      <c r="P174" s="14"/>
    </row>
    <row r="175" spans="5:16" x14ac:dyDescent="0.25">
      <c r="E175" s="272"/>
      <c r="F175" s="13"/>
      <c r="G175" s="13"/>
      <c r="H175" s="13"/>
      <c r="I175" s="13"/>
      <c r="J175" s="13"/>
      <c r="L175" s="14"/>
      <c r="M175" s="14"/>
      <c r="N175" s="14"/>
      <c r="O175" s="14"/>
      <c r="P175" s="14"/>
    </row>
    <row r="176" spans="5:16" x14ac:dyDescent="0.25">
      <c r="E176" s="272"/>
      <c r="F176" s="13"/>
      <c r="G176" s="13"/>
      <c r="H176" s="13"/>
      <c r="I176" s="13"/>
      <c r="J176" s="13"/>
      <c r="L176" s="14"/>
      <c r="M176" s="14"/>
      <c r="N176" s="14"/>
      <c r="O176" s="14"/>
      <c r="P176" s="14"/>
    </row>
    <row r="177" spans="5:16" x14ac:dyDescent="0.25">
      <c r="E177" s="272"/>
      <c r="F177" s="13"/>
      <c r="G177" s="13"/>
      <c r="H177" s="13"/>
      <c r="I177" s="13"/>
      <c r="J177" s="13"/>
      <c r="L177" s="14"/>
      <c r="M177" s="14"/>
      <c r="N177" s="14"/>
      <c r="O177" s="14"/>
      <c r="P177" s="14"/>
    </row>
    <row r="178" spans="5:16" x14ac:dyDescent="0.25">
      <c r="E178" s="272"/>
      <c r="F178" s="13"/>
      <c r="G178" s="13"/>
      <c r="H178" s="13"/>
      <c r="I178" s="13"/>
      <c r="J178" s="13"/>
      <c r="L178" s="14"/>
      <c r="M178" s="14"/>
      <c r="N178" s="14"/>
      <c r="O178" s="14"/>
      <c r="P178" s="14"/>
    </row>
    <row r="179" spans="5:16" x14ac:dyDescent="0.25">
      <c r="E179" s="272"/>
      <c r="F179" s="13"/>
      <c r="G179" s="13"/>
      <c r="H179" s="13"/>
      <c r="I179" s="13"/>
      <c r="J179" s="13"/>
      <c r="L179" s="14"/>
      <c r="M179" s="14"/>
      <c r="N179" s="14"/>
      <c r="O179" s="14"/>
      <c r="P179" s="14"/>
    </row>
    <row r="180" spans="5:16" x14ac:dyDescent="0.25">
      <c r="E180" s="272"/>
      <c r="F180" s="13"/>
      <c r="G180" s="13"/>
      <c r="H180" s="13"/>
      <c r="I180" s="13"/>
      <c r="J180" s="13"/>
      <c r="L180" s="14"/>
      <c r="M180" s="14"/>
      <c r="N180" s="14"/>
      <c r="O180" s="14"/>
      <c r="P180" s="14"/>
    </row>
    <row r="181" spans="5:16" x14ac:dyDescent="0.25">
      <c r="E181" s="272"/>
      <c r="F181" s="13"/>
      <c r="G181" s="13"/>
      <c r="H181" s="13"/>
      <c r="I181" s="13"/>
      <c r="J181" s="13"/>
      <c r="L181" s="14"/>
      <c r="M181" s="14"/>
      <c r="N181" s="14"/>
      <c r="O181" s="14"/>
      <c r="P181" s="14"/>
    </row>
    <row r="182" spans="5:16" x14ac:dyDescent="0.25">
      <c r="F182" s="13"/>
      <c r="G182" s="13"/>
      <c r="H182" s="13"/>
      <c r="I182" s="13"/>
      <c r="J182" s="13"/>
      <c r="L182" s="14"/>
      <c r="M182" s="14"/>
      <c r="N182" s="14"/>
      <c r="O182" s="14"/>
      <c r="P182" s="14"/>
    </row>
    <row r="183" spans="5:16" x14ac:dyDescent="0.25">
      <c r="E183" s="272"/>
      <c r="F183" s="13"/>
      <c r="G183" s="13"/>
      <c r="H183" s="13"/>
      <c r="I183" s="13"/>
      <c r="J183" s="13"/>
      <c r="L183" s="14"/>
      <c r="M183" s="14"/>
      <c r="N183" s="14"/>
      <c r="O183" s="14"/>
      <c r="P183" s="14"/>
    </row>
    <row r="184" spans="5:16" x14ac:dyDescent="0.25">
      <c r="E184" s="272"/>
      <c r="F184" s="13"/>
      <c r="G184" s="13"/>
      <c r="H184" s="13"/>
      <c r="I184" s="13"/>
      <c r="J184" s="13"/>
      <c r="L184" s="14"/>
      <c r="M184" s="14"/>
      <c r="N184" s="14"/>
      <c r="O184" s="14"/>
      <c r="P184" s="14"/>
    </row>
    <row r="185" spans="5:16" x14ac:dyDescent="0.25">
      <c r="E185" s="272"/>
      <c r="F185" s="13"/>
      <c r="G185" s="13"/>
      <c r="H185" s="13"/>
      <c r="I185" s="13"/>
      <c r="J185" s="13"/>
      <c r="L185" s="14"/>
      <c r="M185" s="14"/>
      <c r="N185" s="14"/>
      <c r="O185" s="14"/>
      <c r="P185" s="14"/>
    </row>
    <row r="186" spans="5:16" x14ac:dyDescent="0.25">
      <c r="F186" s="13"/>
      <c r="G186" s="13"/>
      <c r="H186" s="13"/>
      <c r="I186" s="13"/>
      <c r="J186" s="13"/>
      <c r="L186" s="14"/>
      <c r="M186" s="14"/>
      <c r="N186" s="14"/>
      <c r="O186" s="14"/>
      <c r="P186" s="14"/>
    </row>
    <row r="187" spans="5:16" x14ac:dyDescent="0.25">
      <c r="E187" s="272"/>
      <c r="F187" s="13"/>
      <c r="G187" s="13"/>
      <c r="H187" s="13"/>
      <c r="I187" s="13"/>
      <c r="J187" s="13"/>
      <c r="L187" s="14"/>
      <c r="M187" s="14"/>
      <c r="N187" s="14"/>
      <c r="O187" s="14"/>
      <c r="P187" s="14"/>
    </row>
    <row r="188" spans="5:16" x14ac:dyDescent="0.25">
      <c r="E188" s="272"/>
      <c r="F188" s="13"/>
      <c r="G188" s="13"/>
      <c r="H188" s="13"/>
      <c r="I188" s="13"/>
      <c r="J188" s="13"/>
      <c r="L188" s="14"/>
      <c r="M188" s="14"/>
      <c r="N188" s="14"/>
      <c r="O188" s="14"/>
      <c r="P188" s="14"/>
    </row>
    <row r="189" spans="5:16" x14ac:dyDescent="0.25">
      <c r="E189" s="272"/>
      <c r="F189" s="13"/>
      <c r="G189" s="13"/>
      <c r="H189" s="13"/>
      <c r="I189" s="13"/>
      <c r="J189" s="13"/>
      <c r="L189" s="14"/>
      <c r="M189" s="14"/>
      <c r="N189" s="14"/>
      <c r="O189" s="14"/>
      <c r="P189" s="14"/>
    </row>
    <row r="190" spans="5:16" x14ac:dyDescent="0.25">
      <c r="E190" s="272"/>
      <c r="F190" s="13"/>
      <c r="G190" s="13"/>
      <c r="H190" s="13"/>
      <c r="I190" s="13"/>
      <c r="J190" s="13"/>
      <c r="L190" s="14"/>
      <c r="M190" s="14"/>
      <c r="N190" s="14"/>
      <c r="O190" s="14"/>
      <c r="P190" s="14"/>
    </row>
    <row r="191" spans="5:16" x14ac:dyDescent="0.25">
      <c r="E191" s="272"/>
      <c r="F191" s="13"/>
      <c r="G191" s="13"/>
      <c r="H191" s="13"/>
      <c r="I191" s="13"/>
      <c r="J191" s="13"/>
      <c r="L191" s="14"/>
      <c r="M191" s="14"/>
      <c r="N191" s="14"/>
      <c r="O191" s="14"/>
      <c r="P191" s="14"/>
    </row>
    <row r="192" spans="5:16" x14ac:dyDescent="0.25">
      <c r="E192" s="272"/>
      <c r="F192" s="13"/>
      <c r="G192" s="13"/>
      <c r="H192" s="13"/>
      <c r="I192" s="13"/>
      <c r="J192" s="13"/>
      <c r="L192" s="14"/>
      <c r="M192" s="14"/>
      <c r="N192" s="14"/>
      <c r="O192" s="14"/>
      <c r="P192" s="14"/>
    </row>
    <row r="193" spans="5:16" x14ac:dyDescent="0.25">
      <c r="E193" s="272"/>
      <c r="F193" s="13"/>
      <c r="G193" s="13"/>
      <c r="H193" s="13"/>
      <c r="I193" s="13"/>
      <c r="J193" s="13"/>
      <c r="L193" s="14"/>
      <c r="M193" s="14"/>
      <c r="N193" s="14"/>
      <c r="O193" s="14"/>
      <c r="P193" s="14"/>
    </row>
    <row r="194" spans="5:16" x14ac:dyDescent="0.25">
      <c r="E194" s="272"/>
      <c r="F194" s="13"/>
      <c r="G194" s="13"/>
      <c r="H194" s="13"/>
      <c r="I194" s="13"/>
      <c r="J194" s="13"/>
      <c r="L194" s="14"/>
      <c r="M194" s="14"/>
      <c r="N194" s="14"/>
      <c r="O194" s="14"/>
      <c r="P194" s="14"/>
    </row>
    <row r="195" spans="5:16" x14ac:dyDescent="0.25">
      <c r="E195" s="272"/>
      <c r="F195" s="13"/>
      <c r="G195" s="13"/>
      <c r="H195" s="13"/>
      <c r="I195" s="13"/>
      <c r="J195" s="13"/>
      <c r="L195" s="14"/>
      <c r="M195" s="14"/>
      <c r="N195" s="14"/>
      <c r="O195" s="14"/>
      <c r="P195" s="14"/>
    </row>
    <row r="196" spans="5:16" x14ac:dyDescent="0.25">
      <c r="E196" s="272"/>
      <c r="F196" s="13"/>
      <c r="G196" s="13"/>
      <c r="H196" s="13"/>
      <c r="I196" s="13"/>
      <c r="J196" s="13"/>
      <c r="L196" s="14"/>
      <c r="M196" s="14"/>
      <c r="N196" s="14"/>
      <c r="O196" s="14"/>
      <c r="P196" s="14"/>
    </row>
    <row r="197" spans="5:16" x14ac:dyDescent="0.25">
      <c r="E197" s="272"/>
      <c r="F197" s="13"/>
      <c r="G197" s="13"/>
      <c r="H197" s="13"/>
      <c r="I197" s="13"/>
      <c r="J197" s="13"/>
      <c r="L197" s="14"/>
      <c r="M197" s="14"/>
      <c r="N197" s="14"/>
      <c r="O197" s="14"/>
      <c r="P197" s="14"/>
    </row>
    <row r="198" spans="5:16" x14ac:dyDescent="0.25">
      <c r="E198" s="272"/>
      <c r="F198" s="13"/>
      <c r="G198" s="13"/>
      <c r="H198" s="13"/>
      <c r="I198" s="13"/>
      <c r="J198" s="13"/>
      <c r="L198" s="14"/>
      <c r="M198" s="14"/>
      <c r="N198" s="14"/>
      <c r="O198" s="14"/>
      <c r="P198" s="14"/>
    </row>
    <row r="199" spans="5:16" x14ac:dyDescent="0.25">
      <c r="E199" s="272"/>
      <c r="F199" s="13"/>
      <c r="G199" s="13"/>
      <c r="H199" s="13"/>
      <c r="I199" s="13"/>
      <c r="J199" s="13"/>
      <c r="L199" s="14"/>
      <c r="M199" s="14"/>
      <c r="N199" s="14"/>
      <c r="O199" s="14"/>
      <c r="P199" s="14"/>
    </row>
    <row r="200" spans="5:16" x14ac:dyDescent="0.25">
      <c r="E200" s="272"/>
      <c r="F200" s="13"/>
      <c r="G200" s="13"/>
      <c r="H200" s="13"/>
      <c r="I200" s="13"/>
      <c r="J200" s="13"/>
      <c r="L200" s="14"/>
      <c r="M200" s="14"/>
      <c r="N200" s="14"/>
      <c r="O200" s="14"/>
      <c r="P200" s="14"/>
    </row>
    <row r="201" spans="5:16" x14ac:dyDescent="0.25">
      <c r="E201" s="272"/>
      <c r="F201" s="13"/>
      <c r="G201" s="13"/>
      <c r="H201" s="13"/>
      <c r="I201" s="13"/>
      <c r="J201" s="13"/>
      <c r="L201" s="14"/>
      <c r="M201" s="14"/>
      <c r="N201" s="14"/>
      <c r="O201" s="14"/>
      <c r="P201" s="14"/>
    </row>
    <row r="202" spans="5:16" x14ac:dyDescent="0.25">
      <c r="E202" s="272"/>
      <c r="F202" s="13"/>
      <c r="G202" s="13"/>
      <c r="H202" s="13"/>
      <c r="I202" s="13"/>
      <c r="J202" s="13"/>
      <c r="L202" s="14"/>
      <c r="M202" s="14"/>
      <c r="N202" s="14"/>
      <c r="O202" s="14"/>
      <c r="P202" s="14"/>
    </row>
    <row r="203" spans="5:16" x14ac:dyDescent="0.25">
      <c r="E203" s="272"/>
      <c r="F203" s="13"/>
      <c r="G203" s="13"/>
      <c r="H203" s="13"/>
      <c r="I203" s="13"/>
      <c r="J203" s="13"/>
      <c r="L203" s="14"/>
      <c r="M203" s="14"/>
      <c r="N203" s="14"/>
      <c r="O203" s="14"/>
      <c r="P203" s="14"/>
    </row>
    <row r="204" spans="5:16" x14ac:dyDescent="0.25">
      <c r="E204" s="272"/>
      <c r="F204" s="13"/>
      <c r="G204" s="13"/>
      <c r="H204" s="13"/>
      <c r="I204" s="13"/>
      <c r="J204" s="13"/>
      <c r="L204" s="14"/>
      <c r="M204" s="14"/>
      <c r="N204" s="14"/>
      <c r="O204" s="14"/>
      <c r="P204" s="14"/>
    </row>
    <row r="205" spans="5:16" x14ac:dyDescent="0.25">
      <c r="E205" s="272"/>
      <c r="F205" s="13"/>
      <c r="G205" s="13"/>
      <c r="H205" s="13"/>
      <c r="I205" s="13"/>
      <c r="J205" s="13"/>
      <c r="L205" s="14"/>
      <c r="M205" s="14"/>
      <c r="N205" s="14"/>
      <c r="O205" s="14"/>
      <c r="P205" s="14"/>
    </row>
    <row r="206" spans="5:16" x14ac:dyDescent="0.25">
      <c r="E206" s="272"/>
      <c r="F206" s="13"/>
      <c r="G206" s="13"/>
      <c r="H206" s="13"/>
      <c r="I206" s="13"/>
      <c r="J206" s="13"/>
      <c r="L206" s="14"/>
      <c r="M206" s="14"/>
      <c r="N206" s="14"/>
      <c r="O206" s="14"/>
      <c r="P206" s="14"/>
    </row>
    <row r="207" spans="5:16" x14ac:dyDescent="0.25">
      <c r="E207" s="272"/>
      <c r="F207" s="13"/>
      <c r="G207" s="13"/>
      <c r="H207" s="13"/>
      <c r="I207" s="13"/>
      <c r="J207" s="13"/>
      <c r="L207" s="14"/>
      <c r="M207" s="14"/>
      <c r="N207" s="14"/>
      <c r="O207" s="14"/>
      <c r="P207" s="14"/>
    </row>
    <row r="208" spans="5:16" x14ac:dyDescent="0.25">
      <c r="E208" s="272"/>
      <c r="F208" s="13"/>
      <c r="G208" s="13"/>
      <c r="H208" s="13"/>
      <c r="I208" s="13"/>
      <c r="J208" s="13"/>
      <c r="L208" s="14"/>
      <c r="M208" s="14"/>
      <c r="N208" s="14"/>
      <c r="O208" s="14"/>
      <c r="P208" s="14"/>
    </row>
    <row r="209" spans="5:16" x14ac:dyDescent="0.25">
      <c r="E209" s="272"/>
      <c r="F209" s="13"/>
      <c r="G209" s="13"/>
      <c r="H209" s="13"/>
      <c r="I209" s="13"/>
      <c r="J209" s="13"/>
      <c r="L209" s="14"/>
      <c r="M209" s="14"/>
      <c r="N209" s="14"/>
      <c r="O209" s="14"/>
      <c r="P209" s="14"/>
    </row>
    <row r="210" spans="5:16" x14ac:dyDescent="0.25">
      <c r="F210" s="13"/>
      <c r="G210" s="13"/>
      <c r="H210" s="13"/>
      <c r="I210" s="13"/>
      <c r="J210" s="13"/>
      <c r="L210" s="14"/>
      <c r="M210" s="14"/>
      <c r="N210" s="14"/>
      <c r="O210" s="14"/>
      <c r="P210" s="14"/>
    </row>
    <row r="211" spans="5:16" x14ac:dyDescent="0.25">
      <c r="E211" s="272"/>
      <c r="F211" s="13"/>
      <c r="G211" s="13"/>
      <c r="H211" s="13"/>
      <c r="I211" s="13"/>
      <c r="J211" s="13"/>
      <c r="L211" s="14"/>
      <c r="M211" s="14"/>
      <c r="N211" s="14"/>
      <c r="O211" s="14"/>
      <c r="P211" s="14"/>
    </row>
    <row r="212" spans="5:16" x14ac:dyDescent="0.25">
      <c r="E212" s="272"/>
      <c r="F212" s="13"/>
      <c r="G212" s="13"/>
      <c r="H212" s="13"/>
      <c r="I212" s="13"/>
      <c r="J212" s="13"/>
      <c r="L212" s="14"/>
      <c r="M212" s="14"/>
      <c r="N212" s="14"/>
      <c r="O212" s="14"/>
      <c r="P212" s="14"/>
    </row>
    <row r="213" spans="5:16" x14ac:dyDescent="0.25">
      <c r="E213" s="272"/>
      <c r="F213" s="13"/>
      <c r="G213" s="13"/>
      <c r="H213" s="13"/>
      <c r="I213" s="13"/>
      <c r="J213" s="13"/>
      <c r="L213" s="14"/>
      <c r="M213" s="14"/>
      <c r="N213" s="14"/>
      <c r="O213" s="14"/>
      <c r="P213" s="14"/>
    </row>
    <row r="214" spans="5:16" x14ac:dyDescent="0.25">
      <c r="E214" s="272"/>
      <c r="F214" s="13"/>
      <c r="G214" s="13"/>
      <c r="H214" s="13"/>
      <c r="I214" s="13"/>
      <c r="J214" s="13"/>
      <c r="L214" s="14"/>
      <c r="M214" s="14"/>
      <c r="N214" s="14"/>
      <c r="O214" s="14"/>
      <c r="P214" s="14"/>
    </row>
    <row r="215" spans="5:16" x14ac:dyDescent="0.25">
      <c r="E215" s="272"/>
      <c r="F215" s="13"/>
      <c r="G215" s="13"/>
      <c r="H215" s="13"/>
      <c r="I215" s="13"/>
      <c r="J215" s="13"/>
      <c r="L215" s="14"/>
      <c r="M215" s="14"/>
      <c r="N215" s="14"/>
      <c r="O215" s="14"/>
      <c r="P215" s="14"/>
    </row>
    <row r="216" spans="5:16" x14ac:dyDescent="0.25">
      <c r="E216" s="272"/>
      <c r="F216" s="13"/>
      <c r="G216" s="13"/>
      <c r="H216" s="13"/>
      <c r="I216" s="13"/>
      <c r="J216" s="13"/>
      <c r="L216" s="14"/>
      <c r="M216" s="14"/>
      <c r="N216" s="14"/>
      <c r="O216" s="14"/>
      <c r="P216" s="14"/>
    </row>
    <row r="217" spans="5:16" x14ac:dyDescent="0.25">
      <c r="E217" s="272"/>
      <c r="F217" s="13"/>
      <c r="G217" s="13"/>
      <c r="H217" s="13"/>
      <c r="I217" s="13"/>
      <c r="J217" s="13"/>
      <c r="L217" s="14"/>
      <c r="M217" s="14"/>
      <c r="N217" s="14"/>
      <c r="O217" s="14"/>
      <c r="P217" s="14"/>
    </row>
    <row r="218" spans="5:16" x14ac:dyDescent="0.25">
      <c r="E218" s="272"/>
      <c r="F218" s="13"/>
      <c r="G218" s="13"/>
      <c r="H218" s="13"/>
      <c r="I218" s="13"/>
      <c r="J218" s="13"/>
      <c r="L218" s="14"/>
      <c r="M218" s="14"/>
      <c r="N218" s="14"/>
      <c r="O218" s="14"/>
      <c r="P218" s="14"/>
    </row>
    <row r="219" spans="5:16" x14ac:dyDescent="0.25">
      <c r="E219" s="272"/>
      <c r="F219" s="13"/>
      <c r="G219" s="13"/>
      <c r="H219" s="13"/>
      <c r="I219" s="13"/>
      <c r="J219" s="13"/>
      <c r="L219" s="14"/>
      <c r="M219" s="14"/>
      <c r="N219" s="14"/>
      <c r="O219" s="14"/>
      <c r="P219" s="14"/>
    </row>
    <row r="220" spans="5:16" x14ac:dyDescent="0.25">
      <c r="E220" s="272"/>
      <c r="F220" s="13"/>
      <c r="G220" s="13"/>
      <c r="H220" s="13"/>
      <c r="I220" s="13"/>
      <c r="J220" s="13"/>
      <c r="L220" s="14"/>
      <c r="M220" s="14"/>
      <c r="N220" s="14"/>
      <c r="O220" s="14"/>
      <c r="P220" s="14"/>
    </row>
    <row r="221" spans="5:16" x14ac:dyDescent="0.25">
      <c r="E221" s="272"/>
      <c r="F221" s="13"/>
      <c r="G221" s="13"/>
      <c r="H221" s="13"/>
      <c r="I221" s="13"/>
      <c r="J221" s="13"/>
      <c r="L221" s="14"/>
      <c r="M221" s="14"/>
      <c r="N221" s="14"/>
      <c r="O221" s="14"/>
      <c r="P221" s="14"/>
    </row>
    <row r="222" spans="5:16" x14ac:dyDescent="0.25">
      <c r="E222" s="272"/>
      <c r="F222" s="13"/>
      <c r="G222" s="13"/>
      <c r="H222" s="13"/>
      <c r="I222" s="13"/>
      <c r="J222" s="13"/>
      <c r="L222" s="14"/>
      <c r="M222" s="14"/>
      <c r="N222" s="14"/>
      <c r="O222" s="14"/>
      <c r="P222" s="14"/>
    </row>
    <row r="223" spans="5:16" x14ac:dyDescent="0.25">
      <c r="E223" s="272"/>
      <c r="F223" s="13"/>
      <c r="G223" s="13"/>
      <c r="H223" s="13"/>
      <c r="I223" s="13"/>
      <c r="J223" s="13"/>
      <c r="L223" s="14"/>
      <c r="M223" s="14"/>
      <c r="N223" s="14"/>
      <c r="O223" s="14"/>
      <c r="P223" s="14"/>
    </row>
    <row r="224" spans="5:16" x14ac:dyDescent="0.25">
      <c r="E224" s="272"/>
      <c r="F224" s="13"/>
      <c r="G224" s="13"/>
      <c r="H224" s="13"/>
      <c r="I224" s="13"/>
      <c r="J224" s="13"/>
      <c r="L224" s="14"/>
      <c r="M224" s="14"/>
      <c r="N224" s="14"/>
      <c r="O224" s="14"/>
      <c r="P224" s="14"/>
    </row>
    <row r="225" spans="5:16" x14ac:dyDescent="0.25">
      <c r="E225" s="272"/>
      <c r="F225" s="13"/>
      <c r="G225" s="13"/>
      <c r="H225" s="13"/>
      <c r="I225" s="13"/>
      <c r="J225" s="13"/>
      <c r="L225" s="14"/>
      <c r="M225" s="14"/>
      <c r="N225" s="14"/>
      <c r="O225" s="14"/>
      <c r="P225" s="14"/>
    </row>
    <row r="226" spans="5:16" x14ac:dyDescent="0.25">
      <c r="E226" s="272"/>
      <c r="F226" s="13"/>
      <c r="G226" s="13"/>
      <c r="H226" s="13"/>
      <c r="I226" s="13"/>
      <c r="J226" s="13"/>
      <c r="L226" s="14"/>
      <c r="M226" s="14"/>
      <c r="N226" s="14"/>
      <c r="O226" s="14"/>
      <c r="P226" s="14"/>
    </row>
    <row r="227" spans="5:16" x14ac:dyDescent="0.25">
      <c r="E227" s="272"/>
      <c r="F227" s="13"/>
      <c r="G227" s="13"/>
      <c r="H227" s="13"/>
      <c r="I227" s="13"/>
      <c r="J227" s="13"/>
      <c r="L227" s="14"/>
      <c r="M227" s="14"/>
      <c r="N227" s="14"/>
      <c r="O227" s="14"/>
      <c r="P227" s="14"/>
    </row>
    <row r="228" spans="5:16" x14ac:dyDescent="0.25">
      <c r="E228" s="272"/>
      <c r="F228" s="13"/>
      <c r="G228" s="13"/>
      <c r="H228" s="13"/>
      <c r="I228" s="13"/>
      <c r="J228" s="13"/>
      <c r="L228" s="14"/>
      <c r="M228" s="14"/>
      <c r="N228" s="14"/>
      <c r="O228" s="14"/>
      <c r="P228" s="14"/>
    </row>
    <row r="229" spans="5:16" x14ac:dyDescent="0.25">
      <c r="E229" s="272"/>
      <c r="F229" s="13"/>
      <c r="G229" s="13"/>
      <c r="H229" s="13"/>
      <c r="I229" s="13"/>
      <c r="J229" s="13"/>
      <c r="L229" s="14"/>
      <c r="M229" s="14"/>
      <c r="N229" s="14"/>
      <c r="O229" s="14"/>
      <c r="P229" s="14"/>
    </row>
    <row r="230" spans="5:16" x14ac:dyDescent="0.25">
      <c r="E230" s="272"/>
      <c r="F230" s="13"/>
      <c r="G230" s="13"/>
      <c r="H230" s="13"/>
      <c r="I230" s="13"/>
      <c r="J230" s="13"/>
      <c r="L230" s="14"/>
      <c r="M230" s="14"/>
      <c r="N230" s="14"/>
      <c r="O230" s="14"/>
      <c r="P230" s="14"/>
    </row>
    <row r="231" spans="5:16" x14ac:dyDescent="0.25">
      <c r="E231" s="272"/>
      <c r="F231" s="13"/>
      <c r="G231" s="13"/>
      <c r="H231" s="13"/>
      <c r="I231" s="13"/>
      <c r="J231" s="13"/>
      <c r="L231" s="14"/>
      <c r="M231" s="14"/>
      <c r="N231" s="14"/>
      <c r="O231" s="14"/>
      <c r="P231" s="14"/>
    </row>
    <row r="232" spans="5:16" x14ac:dyDescent="0.25">
      <c r="E232" s="272"/>
      <c r="F232" s="13"/>
      <c r="G232" s="13"/>
      <c r="H232" s="13"/>
      <c r="I232" s="13"/>
      <c r="J232" s="13"/>
      <c r="L232" s="14"/>
      <c r="M232" s="14"/>
      <c r="N232" s="14"/>
      <c r="O232" s="14"/>
      <c r="P232" s="14"/>
    </row>
    <row r="233" spans="5:16" x14ac:dyDescent="0.25">
      <c r="E233" s="272"/>
      <c r="F233" s="13"/>
      <c r="G233" s="13"/>
      <c r="H233" s="13"/>
      <c r="I233" s="13"/>
      <c r="J233" s="13"/>
      <c r="L233" s="14"/>
      <c r="M233" s="14"/>
      <c r="N233" s="14"/>
      <c r="O233" s="14"/>
      <c r="P233" s="14"/>
    </row>
    <row r="234" spans="5:16" x14ac:dyDescent="0.25">
      <c r="E234" s="272"/>
      <c r="F234" s="13"/>
      <c r="G234" s="13"/>
      <c r="H234" s="13"/>
      <c r="I234" s="13"/>
      <c r="J234" s="13"/>
      <c r="L234" s="14"/>
      <c r="M234" s="14"/>
      <c r="N234" s="14"/>
      <c r="O234" s="14"/>
      <c r="P234" s="14"/>
    </row>
    <row r="235" spans="5:16" x14ac:dyDescent="0.25">
      <c r="E235" s="272"/>
      <c r="F235" s="13"/>
      <c r="G235" s="13"/>
      <c r="H235" s="13"/>
      <c r="I235" s="13"/>
      <c r="J235" s="13"/>
      <c r="L235" s="14"/>
      <c r="M235" s="14"/>
      <c r="N235" s="14"/>
      <c r="O235" s="14"/>
      <c r="P235" s="14"/>
    </row>
    <row r="236" spans="5:16" x14ac:dyDescent="0.25">
      <c r="E236" s="272"/>
      <c r="F236" s="13"/>
      <c r="G236" s="13"/>
      <c r="H236" s="13"/>
      <c r="I236" s="13"/>
      <c r="J236" s="13"/>
      <c r="L236" s="14"/>
      <c r="M236" s="14"/>
      <c r="N236" s="14"/>
      <c r="O236" s="14"/>
      <c r="P236" s="14"/>
    </row>
    <row r="237" spans="5:16" x14ac:dyDescent="0.25">
      <c r="E237" s="272"/>
      <c r="F237" s="13"/>
      <c r="G237" s="13"/>
      <c r="H237" s="13"/>
      <c r="I237" s="13"/>
      <c r="J237" s="13"/>
      <c r="L237" s="14"/>
      <c r="M237" s="14"/>
      <c r="N237" s="14"/>
      <c r="O237" s="14"/>
      <c r="P237" s="14"/>
    </row>
    <row r="238" spans="5:16" x14ac:dyDescent="0.25">
      <c r="E238" s="272"/>
      <c r="F238" s="13"/>
      <c r="G238" s="13"/>
      <c r="H238" s="13"/>
      <c r="I238" s="13"/>
      <c r="J238" s="13"/>
      <c r="L238" s="14"/>
      <c r="M238" s="14"/>
      <c r="N238" s="14"/>
      <c r="O238" s="14"/>
      <c r="P238" s="14"/>
    </row>
    <row r="239" spans="5:16" x14ac:dyDescent="0.25">
      <c r="F239" s="13"/>
      <c r="G239" s="13"/>
      <c r="H239" s="13"/>
      <c r="I239" s="13"/>
      <c r="J239" s="13"/>
      <c r="L239" s="14"/>
      <c r="M239" s="14"/>
      <c r="N239" s="14"/>
      <c r="O239" s="14"/>
      <c r="P239" s="14"/>
    </row>
    <row r="240" spans="5:16" x14ac:dyDescent="0.25">
      <c r="E240" s="272"/>
      <c r="F240" s="13"/>
      <c r="G240" s="13"/>
      <c r="H240" s="13"/>
      <c r="I240" s="13"/>
      <c r="J240" s="13"/>
      <c r="L240" s="14"/>
      <c r="M240" s="14"/>
      <c r="N240" s="14"/>
      <c r="O240" s="14"/>
      <c r="P240" s="14"/>
    </row>
    <row r="241" spans="5:16" x14ac:dyDescent="0.25">
      <c r="E241" s="272"/>
      <c r="F241" s="13"/>
      <c r="G241" s="13"/>
      <c r="H241" s="13"/>
      <c r="I241" s="13"/>
      <c r="J241" s="13"/>
      <c r="L241" s="14"/>
      <c r="M241" s="14"/>
      <c r="N241" s="14"/>
      <c r="O241" s="14"/>
      <c r="P241" s="14"/>
    </row>
    <row r="242" spans="5:16" x14ac:dyDescent="0.25">
      <c r="E242" s="272"/>
      <c r="F242" s="13"/>
      <c r="G242" s="13"/>
      <c r="H242" s="13"/>
      <c r="I242" s="13"/>
      <c r="J242" s="13"/>
      <c r="L242" s="14"/>
      <c r="M242" s="14"/>
      <c r="N242" s="14"/>
      <c r="O242" s="14"/>
      <c r="P242" s="14"/>
    </row>
    <row r="243" spans="5:16" x14ac:dyDescent="0.25">
      <c r="E243" s="272"/>
      <c r="F243" s="13"/>
      <c r="G243" s="13"/>
      <c r="H243" s="13"/>
      <c r="I243" s="13"/>
      <c r="J243" s="13"/>
      <c r="L243" s="14"/>
      <c r="M243" s="14"/>
      <c r="N243" s="14"/>
      <c r="O243" s="14"/>
      <c r="P243" s="14"/>
    </row>
    <row r="244" spans="5:16" x14ac:dyDescent="0.25">
      <c r="E244" s="272"/>
      <c r="F244" s="13"/>
      <c r="G244" s="13"/>
      <c r="H244" s="13"/>
      <c r="I244" s="13"/>
      <c r="J244" s="13"/>
      <c r="L244" s="14"/>
      <c r="M244" s="14"/>
      <c r="N244" s="14"/>
      <c r="O244" s="14"/>
      <c r="P244" s="14"/>
    </row>
    <row r="245" spans="5:16" x14ac:dyDescent="0.25">
      <c r="E245" s="272"/>
      <c r="F245" s="13"/>
      <c r="G245" s="13"/>
      <c r="H245" s="13"/>
      <c r="I245" s="13"/>
      <c r="J245" s="13"/>
      <c r="L245" s="14"/>
      <c r="M245" s="14"/>
      <c r="N245" s="14"/>
      <c r="O245" s="14"/>
      <c r="P245" s="14"/>
    </row>
    <row r="246" spans="5:16" x14ac:dyDescent="0.25">
      <c r="E246" s="272"/>
      <c r="F246" s="13"/>
      <c r="G246" s="13"/>
      <c r="H246" s="13"/>
      <c r="I246" s="13"/>
      <c r="J246" s="13"/>
      <c r="L246" s="14"/>
      <c r="M246" s="14"/>
      <c r="N246" s="14"/>
      <c r="O246" s="14"/>
      <c r="P246" s="14"/>
    </row>
    <row r="247" spans="5:16" x14ac:dyDescent="0.25">
      <c r="E247" s="272"/>
      <c r="F247" s="13"/>
      <c r="G247" s="13"/>
      <c r="H247" s="13"/>
      <c r="I247" s="13"/>
      <c r="J247" s="13"/>
      <c r="L247" s="14"/>
      <c r="M247" s="14"/>
      <c r="N247" s="14"/>
      <c r="O247" s="14"/>
      <c r="P247" s="14"/>
    </row>
    <row r="248" spans="5:16" x14ac:dyDescent="0.25">
      <c r="E248" s="272"/>
      <c r="F248" s="13"/>
      <c r="G248" s="13"/>
      <c r="H248" s="13"/>
      <c r="I248" s="13"/>
      <c r="J248" s="13"/>
      <c r="L248" s="14"/>
      <c r="M248" s="14"/>
      <c r="N248" s="14"/>
      <c r="O248" s="14"/>
      <c r="P248" s="14"/>
    </row>
    <row r="249" spans="5:16" x14ac:dyDescent="0.25">
      <c r="E249" s="272"/>
      <c r="F249" s="13"/>
      <c r="G249" s="13"/>
      <c r="H249" s="13"/>
      <c r="I249" s="13"/>
      <c r="J249" s="13"/>
      <c r="L249" s="14"/>
      <c r="M249" s="14"/>
      <c r="N249" s="14"/>
      <c r="O249" s="14"/>
      <c r="P249" s="14"/>
    </row>
    <row r="250" spans="5:16" x14ac:dyDescent="0.25">
      <c r="E250" s="272"/>
      <c r="F250" s="13"/>
      <c r="G250" s="13"/>
      <c r="H250" s="13"/>
      <c r="I250" s="13"/>
      <c r="J250" s="13"/>
      <c r="L250" s="14"/>
      <c r="M250" s="14"/>
      <c r="N250" s="14"/>
      <c r="O250" s="14"/>
      <c r="P250" s="14"/>
    </row>
    <row r="251" spans="5:16" x14ac:dyDescent="0.25">
      <c r="E251" s="272"/>
      <c r="F251" s="13"/>
      <c r="G251" s="13"/>
      <c r="H251" s="13"/>
      <c r="I251" s="13"/>
      <c r="J251" s="13"/>
      <c r="L251" s="14"/>
      <c r="M251" s="14"/>
      <c r="N251" s="14"/>
      <c r="O251" s="14"/>
      <c r="P251" s="14"/>
    </row>
    <row r="252" spans="5:16" x14ac:dyDescent="0.25">
      <c r="E252" s="272"/>
      <c r="F252" s="13"/>
      <c r="G252" s="13"/>
      <c r="H252" s="13"/>
      <c r="I252" s="13"/>
      <c r="J252" s="13"/>
      <c r="L252" s="14"/>
      <c r="M252" s="14"/>
      <c r="N252" s="14"/>
      <c r="O252" s="14"/>
      <c r="P252" s="14"/>
    </row>
    <row r="253" spans="5:16" x14ac:dyDescent="0.25">
      <c r="E253" s="272"/>
      <c r="F253" s="13"/>
      <c r="G253" s="13"/>
      <c r="H253" s="13"/>
      <c r="I253" s="13"/>
      <c r="J253" s="13"/>
      <c r="L253" s="14"/>
      <c r="M253" s="14"/>
      <c r="N253" s="14"/>
      <c r="O253" s="14"/>
      <c r="P253" s="14"/>
    </row>
    <row r="254" spans="5:16" x14ac:dyDescent="0.25">
      <c r="E254" s="272"/>
      <c r="F254" s="13"/>
      <c r="G254" s="13"/>
      <c r="H254" s="13"/>
      <c r="I254" s="13"/>
      <c r="J254" s="13"/>
      <c r="L254" s="14"/>
      <c r="M254" s="14"/>
      <c r="N254" s="14"/>
      <c r="O254" s="14"/>
      <c r="P254" s="14"/>
    </row>
    <row r="255" spans="5:16" x14ac:dyDescent="0.25">
      <c r="E255" s="272"/>
      <c r="F255" s="13"/>
      <c r="G255" s="13"/>
      <c r="H255" s="13"/>
      <c r="I255" s="13"/>
      <c r="J255" s="13"/>
      <c r="L255" s="14"/>
      <c r="M255" s="14"/>
      <c r="N255" s="14"/>
      <c r="O255" s="14"/>
      <c r="P255" s="14"/>
    </row>
    <row r="256" spans="5:16" x14ac:dyDescent="0.25">
      <c r="E256" s="272"/>
      <c r="F256" s="13"/>
      <c r="G256" s="13"/>
      <c r="H256" s="13"/>
      <c r="I256" s="13"/>
      <c r="J256" s="13"/>
      <c r="L256" s="14"/>
      <c r="M256" s="14"/>
      <c r="N256" s="14"/>
      <c r="O256" s="14"/>
      <c r="P256" s="14"/>
    </row>
    <row r="257" spans="5:16" x14ac:dyDescent="0.25">
      <c r="E257" s="272"/>
      <c r="F257" s="13"/>
      <c r="G257" s="13"/>
      <c r="H257" s="13"/>
      <c r="I257" s="13"/>
      <c r="J257" s="13"/>
      <c r="L257" s="14"/>
      <c r="M257" s="14"/>
      <c r="N257" s="14"/>
      <c r="O257" s="14"/>
      <c r="P257" s="14"/>
    </row>
    <row r="258" spans="5:16" x14ac:dyDescent="0.25">
      <c r="E258" s="272"/>
      <c r="F258" s="13"/>
      <c r="G258" s="13"/>
      <c r="H258" s="13"/>
      <c r="I258" s="13"/>
      <c r="J258" s="13"/>
      <c r="L258" s="14"/>
      <c r="M258" s="14"/>
      <c r="N258" s="14"/>
      <c r="O258" s="14"/>
      <c r="P258" s="14"/>
    </row>
    <row r="259" spans="5:16" x14ac:dyDescent="0.25">
      <c r="E259" s="272"/>
      <c r="F259" s="13"/>
      <c r="G259" s="13"/>
      <c r="H259" s="13"/>
      <c r="I259" s="13"/>
      <c r="J259" s="13"/>
      <c r="L259" s="14"/>
      <c r="M259" s="14"/>
      <c r="N259" s="14"/>
      <c r="O259" s="14"/>
      <c r="P259" s="14"/>
    </row>
    <row r="260" spans="5:16" x14ac:dyDescent="0.25">
      <c r="E260" s="272"/>
      <c r="F260" s="13"/>
      <c r="G260" s="13"/>
      <c r="H260" s="13"/>
      <c r="I260" s="13"/>
      <c r="J260" s="13"/>
      <c r="L260" s="14"/>
      <c r="M260" s="14"/>
      <c r="N260" s="14"/>
      <c r="O260" s="14"/>
      <c r="P260" s="14"/>
    </row>
    <row r="261" spans="5:16" x14ac:dyDescent="0.25">
      <c r="E261" s="272"/>
      <c r="F261" s="13"/>
      <c r="G261" s="13"/>
      <c r="H261" s="13"/>
      <c r="I261" s="13"/>
      <c r="J261" s="13"/>
      <c r="L261" s="14"/>
      <c r="M261" s="14"/>
      <c r="N261" s="14"/>
      <c r="O261" s="14"/>
      <c r="P261" s="14"/>
    </row>
    <row r="262" spans="5:16" x14ac:dyDescent="0.25">
      <c r="E262" s="272"/>
      <c r="F262" s="13"/>
      <c r="G262" s="13"/>
      <c r="H262" s="13"/>
      <c r="I262" s="13"/>
      <c r="J262" s="13"/>
      <c r="L262" s="14"/>
      <c r="M262" s="14"/>
      <c r="N262" s="14"/>
      <c r="O262" s="14"/>
      <c r="P262" s="14"/>
    </row>
    <row r="263" spans="5:16" x14ac:dyDescent="0.25">
      <c r="E263" s="272"/>
      <c r="F263" s="13"/>
      <c r="G263" s="13"/>
      <c r="H263" s="13"/>
      <c r="I263" s="13"/>
      <c r="J263" s="13"/>
      <c r="L263" s="14"/>
      <c r="M263" s="14"/>
      <c r="N263" s="14"/>
      <c r="O263" s="14"/>
      <c r="P263" s="14"/>
    </row>
    <row r="264" spans="5:16" x14ac:dyDescent="0.25">
      <c r="E264" s="272"/>
      <c r="F264" s="13"/>
      <c r="G264" s="13"/>
      <c r="H264" s="13"/>
      <c r="I264" s="13"/>
      <c r="J264" s="13"/>
      <c r="L264" s="14"/>
      <c r="M264" s="14"/>
      <c r="N264" s="14"/>
      <c r="O264" s="14"/>
      <c r="P264" s="14"/>
    </row>
    <row r="265" spans="5:16" x14ac:dyDescent="0.25">
      <c r="E265" s="272"/>
      <c r="F265" s="13"/>
      <c r="G265" s="13"/>
      <c r="H265" s="13"/>
      <c r="I265" s="13"/>
      <c r="J265" s="13"/>
      <c r="L265" s="14"/>
      <c r="M265" s="14"/>
      <c r="N265" s="14"/>
      <c r="O265" s="14"/>
      <c r="P265" s="14"/>
    </row>
    <row r="266" spans="5:16" x14ac:dyDescent="0.25">
      <c r="F266" s="13"/>
      <c r="G266" s="13"/>
      <c r="H266" s="13"/>
      <c r="I266" s="13"/>
      <c r="J266" s="13"/>
      <c r="L266" s="14"/>
      <c r="M266" s="14"/>
      <c r="N266" s="14"/>
      <c r="O266" s="14"/>
      <c r="P266" s="14"/>
    </row>
    <row r="267" spans="5:16" x14ac:dyDescent="0.25">
      <c r="E267" s="272"/>
      <c r="F267" s="13"/>
      <c r="G267" s="13"/>
      <c r="H267" s="13"/>
      <c r="I267" s="13"/>
      <c r="J267" s="13"/>
      <c r="L267" s="14"/>
      <c r="M267" s="14"/>
      <c r="N267" s="14"/>
      <c r="O267" s="14"/>
      <c r="P267" s="14"/>
    </row>
    <row r="268" spans="5:16" x14ac:dyDescent="0.25">
      <c r="E268" s="272"/>
      <c r="F268" s="13"/>
      <c r="G268" s="13"/>
      <c r="H268" s="13"/>
      <c r="I268" s="13"/>
      <c r="J268" s="13"/>
      <c r="L268" s="14"/>
      <c r="M268" s="14"/>
      <c r="N268" s="14"/>
      <c r="O268" s="14"/>
      <c r="P268" s="14"/>
    </row>
    <row r="269" spans="5:16" x14ac:dyDescent="0.25">
      <c r="E269" s="272"/>
      <c r="F269" s="13"/>
      <c r="G269" s="13"/>
      <c r="H269" s="13"/>
      <c r="I269" s="13"/>
      <c r="J269" s="13"/>
      <c r="L269" s="14"/>
      <c r="M269" s="14"/>
      <c r="N269" s="14"/>
      <c r="O269" s="14"/>
      <c r="P269" s="14"/>
    </row>
    <row r="270" spans="5:16" x14ac:dyDescent="0.25">
      <c r="F270" s="13"/>
      <c r="G270" s="13"/>
      <c r="H270" s="13"/>
      <c r="I270" s="13"/>
      <c r="J270" s="13"/>
      <c r="L270" s="14"/>
      <c r="M270" s="14"/>
      <c r="N270" s="14"/>
      <c r="O270" s="14"/>
      <c r="P270" s="14"/>
    </row>
    <row r="271" spans="5:16" x14ac:dyDescent="0.25">
      <c r="E271" s="272"/>
      <c r="F271" s="13"/>
      <c r="G271" s="13"/>
      <c r="H271" s="13"/>
      <c r="I271" s="13"/>
      <c r="J271" s="13"/>
      <c r="L271" s="14"/>
      <c r="M271" s="14"/>
      <c r="N271" s="14"/>
      <c r="O271" s="14"/>
      <c r="P271" s="14"/>
    </row>
    <row r="272" spans="5:16" x14ac:dyDescent="0.25">
      <c r="E272" s="272"/>
      <c r="F272" s="13"/>
      <c r="G272" s="13"/>
      <c r="H272" s="13"/>
      <c r="I272" s="13"/>
      <c r="J272" s="13"/>
      <c r="L272" s="14"/>
      <c r="M272" s="14"/>
      <c r="N272" s="14"/>
      <c r="O272" s="14"/>
      <c r="P272" s="14"/>
    </row>
    <row r="273" spans="5:16" x14ac:dyDescent="0.25">
      <c r="E273" s="272"/>
      <c r="F273" s="13"/>
      <c r="G273" s="13"/>
      <c r="H273" s="13"/>
      <c r="I273" s="13"/>
      <c r="J273" s="13"/>
      <c r="L273" s="14"/>
      <c r="M273" s="14"/>
      <c r="N273" s="14"/>
      <c r="O273" s="14"/>
      <c r="P273" s="14"/>
    </row>
    <row r="274" spans="5:16" x14ac:dyDescent="0.25">
      <c r="E274" s="272"/>
      <c r="F274" s="13"/>
      <c r="G274" s="13"/>
      <c r="H274" s="13"/>
      <c r="I274" s="13"/>
      <c r="J274" s="13"/>
      <c r="L274" s="14"/>
      <c r="M274" s="14"/>
      <c r="N274" s="14"/>
      <c r="O274" s="14"/>
      <c r="P274" s="14"/>
    </row>
    <row r="275" spans="5:16" x14ac:dyDescent="0.25">
      <c r="E275" s="272"/>
      <c r="F275" s="13"/>
      <c r="G275" s="13"/>
      <c r="H275" s="13"/>
      <c r="I275" s="13"/>
      <c r="J275" s="13"/>
      <c r="L275" s="14"/>
      <c r="M275" s="14"/>
      <c r="N275" s="14"/>
      <c r="O275" s="14"/>
      <c r="P275" s="14"/>
    </row>
    <row r="276" spans="5:16" x14ac:dyDescent="0.25">
      <c r="E276" s="272"/>
      <c r="F276" s="13"/>
      <c r="G276" s="13"/>
      <c r="H276" s="13"/>
      <c r="I276" s="13"/>
      <c r="J276" s="13"/>
      <c r="L276" s="14"/>
      <c r="M276" s="14"/>
      <c r="N276" s="14"/>
      <c r="O276" s="14"/>
      <c r="P276" s="14"/>
    </row>
    <row r="277" spans="5:16" x14ac:dyDescent="0.25">
      <c r="E277" s="272"/>
      <c r="F277" s="13"/>
      <c r="G277" s="13"/>
      <c r="H277" s="13"/>
      <c r="I277" s="13"/>
      <c r="J277" s="13"/>
      <c r="L277" s="14"/>
      <c r="M277" s="14"/>
      <c r="N277" s="14"/>
      <c r="O277" s="14"/>
      <c r="P277" s="14"/>
    </row>
    <row r="278" spans="5:16" x14ac:dyDescent="0.25">
      <c r="E278" s="272"/>
      <c r="F278" s="13"/>
      <c r="G278" s="13"/>
      <c r="H278" s="13"/>
      <c r="I278" s="13"/>
      <c r="J278" s="13"/>
      <c r="L278" s="14"/>
      <c r="M278" s="14"/>
      <c r="N278" s="14"/>
      <c r="O278" s="14"/>
      <c r="P278" s="14"/>
    </row>
    <row r="279" spans="5:16" x14ac:dyDescent="0.25">
      <c r="E279" s="272"/>
      <c r="F279" s="13"/>
      <c r="G279" s="13"/>
      <c r="H279" s="13"/>
      <c r="I279" s="13"/>
      <c r="J279" s="13"/>
      <c r="L279" s="14"/>
      <c r="M279" s="14"/>
      <c r="N279" s="14"/>
      <c r="O279" s="14"/>
      <c r="P279" s="14"/>
    </row>
    <row r="280" spans="5:16" x14ac:dyDescent="0.25">
      <c r="E280" s="272"/>
      <c r="F280" s="13"/>
      <c r="G280" s="13"/>
      <c r="H280" s="13"/>
      <c r="I280" s="13"/>
      <c r="J280" s="13"/>
      <c r="L280" s="14"/>
      <c r="M280" s="14"/>
      <c r="N280" s="14"/>
      <c r="O280" s="14"/>
      <c r="P280" s="14"/>
    </row>
    <row r="281" spans="5:16" x14ac:dyDescent="0.25">
      <c r="E281" s="272"/>
      <c r="F281" s="13"/>
      <c r="G281" s="13"/>
      <c r="H281" s="13"/>
      <c r="I281" s="13"/>
      <c r="J281" s="13"/>
      <c r="L281" s="14"/>
      <c r="M281" s="14"/>
      <c r="N281" s="14"/>
      <c r="O281" s="14"/>
      <c r="P281" s="14"/>
    </row>
    <row r="282" spans="5:16" x14ac:dyDescent="0.25">
      <c r="E282" s="272"/>
      <c r="F282" s="13"/>
      <c r="G282" s="13"/>
      <c r="H282" s="13"/>
      <c r="I282" s="13"/>
      <c r="J282" s="13"/>
      <c r="L282" s="14"/>
      <c r="M282" s="14"/>
      <c r="N282" s="14"/>
      <c r="O282" s="14"/>
      <c r="P282" s="14"/>
    </row>
    <row r="283" spans="5:16" x14ac:dyDescent="0.25">
      <c r="E283" s="272"/>
      <c r="F283" s="13"/>
      <c r="G283" s="13"/>
      <c r="H283" s="13"/>
      <c r="I283" s="13"/>
      <c r="J283" s="13"/>
      <c r="L283" s="14"/>
      <c r="M283" s="14"/>
      <c r="N283" s="14"/>
      <c r="O283" s="14"/>
      <c r="P283" s="14"/>
    </row>
    <row r="284" spans="5:16" x14ac:dyDescent="0.25">
      <c r="E284" s="272"/>
      <c r="F284" s="13"/>
      <c r="G284" s="13"/>
      <c r="H284" s="13"/>
      <c r="I284" s="13"/>
      <c r="J284" s="13"/>
      <c r="L284" s="14"/>
      <c r="M284" s="14"/>
      <c r="N284" s="14"/>
      <c r="O284" s="14"/>
      <c r="P284" s="14"/>
    </row>
    <row r="285" spans="5:16" x14ac:dyDescent="0.25">
      <c r="E285" s="272"/>
      <c r="F285" s="13"/>
      <c r="G285" s="13"/>
      <c r="H285" s="13"/>
      <c r="I285" s="13"/>
      <c r="J285" s="13"/>
      <c r="L285" s="14"/>
      <c r="M285" s="14"/>
      <c r="N285" s="14"/>
      <c r="O285" s="14"/>
      <c r="P285" s="14"/>
    </row>
    <row r="286" spans="5:16" x14ac:dyDescent="0.25">
      <c r="E286" s="272"/>
      <c r="F286" s="13"/>
      <c r="G286" s="13"/>
      <c r="H286" s="13"/>
      <c r="I286" s="13"/>
      <c r="J286" s="13"/>
      <c r="L286" s="14"/>
      <c r="M286" s="14"/>
      <c r="N286" s="14"/>
      <c r="O286" s="14"/>
      <c r="P286" s="14"/>
    </row>
    <row r="287" spans="5:16" x14ac:dyDescent="0.25">
      <c r="E287" s="272"/>
      <c r="F287" s="13"/>
      <c r="G287" s="13"/>
      <c r="H287" s="13"/>
      <c r="I287" s="13"/>
      <c r="J287" s="13"/>
      <c r="L287" s="14"/>
      <c r="M287" s="14"/>
      <c r="N287" s="14"/>
      <c r="O287" s="14"/>
      <c r="P287" s="14"/>
    </row>
    <row r="288" spans="5:16" x14ac:dyDescent="0.25">
      <c r="E288" s="272"/>
      <c r="F288" s="13"/>
      <c r="G288" s="13"/>
      <c r="H288" s="13"/>
      <c r="I288" s="13"/>
      <c r="J288" s="13"/>
      <c r="L288" s="14"/>
      <c r="M288" s="14"/>
      <c r="N288" s="14"/>
      <c r="O288" s="14"/>
      <c r="P288" s="14"/>
    </row>
    <row r="289" spans="5:16" x14ac:dyDescent="0.25">
      <c r="E289" s="272"/>
      <c r="F289" s="13"/>
      <c r="G289" s="13"/>
      <c r="H289" s="13"/>
      <c r="I289" s="13"/>
      <c r="J289" s="13"/>
      <c r="L289" s="14"/>
      <c r="M289" s="14"/>
      <c r="N289" s="14"/>
      <c r="O289" s="14"/>
      <c r="P289" s="14"/>
    </row>
    <row r="290" spans="5:16" x14ac:dyDescent="0.25">
      <c r="E290" s="272"/>
      <c r="F290" s="13"/>
      <c r="G290" s="13"/>
      <c r="H290" s="13"/>
      <c r="I290" s="13"/>
      <c r="J290" s="13"/>
      <c r="L290" s="14"/>
      <c r="M290" s="14"/>
      <c r="N290" s="14"/>
      <c r="O290" s="14"/>
      <c r="P290" s="14"/>
    </row>
    <row r="291" spans="5:16" x14ac:dyDescent="0.25">
      <c r="E291" s="272"/>
      <c r="F291" s="13"/>
      <c r="G291" s="13"/>
      <c r="H291" s="13"/>
      <c r="I291" s="13"/>
      <c r="J291" s="13"/>
      <c r="L291" s="14"/>
      <c r="M291" s="14"/>
      <c r="N291" s="14"/>
      <c r="O291" s="14"/>
      <c r="P291" s="14"/>
    </row>
    <row r="292" spans="5:16" x14ac:dyDescent="0.25">
      <c r="E292" s="272"/>
      <c r="F292" s="13"/>
      <c r="G292" s="13"/>
      <c r="H292" s="13"/>
      <c r="I292" s="13"/>
      <c r="J292" s="13"/>
      <c r="L292" s="14"/>
      <c r="M292" s="14"/>
      <c r="N292" s="14"/>
      <c r="O292" s="14"/>
      <c r="P292" s="14"/>
    </row>
    <row r="293" spans="5:16" x14ac:dyDescent="0.25">
      <c r="E293" s="272"/>
      <c r="F293" s="13"/>
      <c r="G293" s="13"/>
      <c r="H293" s="13"/>
      <c r="I293" s="13"/>
      <c r="J293" s="13"/>
      <c r="L293" s="14"/>
      <c r="M293" s="14"/>
      <c r="N293" s="14"/>
      <c r="O293" s="14"/>
      <c r="P293" s="14"/>
    </row>
    <row r="294" spans="5:16" x14ac:dyDescent="0.25">
      <c r="F294" s="13"/>
      <c r="G294" s="13"/>
      <c r="H294" s="13"/>
      <c r="I294" s="13"/>
      <c r="J294" s="13"/>
      <c r="L294" s="14"/>
      <c r="M294" s="14"/>
      <c r="N294" s="14"/>
      <c r="O294" s="14"/>
      <c r="P294" s="14"/>
    </row>
    <row r="295" spans="5:16" x14ac:dyDescent="0.25">
      <c r="E295" s="272"/>
      <c r="F295" s="13"/>
      <c r="G295" s="13"/>
      <c r="H295" s="13"/>
      <c r="I295" s="13"/>
      <c r="J295" s="13"/>
      <c r="L295" s="14"/>
      <c r="M295" s="14"/>
      <c r="N295" s="14"/>
      <c r="O295" s="14"/>
      <c r="P295" s="14"/>
    </row>
    <row r="296" spans="5:16" x14ac:dyDescent="0.25">
      <c r="E296" s="272"/>
      <c r="F296" s="13"/>
      <c r="G296" s="13"/>
      <c r="H296" s="13"/>
      <c r="I296" s="13"/>
      <c r="J296" s="13"/>
      <c r="L296" s="14"/>
      <c r="M296" s="14"/>
      <c r="N296" s="14"/>
      <c r="O296" s="14"/>
      <c r="P296" s="14"/>
    </row>
    <row r="297" spans="5:16" x14ac:dyDescent="0.25">
      <c r="E297" s="272"/>
      <c r="F297" s="13"/>
      <c r="G297" s="13"/>
      <c r="H297" s="13"/>
      <c r="I297" s="13"/>
      <c r="J297" s="13"/>
      <c r="L297" s="14"/>
      <c r="M297" s="14"/>
      <c r="N297" s="14"/>
      <c r="O297" s="14"/>
      <c r="P297" s="14"/>
    </row>
    <row r="298" spans="5:16" x14ac:dyDescent="0.25">
      <c r="E298" s="272"/>
      <c r="F298" s="13"/>
      <c r="G298" s="13"/>
      <c r="H298" s="13"/>
      <c r="I298" s="13"/>
      <c r="J298" s="13"/>
      <c r="L298" s="14"/>
      <c r="M298" s="14"/>
      <c r="N298" s="14"/>
      <c r="O298" s="14"/>
      <c r="P298" s="14"/>
    </row>
    <row r="299" spans="5:16" x14ac:dyDescent="0.25">
      <c r="E299" s="272"/>
      <c r="F299" s="13"/>
      <c r="G299" s="13"/>
      <c r="H299" s="13"/>
      <c r="I299" s="13"/>
      <c r="J299" s="13"/>
      <c r="L299" s="14"/>
      <c r="M299" s="14"/>
      <c r="N299" s="14"/>
      <c r="O299" s="14"/>
      <c r="P299" s="14"/>
    </row>
    <row r="300" spans="5:16" x14ac:dyDescent="0.25">
      <c r="E300" s="272"/>
      <c r="F300" s="13"/>
      <c r="G300" s="13"/>
      <c r="H300" s="13"/>
      <c r="I300" s="13"/>
      <c r="J300" s="13"/>
      <c r="L300" s="14"/>
      <c r="M300" s="14"/>
      <c r="N300" s="14"/>
      <c r="O300" s="14"/>
      <c r="P300" s="14"/>
    </row>
    <row r="301" spans="5:16" x14ac:dyDescent="0.25">
      <c r="E301" s="272"/>
      <c r="F301" s="13"/>
      <c r="G301" s="13"/>
      <c r="H301" s="13"/>
      <c r="I301" s="13"/>
      <c r="J301" s="13"/>
      <c r="L301" s="14"/>
      <c r="M301" s="14"/>
      <c r="N301" s="14"/>
      <c r="O301" s="14"/>
      <c r="P301" s="14"/>
    </row>
    <row r="302" spans="5:16" x14ac:dyDescent="0.25">
      <c r="E302" s="272"/>
      <c r="F302" s="13"/>
      <c r="G302" s="13"/>
      <c r="H302" s="13"/>
      <c r="I302" s="13"/>
      <c r="J302" s="13"/>
      <c r="L302" s="14"/>
      <c r="M302" s="14"/>
      <c r="N302" s="14"/>
      <c r="O302" s="14"/>
      <c r="P302" s="14"/>
    </row>
    <row r="303" spans="5:16" x14ac:dyDescent="0.25">
      <c r="E303" s="272"/>
      <c r="F303" s="13"/>
      <c r="G303" s="13"/>
      <c r="H303" s="13"/>
      <c r="I303" s="13"/>
      <c r="J303" s="13"/>
      <c r="L303" s="14"/>
      <c r="M303" s="14"/>
      <c r="N303" s="14"/>
      <c r="O303" s="14"/>
      <c r="P303" s="14"/>
    </row>
    <row r="304" spans="5:16" x14ac:dyDescent="0.25">
      <c r="E304" s="272"/>
      <c r="F304" s="13"/>
      <c r="G304" s="13"/>
      <c r="H304" s="13"/>
      <c r="I304" s="13"/>
      <c r="J304" s="13"/>
      <c r="L304" s="14"/>
      <c r="M304" s="14"/>
      <c r="N304" s="14"/>
      <c r="O304" s="14"/>
      <c r="P304" s="14"/>
    </row>
    <row r="305" spans="5:16" x14ac:dyDescent="0.25">
      <c r="E305" s="272"/>
      <c r="F305" s="13"/>
      <c r="G305" s="13"/>
      <c r="H305" s="13"/>
      <c r="I305" s="13"/>
      <c r="J305" s="13"/>
      <c r="L305" s="14"/>
      <c r="M305" s="14"/>
      <c r="N305" s="14"/>
      <c r="O305" s="14"/>
      <c r="P305" s="14"/>
    </row>
    <row r="306" spans="5:16" x14ac:dyDescent="0.25">
      <c r="E306" s="272"/>
      <c r="F306" s="13"/>
      <c r="G306" s="13"/>
      <c r="H306" s="13"/>
      <c r="I306" s="13"/>
      <c r="J306" s="13"/>
      <c r="L306" s="14"/>
      <c r="M306" s="14"/>
      <c r="N306" s="14"/>
      <c r="O306" s="14"/>
      <c r="P306" s="14"/>
    </row>
    <row r="307" spans="5:16" x14ac:dyDescent="0.25">
      <c r="E307" s="272"/>
      <c r="F307" s="13"/>
      <c r="G307" s="13"/>
      <c r="H307" s="13"/>
      <c r="I307" s="13"/>
      <c r="J307" s="13"/>
      <c r="L307" s="14"/>
      <c r="M307" s="14"/>
      <c r="N307" s="14"/>
      <c r="O307" s="14"/>
      <c r="P307" s="14"/>
    </row>
    <row r="308" spans="5:16" x14ac:dyDescent="0.25">
      <c r="E308" s="272"/>
      <c r="F308" s="13"/>
      <c r="G308" s="13"/>
      <c r="H308" s="13"/>
      <c r="I308" s="13"/>
      <c r="J308" s="13"/>
      <c r="L308" s="14"/>
      <c r="M308" s="14"/>
      <c r="N308" s="14"/>
      <c r="O308" s="14"/>
      <c r="P308" s="14"/>
    </row>
    <row r="309" spans="5:16" x14ac:dyDescent="0.25">
      <c r="E309" s="272"/>
      <c r="F309" s="13"/>
      <c r="G309" s="13"/>
      <c r="H309" s="13"/>
      <c r="I309" s="13"/>
      <c r="J309" s="13"/>
      <c r="L309" s="14"/>
      <c r="M309" s="14"/>
      <c r="N309" s="14"/>
      <c r="O309" s="14"/>
      <c r="P309" s="14"/>
    </row>
    <row r="310" spans="5:16" x14ac:dyDescent="0.25">
      <c r="E310" s="272"/>
      <c r="F310" s="13"/>
      <c r="G310" s="13"/>
      <c r="H310" s="13"/>
      <c r="I310" s="13"/>
      <c r="J310" s="13"/>
      <c r="L310" s="14"/>
      <c r="M310" s="14"/>
      <c r="N310" s="14"/>
      <c r="O310" s="14"/>
      <c r="P310" s="14"/>
    </row>
    <row r="311" spans="5:16" x14ac:dyDescent="0.25">
      <c r="E311" s="272"/>
      <c r="F311" s="13"/>
      <c r="G311" s="13"/>
      <c r="H311" s="13"/>
      <c r="I311" s="13"/>
      <c r="J311" s="13"/>
      <c r="L311" s="14"/>
      <c r="M311" s="14"/>
      <c r="N311" s="14"/>
      <c r="O311" s="14"/>
      <c r="P311" s="14"/>
    </row>
    <row r="312" spans="5:16" x14ac:dyDescent="0.25">
      <c r="E312" s="272"/>
      <c r="F312" s="13"/>
      <c r="G312" s="13"/>
      <c r="H312" s="13"/>
      <c r="I312" s="13"/>
      <c r="J312" s="13"/>
      <c r="L312" s="14"/>
      <c r="M312" s="14"/>
      <c r="N312" s="14"/>
      <c r="O312" s="14"/>
      <c r="P312" s="14"/>
    </row>
    <row r="313" spans="5:16" x14ac:dyDescent="0.25">
      <c r="E313" s="272"/>
      <c r="F313" s="13"/>
      <c r="G313" s="13"/>
      <c r="H313" s="13"/>
      <c r="I313" s="13"/>
      <c r="J313" s="13"/>
      <c r="L313" s="14"/>
      <c r="M313" s="14"/>
      <c r="N313" s="14"/>
      <c r="O313" s="14"/>
      <c r="P313" s="14"/>
    </row>
    <row r="314" spans="5:16" x14ac:dyDescent="0.25">
      <c r="E314" s="272"/>
      <c r="F314" s="13"/>
      <c r="G314" s="13"/>
      <c r="H314" s="13"/>
      <c r="I314" s="13"/>
      <c r="J314" s="13"/>
      <c r="L314" s="14"/>
      <c r="M314" s="14"/>
      <c r="N314" s="14"/>
      <c r="O314" s="14"/>
      <c r="P314" s="14"/>
    </row>
    <row r="315" spans="5:16" x14ac:dyDescent="0.25">
      <c r="E315" s="272"/>
      <c r="F315" s="13"/>
      <c r="G315" s="13"/>
      <c r="H315" s="13"/>
      <c r="I315" s="13"/>
      <c r="J315" s="13"/>
      <c r="L315" s="14"/>
      <c r="M315" s="14"/>
      <c r="N315" s="14"/>
      <c r="O315" s="14"/>
      <c r="P315" s="14"/>
    </row>
    <row r="316" spans="5:16" x14ac:dyDescent="0.25">
      <c r="E316" s="272"/>
      <c r="F316" s="13"/>
      <c r="G316" s="13"/>
      <c r="H316" s="13"/>
      <c r="I316" s="13"/>
      <c r="J316" s="13"/>
      <c r="L316" s="14"/>
      <c r="M316" s="14"/>
      <c r="N316" s="14"/>
      <c r="O316" s="14"/>
      <c r="P316" s="14"/>
    </row>
    <row r="317" spans="5:16" x14ac:dyDescent="0.25">
      <c r="E317" s="272"/>
      <c r="F317" s="13"/>
      <c r="G317" s="13"/>
      <c r="H317" s="13"/>
      <c r="I317" s="13"/>
      <c r="J317" s="13"/>
      <c r="L317" s="14"/>
      <c r="M317" s="14"/>
      <c r="N317" s="14"/>
      <c r="O317" s="14"/>
      <c r="P317" s="14"/>
    </row>
    <row r="318" spans="5:16" x14ac:dyDescent="0.25">
      <c r="E318" s="272"/>
      <c r="F318" s="13"/>
      <c r="G318" s="13"/>
      <c r="H318" s="13"/>
      <c r="I318" s="13"/>
      <c r="J318" s="13"/>
      <c r="L318" s="14"/>
      <c r="M318" s="14"/>
      <c r="N318" s="14"/>
      <c r="O318" s="14"/>
      <c r="P318" s="14"/>
    </row>
    <row r="319" spans="5:16" x14ac:dyDescent="0.25">
      <c r="E319" s="272"/>
      <c r="F319" s="13"/>
      <c r="G319" s="13"/>
      <c r="H319" s="13"/>
      <c r="I319" s="13"/>
      <c r="J319" s="13"/>
      <c r="L319" s="14"/>
      <c r="M319" s="14"/>
      <c r="N319" s="14"/>
      <c r="O319" s="14"/>
      <c r="P319" s="14"/>
    </row>
    <row r="320" spans="5:16" x14ac:dyDescent="0.25">
      <c r="E320" s="272"/>
      <c r="F320" s="13"/>
      <c r="G320" s="13"/>
      <c r="H320" s="13"/>
      <c r="I320" s="13"/>
      <c r="J320" s="13"/>
      <c r="L320" s="14"/>
      <c r="M320" s="14"/>
      <c r="N320" s="14"/>
      <c r="O320" s="14"/>
      <c r="P320" s="14"/>
    </row>
    <row r="321" spans="5:16" x14ac:dyDescent="0.25">
      <c r="E321" s="272"/>
      <c r="F321" s="13"/>
      <c r="G321" s="13"/>
      <c r="H321" s="13"/>
      <c r="I321" s="13"/>
      <c r="J321" s="13"/>
      <c r="L321" s="14"/>
      <c r="M321" s="14"/>
      <c r="N321" s="14"/>
      <c r="O321" s="14"/>
      <c r="P321" s="14"/>
    </row>
    <row r="322" spans="5:16" x14ac:dyDescent="0.25">
      <c r="E322" s="272"/>
      <c r="F322" s="13"/>
      <c r="G322" s="13"/>
      <c r="H322" s="13"/>
      <c r="I322" s="13"/>
      <c r="J322" s="13"/>
      <c r="L322" s="14"/>
      <c r="M322" s="14"/>
      <c r="N322" s="14"/>
      <c r="O322" s="14"/>
      <c r="P322" s="14"/>
    </row>
    <row r="323" spans="5:16" x14ac:dyDescent="0.25">
      <c r="F323" s="13"/>
      <c r="G323" s="13"/>
      <c r="H323" s="13"/>
      <c r="I323" s="13"/>
      <c r="J323" s="13"/>
      <c r="L323" s="14"/>
      <c r="M323" s="14"/>
      <c r="N323" s="14"/>
      <c r="O323" s="14"/>
      <c r="P323" s="14"/>
    </row>
    <row r="324" spans="5:16" x14ac:dyDescent="0.25">
      <c r="E324" s="272"/>
      <c r="F324" s="13"/>
      <c r="G324" s="13"/>
      <c r="H324" s="13"/>
      <c r="I324" s="13"/>
      <c r="J324" s="13"/>
      <c r="L324" s="14"/>
      <c r="M324" s="14"/>
      <c r="N324" s="14"/>
      <c r="O324" s="14"/>
      <c r="P324" s="14"/>
    </row>
    <row r="325" spans="5:16" x14ac:dyDescent="0.25">
      <c r="E325" s="272"/>
      <c r="F325" s="13"/>
      <c r="G325" s="13"/>
      <c r="H325" s="13"/>
      <c r="I325" s="13"/>
      <c r="J325" s="13"/>
      <c r="L325" s="14"/>
      <c r="M325" s="14"/>
      <c r="N325" s="14"/>
      <c r="O325" s="14"/>
      <c r="P325" s="14"/>
    </row>
    <row r="326" spans="5:16" x14ac:dyDescent="0.25">
      <c r="E326" s="272"/>
      <c r="F326" s="13"/>
      <c r="G326" s="13"/>
      <c r="H326" s="13"/>
      <c r="I326" s="13"/>
      <c r="J326" s="13"/>
      <c r="L326" s="14"/>
      <c r="M326" s="14"/>
      <c r="N326" s="14"/>
      <c r="O326" s="14"/>
      <c r="P326" s="14"/>
    </row>
    <row r="327" spans="5:16" x14ac:dyDescent="0.25">
      <c r="E327" s="272"/>
      <c r="F327" s="13"/>
      <c r="G327" s="13"/>
      <c r="H327" s="13"/>
      <c r="I327" s="13"/>
      <c r="J327" s="13"/>
      <c r="L327" s="14"/>
      <c r="M327" s="14"/>
      <c r="N327" s="14"/>
      <c r="O327" s="14"/>
      <c r="P327" s="14"/>
    </row>
    <row r="328" spans="5:16" x14ac:dyDescent="0.25">
      <c r="E328" s="272"/>
      <c r="F328" s="13"/>
      <c r="G328" s="13"/>
      <c r="H328" s="13"/>
      <c r="I328" s="13"/>
      <c r="J328" s="13"/>
      <c r="L328" s="14"/>
      <c r="M328" s="14"/>
      <c r="N328" s="14"/>
      <c r="O328" s="14"/>
      <c r="P328" s="14"/>
    </row>
    <row r="329" spans="5:16" x14ac:dyDescent="0.25">
      <c r="E329" s="272"/>
      <c r="F329" s="13"/>
      <c r="G329" s="13"/>
      <c r="H329" s="13"/>
      <c r="I329" s="13"/>
      <c r="J329" s="13"/>
      <c r="L329" s="14"/>
      <c r="M329" s="14"/>
      <c r="N329" s="14"/>
      <c r="O329" s="14"/>
      <c r="P329" s="14"/>
    </row>
    <row r="330" spans="5:16" x14ac:dyDescent="0.25">
      <c r="E330" s="272"/>
      <c r="F330" s="13"/>
      <c r="G330" s="13"/>
      <c r="H330" s="13"/>
      <c r="I330" s="13"/>
      <c r="J330" s="13"/>
      <c r="L330" s="14"/>
      <c r="M330" s="14"/>
      <c r="N330" s="14"/>
      <c r="O330" s="14"/>
      <c r="P330" s="14"/>
    </row>
    <row r="331" spans="5:16" x14ac:dyDescent="0.25">
      <c r="E331" s="272"/>
      <c r="F331" s="13"/>
      <c r="G331" s="13"/>
      <c r="H331" s="13"/>
      <c r="I331" s="13"/>
      <c r="J331" s="13"/>
      <c r="L331" s="14"/>
      <c r="M331" s="14"/>
      <c r="N331" s="14"/>
      <c r="O331" s="14"/>
      <c r="P331" s="14"/>
    </row>
    <row r="332" spans="5:16" x14ac:dyDescent="0.25">
      <c r="E332" s="272"/>
      <c r="F332" s="13"/>
      <c r="G332" s="13"/>
      <c r="H332" s="13"/>
      <c r="I332" s="13"/>
      <c r="J332" s="13"/>
      <c r="L332" s="14"/>
      <c r="M332" s="14"/>
      <c r="N332" s="14"/>
      <c r="O332" s="14"/>
      <c r="P332" s="14"/>
    </row>
    <row r="333" spans="5:16" x14ac:dyDescent="0.25">
      <c r="E333" s="272"/>
      <c r="F333" s="13"/>
      <c r="G333" s="13"/>
      <c r="H333" s="13"/>
      <c r="I333" s="13"/>
      <c r="J333" s="13"/>
      <c r="L333" s="14"/>
      <c r="M333" s="14"/>
      <c r="N333" s="14"/>
      <c r="O333" s="14"/>
      <c r="P333" s="14"/>
    </row>
    <row r="334" spans="5:16" x14ac:dyDescent="0.25">
      <c r="E334" s="272"/>
      <c r="F334" s="13"/>
      <c r="G334" s="13"/>
      <c r="H334" s="13"/>
      <c r="I334" s="13"/>
      <c r="J334" s="13"/>
      <c r="L334" s="14"/>
      <c r="M334" s="14"/>
      <c r="N334" s="14"/>
      <c r="O334" s="14"/>
      <c r="P334" s="14"/>
    </row>
    <row r="335" spans="5:16" x14ac:dyDescent="0.25">
      <c r="E335" s="272"/>
      <c r="F335" s="13"/>
      <c r="G335" s="13"/>
      <c r="H335" s="13"/>
      <c r="I335" s="13"/>
      <c r="J335" s="13"/>
      <c r="L335" s="14"/>
      <c r="M335" s="14"/>
      <c r="N335" s="14"/>
      <c r="O335" s="14"/>
      <c r="P335" s="14"/>
    </row>
    <row r="336" spans="5:16" x14ac:dyDescent="0.25">
      <c r="E336" s="272"/>
      <c r="F336" s="13"/>
      <c r="G336" s="13"/>
      <c r="H336" s="13"/>
      <c r="I336" s="13"/>
      <c r="J336" s="13"/>
      <c r="L336" s="14"/>
      <c r="M336" s="14"/>
      <c r="N336" s="14"/>
      <c r="O336" s="14"/>
      <c r="P336" s="14"/>
    </row>
    <row r="337" spans="5:16" x14ac:dyDescent="0.25">
      <c r="E337" s="272"/>
      <c r="F337" s="13"/>
      <c r="G337" s="13"/>
      <c r="H337" s="13"/>
      <c r="I337" s="13"/>
      <c r="J337" s="13"/>
      <c r="L337" s="14"/>
      <c r="M337" s="14"/>
      <c r="N337" s="14"/>
      <c r="O337" s="14"/>
      <c r="P337" s="14"/>
    </row>
    <row r="338" spans="5:16" x14ac:dyDescent="0.25">
      <c r="E338" s="272"/>
      <c r="F338" s="13"/>
      <c r="G338" s="13"/>
      <c r="H338" s="13"/>
      <c r="I338" s="13"/>
      <c r="J338" s="13"/>
      <c r="L338" s="14"/>
      <c r="M338" s="14"/>
      <c r="N338" s="14"/>
      <c r="O338" s="14"/>
      <c r="P338" s="14"/>
    </row>
    <row r="339" spans="5:16" x14ac:dyDescent="0.25">
      <c r="E339" s="272"/>
      <c r="F339" s="13"/>
      <c r="G339" s="13"/>
      <c r="H339" s="13"/>
      <c r="I339" s="13"/>
      <c r="J339" s="13"/>
      <c r="L339" s="14"/>
      <c r="M339" s="14"/>
      <c r="N339" s="14"/>
      <c r="O339" s="14"/>
      <c r="P339" s="14"/>
    </row>
    <row r="340" spans="5:16" x14ac:dyDescent="0.25">
      <c r="E340" s="272"/>
      <c r="F340" s="13"/>
      <c r="G340" s="13"/>
      <c r="H340" s="13"/>
      <c r="I340" s="13"/>
      <c r="J340" s="13"/>
      <c r="L340" s="14"/>
      <c r="M340" s="14"/>
      <c r="N340" s="14"/>
      <c r="O340" s="14"/>
      <c r="P340" s="14"/>
    </row>
  </sheetData>
  <mergeCells count="4">
    <mergeCell ref="F2:J2"/>
    <mergeCell ref="L2:P2"/>
    <mergeCell ref="G3:H3"/>
    <mergeCell ref="M3:N3"/>
  </mergeCells>
  <pageMargins left="0.7" right="0.7" top="0.75" bottom="0.75" header="0.3" footer="0.3"/>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0E7E5-ADF3-4580-84F1-63788B17B254}">
  <dimension ref="A1:P256"/>
  <sheetViews>
    <sheetView workbookViewId="0"/>
  </sheetViews>
  <sheetFormatPr defaultColWidth="8.88671875" defaultRowHeight="13.8" x14ac:dyDescent="0.25"/>
  <cols>
    <col min="1" max="1" width="28.33203125" style="7" bestFit="1" customWidth="1"/>
    <col min="2" max="2" width="5" style="7" bestFit="1" customWidth="1"/>
    <col min="3" max="3" width="7" style="7" bestFit="1" customWidth="1"/>
    <col min="4" max="4" width="6.33203125" style="7" bestFit="1" customWidth="1"/>
    <col min="5" max="5" width="12.33203125" style="7" bestFit="1" customWidth="1"/>
    <col min="6" max="6" width="7" style="7" bestFit="1" customWidth="1"/>
    <col min="7" max="7" width="4.5546875" style="7" bestFit="1" customWidth="1"/>
    <col min="8" max="8" width="4.6640625" style="7" bestFit="1" customWidth="1"/>
    <col min="9" max="9" width="5.5546875" style="7" bestFit="1" customWidth="1"/>
    <col min="10" max="10" width="3.5546875" style="7" bestFit="1" customWidth="1"/>
    <col min="11" max="11" width="1.5546875" style="7" bestFit="1" customWidth="1"/>
    <col min="12" max="15" width="8.88671875" style="7" bestFit="1" customWidth="1"/>
    <col min="16" max="16" width="6.88671875" style="7" bestFit="1" customWidth="1"/>
    <col min="17" max="16384" width="8.88671875" style="7"/>
  </cols>
  <sheetData>
    <row r="1" spans="1:16" x14ac:dyDescent="0.25">
      <c r="A1" s="7" t="s">
        <v>1382</v>
      </c>
    </row>
    <row r="2" spans="1:16" x14ac:dyDescent="0.25">
      <c r="F2" s="289" t="s">
        <v>47</v>
      </c>
      <c r="G2" s="289"/>
      <c r="H2" s="289"/>
      <c r="I2" s="289"/>
      <c r="J2" s="289"/>
      <c r="L2" s="289" t="s">
        <v>4</v>
      </c>
      <c r="M2" s="289"/>
      <c r="N2" s="289"/>
      <c r="O2" s="289"/>
      <c r="P2" s="289"/>
    </row>
    <row r="3" spans="1:16" x14ac:dyDescent="0.25">
      <c r="G3" s="289" t="s">
        <v>33</v>
      </c>
      <c r="H3" s="289"/>
      <c r="M3" s="289" t="s">
        <v>33</v>
      </c>
      <c r="N3" s="289"/>
    </row>
    <row r="4" spans="1:16" x14ac:dyDescent="0.25">
      <c r="A4" s="18" t="s">
        <v>34</v>
      </c>
      <c r="B4" s="18" t="s">
        <v>49</v>
      </c>
      <c r="C4" s="18" t="s">
        <v>134</v>
      </c>
      <c r="D4" s="18" t="s">
        <v>18</v>
      </c>
      <c r="E4" s="18" t="s">
        <v>1369</v>
      </c>
      <c r="F4" s="19" t="s">
        <v>35</v>
      </c>
      <c r="G4" s="20">
        <v>0.05</v>
      </c>
      <c r="H4" s="20">
        <v>0.95</v>
      </c>
      <c r="I4" s="19" t="s">
        <v>38</v>
      </c>
      <c r="J4" s="19" t="s">
        <v>39</v>
      </c>
      <c r="L4" s="19" t="s">
        <v>35</v>
      </c>
      <c r="M4" s="20">
        <v>0.05</v>
      </c>
      <c r="N4" s="20">
        <v>0.95</v>
      </c>
      <c r="O4" s="19" t="s">
        <v>38</v>
      </c>
      <c r="P4" s="19" t="s">
        <v>39</v>
      </c>
    </row>
    <row r="5" spans="1:16" x14ac:dyDescent="0.25">
      <c r="A5" s="7" t="s">
        <v>179</v>
      </c>
      <c r="B5" s="7">
        <v>2022</v>
      </c>
      <c r="C5" s="7" t="s">
        <v>1370</v>
      </c>
      <c r="D5" s="7" t="s">
        <v>0</v>
      </c>
      <c r="E5" s="272" t="s">
        <v>7</v>
      </c>
      <c r="F5" s="13">
        <v>5.4794451685304102</v>
      </c>
      <c r="G5" s="13">
        <v>3.5867512947338298</v>
      </c>
      <c r="H5" s="13">
        <v>7.97021161876446</v>
      </c>
      <c r="I5" s="13">
        <v>5.5672706599356001</v>
      </c>
      <c r="J5" s="13">
        <v>1.33960699875815</v>
      </c>
      <c r="K5" s="7" t="s">
        <v>41</v>
      </c>
      <c r="L5" s="14">
        <v>899.67010222100805</v>
      </c>
      <c r="M5" s="14">
        <v>588.90869508234698</v>
      </c>
      <c r="N5" s="14">
        <v>1308.6290456849299</v>
      </c>
      <c r="O5" s="14">
        <v>914.09016965482704</v>
      </c>
      <c r="P5" s="14">
        <v>219.95007312609999</v>
      </c>
    </row>
    <row r="6" spans="1:16" x14ac:dyDescent="0.25">
      <c r="A6" s="7" t="s">
        <v>179</v>
      </c>
      <c r="B6" s="7">
        <v>2022</v>
      </c>
      <c r="C6" s="7" t="s">
        <v>1370</v>
      </c>
      <c r="D6" s="7" t="s">
        <v>0</v>
      </c>
      <c r="E6" s="272" t="s">
        <v>8</v>
      </c>
      <c r="F6" s="13">
        <v>7.3764948392103804</v>
      </c>
      <c r="G6" s="13">
        <v>4.8951033791662404</v>
      </c>
      <c r="H6" s="13">
        <v>10.4074864654319</v>
      </c>
      <c r="I6" s="13">
        <v>7.4716736912448898</v>
      </c>
      <c r="J6" s="13">
        <v>1.6838446582303299</v>
      </c>
      <c r="K6" s="7" t="s">
        <v>41</v>
      </c>
      <c r="L6" s="14">
        <v>3042.5090613807101</v>
      </c>
      <c r="M6" s="14">
        <v>2019.0343397709</v>
      </c>
      <c r="N6" s="14">
        <v>4292.6718675320699</v>
      </c>
      <c r="O6" s="14">
        <v>3081.7665306908698</v>
      </c>
      <c r="P6" s="14">
        <v>694.51856773368297</v>
      </c>
    </row>
    <row r="7" spans="1:16" x14ac:dyDescent="0.25">
      <c r="A7" s="7" t="s">
        <v>179</v>
      </c>
      <c r="B7" s="7">
        <v>2022</v>
      </c>
      <c r="C7" s="7" t="s">
        <v>1370</v>
      </c>
      <c r="D7" s="7" t="s">
        <v>0</v>
      </c>
      <c r="E7" s="272" t="s">
        <v>9</v>
      </c>
      <c r="F7" s="13">
        <v>4.1880966950583396</v>
      </c>
      <c r="G7" s="13">
        <v>2.5470713286245399</v>
      </c>
      <c r="H7" s="13">
        <v>6.2409316978235303</v>
      </c>
      <c r="I7" s="13">
        <v>4.2648964701848397</v>
      </c>
      <c r="J7" s="13">
        <v>1.11899074869568</v>
      </c>
      <c r="K7" s="7" t="s">
        <v>41</v>
      </c>
      <c r="L7" s="14">
        <v>1435.7214280329499</v>
      </c>
      <c r="M7" s="14">
        <v>873.16152216578098</v>
      </c>
      <c r="N7" s="14">
        <v>2139.45379533088</v>
      </c>
      <c r="O7" s="14">
        <v>1462.0491589440601</v>
      </c>
      <c r="P7" s="14">
        <v>383.60121856036801</v>
      </c>
    </row>
    <row r="8" spans="1:16" x14ac:dyDescent="0.25">
      <c r="A8" s="7" t="s">
        <v>179</v>
      </c>
      <c r="B8" s="7">
        <v>2022</v>
      </c>
      <c r="C8" s="7" t="s">
        <v>1370</v>
      </c>
      <c r="D8" s="7" t="s">
        <v>0</v>
      </c>
      <c r="E8" s="272" t="s">
        <v>10</v>
      </c>
      <c r="F8" s="13">
        <v>2.2535646776926002</v>
      </c>
      <c r="G8" s="13">
        <v>0.91959396355278</v>
      </c>
      <c r="H8" s="13">
        <v>4.2179667791846498</v>
      </c>
      <c r="I8" s="13">
        <v>2.3771281573469598</v>
      </c>
      <c r="J8" s="13">
        <v>1.00692337788808</v>
      </c>
      <c r="K8" s="7" t="s">
        <v>41</v>
      </c>
      <c r="L8" s="14">
        <v>1697.7454855865001</v>
      </c>
      <c r="M8" s="14">
        <v>692.78530838212305</v>
      </c>
      <c r="N8" s="14">
        <v>3177.64745276655</v>
      </c>
      <c r="O8" s="14">
        <v>1790.8332686189001</v>
      </c>
      <c r="P8" s="14">
        <v>758.57579596577</v>
      </c>
    </row>
    <row r="9" spans="1:16" x14ac:dyDescent="0.25">
      <c r="A9" s="7" t="s">
        <v>179</v>
      </c>
      <c r="B9" s="7">
        <v>2022</v>
      </c>
      <c r="C9" s="7" t="s">
        <v>1370</v>
      </c>
      <c r="D9" s="7" t="s">
        <v>0</v>
      </c>
      <c r="E9" s="272" t="s">
        <v>11</v>
      </c>
      <c r="F9" s="13">
        <v>0.94627340981244501</v>
      </c>
      <c r="G9" s="13">
        <v>1.4703466914455499E-10</v>
      </c>
      <c r="H9" s="13">
        <v>2.9586018164521799</v>
      </c>
      <c r="I9" s="13">
        <v>1.1263274013854501</v>
      </c>
      <c r="J9" s="13">
        <v>1.0114054955638001</v>
      </c>
      <c r="K9" s="7" t="s">
        <v>41</v>
      </c>
      <c r="L9" s="14">
        <v>309.469255945062</v>
      </c>
      <c r="M9" s="14">
        <v>4.8086218197035502E-8</v>
      </c>
      <c r="N9" s="14">
        <v>967.58113805252299</v>
      </c>
      <c r="O9" s="14">
        <v>368.35411334909799</v>
      </c>
      <c r="P9" s="14">
        <v>330.77005326918697</v>
      </c>
    </row>
    <row r="10" spans="1:16" x14ac:dyDescent="0.25">
      <c r="A10" s="7" t="s">
        <v>179</v>
      </c>
      <c r="B10" s="7">
        <v>2022</v>
      </c>
      <c r="C10" s="7" t="s">
        <v>1370</v>
      </c>
      <c r="D10" s="7" t="s">
        <v>0</v>
      </c>
      <c r="E10" s="272" t="s">
        <v>12</v>
      </c>
      <c r="F10" s="13">
        <v>6.1770476065435203</v>
      </c>
      <c r="G10" s="13">
        <v>3.69410845295767</v>
      </c>
      <c r="H10" s="13">
        <v>9.2851145147724292</v>
      </c>
      <c r="I10" s="13">
        <v>6.2975508097764896</v>
      </c>
      <c r="J10" s="13">
        <v>1.7127269980677</v>
      </c>
      <c r="K10" s="7" t="s">
        <v>41</v>
      </c>
      <c r="L10" s="14">
        <v>2265.8646030322898</v>
      </c>
      <c r="M10" s="14">
        <v>1355.0728627139299</v>
      </c>
      <c r="N10" s="14">
        <v>3405.9657063088198</v>
      </c>
      <c r="O10" s="14">
        <v>2310.06758804221</v>
      </c>
      <c r="P10" s="14">
        <v>628.26251743119496</v>
      </c>
    </row>
    <row r="11" spans="1:16" x14ac:dyDescent="0.25">
      <c r="A11" s="7" t="s">
        <v>179</v>
      </c>
      <c r="B11" s="7">
        <v>2022</v>
      </c>
      <c r="C11" s="7" t="s">
        <v>1370</v>
      </c>
      <c r="D11" s="7" t="s">
        <v>0</v>
      </c>
      <c r="E11" s="272" t="s">
        <v>15</v>
      </c>
      <c r="F11" s="13">
        <v>3.9922478975079798</v>
      </c>
      <c r="G11" s="13">
        <v>1.95875747061182</v>
      </c>
      <c r="H11" s="13">
        <v>6.4554193514623703</v>
      </c>
      <c r="I11" s="13">
        <v>4.0749804937083196</v>
      </c>
      <c r="J11" s="13">
        <v>1.37621239648569</v>
      </c>
      <c r="K11" s="7" t="s">
        <v>41</v>
      </c>
      <c r="L11" s="14">
        <v>2264.2433175506198</v>
      </c>
      <c r="M11" s="14">
        <v>1110.9288870322</v>
      </c>
      <c r="N11" s="14">
        <v>3661.2556393753898</v>
      </c>
      <c r="O11" s="14">
        <v>2311.1659368116102</v>
      </c>
      <c r="P11" s="14">
        <v>780.53262279082901</v>
      </c>
    </row>
    <row r="12" spans="1:16" x14ac:dyDescent="0.25">
      <c r="A12" s="7" t="s">
        <v>179</v>
      </c>
      <c r="B12" s="7">
        <v>2022</v>
      </c>
      <c r="C12" s="7" t="s">
        <v>1370</v>
      </c>
      <c r="D12" s="7" t="s">
        <v>0</v>
      </c>
      <c r="E12" s="272" t="s">
        <v>13</v>
      </c>
      <c r="F12" s="13">
        <v>1.39169090230983E-4</v>
      </c>
      <c r="G12" s="13">
        <v>5.8959062688519799E-18</v>
      </c>
      <c r="H12" s="13">
        <v>0.72269218829327597</v>
      </c>
      <c r="I12" s="13">
        <v>0.11129802689749101</v>
      </c>
      <c r="J12" s="13">
        <v>0.31734427599345799</v>
      </c>
      <c r="K12" s="7" t="s">
        <v>41</v>
      </c>
      <c r="L12" s="14">
        <v>4.9691715357874998E-2</v>
      </c>
      <c r="M12" s="14">
        <v>2.10519229235628E-15</v>
      </c>
      <c r="N12" s="14">
        <v>258.04447275199698</v>
      </c>
      <c r="O12" s="14">
        <v>39.740073484018403</v>
      </c>
      <c r="P12" s="14">
        <v>113.310947186224</v>
      </c>
    </row>
    <row r="13" spans="1:16" x14ac:dyDescent="0.25">
      <c r="A13" s="7" t="s">
        <v>179</v>
      </c>
      <c r="B13" s="7">
        <v>2022</v>
      </c>
      <c r="C13" s="7" t="s">
        <v>1370</v>
      </c>
      <c r="D13" s="7" t="s">
        <v>0</v>
      </c>
      <c r="E13" s="272" t="s">
        <v>14</v>
      </c>
      <c r="F13" s="13">
        <v>5.1618327555860102</v>
      </c>
      <c r="G13" s="13">
        <v>2.6231644242226801</v>
      </c>
      <c r="H13" s="13">
        <v>8.4918048941593192</v>
      </c>
      <c r="I13" s="13">
        <v>5.3251980387417097</v>
      </c>
      <c r="J13" s="13">
        <v>1.7796554978310799</v>
      </c>
      <c r="K13" s="7" t="s">
        <v>41</v>
      </c>
      <c r="L13" s="14">
        <v>505.49828175453803</v>
      </c>
      <c r="M13" s="14">
        <v>256.88649206412703</v>
      </c>
      <c r="N13" s="14">
        <v>831.60245328502197</v>
      </c>
      <c r="O13" s="14">
        <v>521.49664393397495</v>
      </c>
      <c r="P13" s="14">
        <v>174.28166290259699</v>
      </c>
    </row>
    <row r="14" spans="1:16" x14ac:dyDescent="0.25">
      <c r="A14" s="7" t="s">
        <v>179</v>
      </c>
      <c r="B14" s="7">
        <v>2022</v>
      </c>
      <c r="C14" s="7" t="s">
        <v>1370</v>
      </c>
      <c r="D14" s="7" t="s">
        <v>1</v>
      </c>
      <c r="E14" s="7" t="s">
        <v>72</v>
      </c>
      <c r="F14" s="13">
        <v>28.728276086285</v>
      </c>
      <c r="G14" s="13">
        <v>24.441433986857401</v>
      </c>
      <c r="H14" s="13">
        <v>33.218108265653903</v>
      </c>
      <c r="I14" s="13">
        <v>28.768352795490099</v>
      </c>
      <c r="J14" s="13">
        <v>2.7344406230283802</v>
      </c>
      <c r="K14" s="7" t="s">
        <v>41</v>
      </c>
      <c r="L14" s="14">
        <v>3082.25674129752</v>
      </c>
      <c r="M14" s="14">
        <v>2622.3214524499299</v>
      </c>
      <c r="N14" s="14">
        <v>3563.97083582201</v>
      </c>
      <c r="O14" s="14">
        <v>3086.5565714281302</v>
      </c>
      <c r="P14" s="14">
        <v>293.37813444471499</v>
      </c>
    </row>
    <row r="15" spans="1:16" x14ac:dyDescent="0.25">
      <c r="A15" s="7" t="s">
        <v>179</v>
      </c>
      <c r="B15" s="7">
        <v>2022</v>
      </c>
      <c r="C15" s="7" t="s">
        <v>1370</v>
      </c>
      <c r="D15" s="7" t="s">
        <v>1</v>
      </c>
      <c r="E15" s="272" t="s">
        <v>11</v>
      </c>
      <c r="F15" s="13">
        <v>11.4371654926929</v>
      </c>
      <c r="G15" s="13">
        <v>7.9227089930691603</v>
      </c>
      <c r="H15" s="13">
        <v>15.751782435505101</v>
      </c>
      <c r="I15" s="13">
        <v>11.5828175378234</v>
      </c>
      <c r="J15" s="13">
        <v>2.3617245008944301</v>
      </c>
      <c r="K15" s="7" t="s">
        <v>41</v>
      </c>
      <c r="L15" s="14">
        <v>468.008811960993</v>
      </c>
      <c r="M15" s="14">
        <v>324.19725199638998</v>
      </c>
      <c r="N15" s="14">
        <v>644.56293726087097</v>
      </c>
      <c r="O15" s="14">
        <v>473.96889364773398</v>
      </c>
      <c r="P15" s="14">
        <v>96.641766576600105</v>
      </c>
    </row>
    <row r="16" spans="1:16" x14ac:dyDescent="0.25">
      <c r="A16" s="7" t="s">
        <v>179</v>
      </c>
      <c r="B16" s="7">
        <v>2022</v>
      </c>
      <c r="C16" s="7" t="s">
        <v>1370</v>
      </c>
      <c r="D16" s="7" t="s">
        <v>1</v>
      </c>
      <c r="E16" s="272" t="s">
        <v>12</v>
      </c>
      <c r="F16" s="13">
        <v>8.5338378185605404</v>
      </c>
      <c r="G16" s="13">
        <v>5.1619611409583603</v>
      </c>
      <c r="H16" s="13">
        <v>12.1686778985957</v>
      </c>
      <c r="I16" s="13">
        <v>8.6066676372596493</v>
      </c>
      <c r="J16" s="13">
        <v>2.1569005822545599</v>
      </c>
      <c r="K16" s="7" t="s">
        <v>41</v>
      </c>
      <c r="L16" s="14">
        <v>412.44038177102999</v>
      </c>
      <c r="M16" s="14">
        <v>249.47758194251699</v>
      </c>
      <c r="N16" s="14">
        <v>588.11220283912996</v>
      </c>
      <c r="O16" s="14">
        <v>415.96024690875902</v>
      </c>
      <c r="P16" s="14">
        <v>104.243005140363</v>
      </c>
    </row>
    <row r="17" spans="1:16" x14ac:dyDescent="0.25">
      <c r="A17" s="7" t="s">
        <v>179</v>
      </c>
      <c r="B17" s="7">
        <v>2022</v>
      </c>
      <c r="C17" s="7" t="s">
        <v>1370</v>
      </c>
      <c r="D17" s="7" t="s">
        <v>1</v>
      </c>
      <c r="E17" s="272" t="s">
        <v>15</v>
      </c>
      <c r="F17" s="13">
        <v>11.577961724518699</v>
      </c>
      <c r="G17" s="13">
        <v>7.60253371339443</v>
      </c>
      <c r="H17" s="13">
        <v>15.887360819515401</v>
      </c>
      <c r="I17" s="13">
        <v>11.6016189964795</v>
      </c>
      <c r="J17" s="13">
        <v>2.5089258895256998</v>
      </c>
      <c r="K17" s="7" t="s">
        <v>41</v>
      </c>
      <c r="L17" s="14">
        <v>600.78043388527703</v>
      </c>
      <c r="M17" s="14">
        <v>394.495474388037</v>
      </c>
      <c r="N17" s="14">
        <v>824.39515292465603</v>
      </c>
      <c r="O17" s="14">
        <v>602.00800972732395</v>
      </c>
      <c r="P17" s="14">
        <v>130.18816440748799</v>
      </c>
    </row>
    <row r="18" spans="1:16" x14ac:dyDescent="0.25">
      <c r="A18" s="7" t="s">
        <v>179</v>
      </c>
      <c r="B18" s="7">
        <v>2022</v>
      </c>
      <c r="C18" s="7" t="s">
        <v>1370</v>
      </c>
      <c r="D18" s="7" t="s">
        <v>1</v>
      </c>
      <c r="E18" s="7" t="s">
        <v>220</v>
      </c>
      <c r="F18" s="13">
        <v>2.0896363711371801</v>
      </c>
      <c r="G18" s="13">
        <v>0.89493025783295399</v>
      </c>
      <c r="H18" s="13">
        <v>4.0086676259974503</v>
      </c>
      <c r="I18" s="13">
        <v>2.2242628721345801</v>
      </c>
      <c r="J18" s="13">
        <v>0.95426656385685005</v>
      </c>
      <c r="K18" s="7" t="s">
        <v>41</v>
      </c>
      <c r="L18" s="14">
        <v>147.27757143774801</v>
      </c>
      <c r="M18" s="14">
        <v>63.074684572066602</v>
      </c>
      <c r="N18" s="14">
        <v>282.5308942803</v>
      </c>
      <c r="O18" s="14">
        <v>156.76604722804501</v>
      </c>
      <c r="P18" s="14">
        <v>67.256707420630804</v>
      </c>
    </row>
    <row r="19" spans="1:16" x14ac:dyDescent="0.25">
      <c r="A19" s="7" t="s">
        <v>179</v>
      </c>
      <c r="B19" s="7">
        <v>2022</v>
      </c>
      <c r="C19" s="7" t="s">
        <v>1371</v>
      </c>
      <c r="D19" s="7" t="s">
        <v>0</v>
      </c>
      <c r="E19" s="272" t="s">
        <v>7</v>
      </c>
      <c r="F19" s="13">
        <v>8.7595978136368409</v>
      </c>
      <c r="G19" s="13">
        <v>6.1202854800748803</v>
      </c>
      <c r="H19" s="13">
        <v>11.997256005443599</v>
      </c>
      <c r="I19" s="13">
        <v>8.8664595402836497</v>
      </c>
      <c r="J19" s="13">
        <v>1.7833848717356799</v>
      </c>
      <c r="K19" s="7" t="s">
        <v>41</v>
      </c>
      <c r="L19" s="14">
        <v>2124.55285371948</v>
      </c>
      <c r="M19" s="14">
        <v>1484.4140403373599</v>
      </c>
      <c r="N19" s="14">
        <v>2909.8144715602898</v>
      </c>
      <c r="O19" s="14">
        <v>2150.47109690039</v>
      </c>
      <c r="P19" s="14">
        <v>432.542166790772</v>
      </c>
    </row>
    <row r="20" spans="1:16" x14ac:dyDescent="0.25">
      <c r="A20" s="7" t="s">
        <v>179</v>
      </c>
      <c r="B20" s="7">
        <v>2022</v>
      </c>
      <c r="C20" s="7" t="s">
        <v>1371</v>
      </c>
      <c r="D20" s="7" t="s">
        <v>0</v>
      </c>
      <c r="E20" s="272" t="s">
        <v>8</v>
      </c>
      <c r="F20" s="13">
        <v>0.82089794165624697</v>
      </c>
      <c r="G20" s="13">
        <v>0.13189356143352399</v>
      </c>
      <c r="H20" s="13">
        <v>2.195380922334</v>
      </c>
      <c r="I20" s="13">
        <v>0.93984397915018802</v>
      </c>
      <c r="J20" s="13">
        <v>0.64629878547562103</v>
      </c>
      <c r="K20" s="7" t="s">
        <v>41</v>
      </c>
      <c r="L20" s="14">
        <v>1010.84551637608</v>
      </c>
      <c r="M20" s="14">
        <v>162.412412613627</v>
      </c>
      <c r="N20" s="14">
        <v>2703.3701139528698</v>
      </c>
      <c r="O20" s="14">
        <v>1157.3144774857501</v>
      </c>
      <c r="P20" s="14">
        <v>795.84586144682601</v>
      </c>
    </row>
    <row r="21" spans="1:16" x14ac:dyDescent="0.25">
      <c r="A21" s="7" t="s">
        <v>179</v>
      </c>
      <c r="B21" s="7">
        <v>2022</v>
      </c>
      <c r="C21" s="7" t="s">
        <v>1371</v>
      </c>
      <c r="D21" s="7" t="s">
        <v>0</v>
      </c>
      <c r="E21" s="272" t="s">
        <v>9</v>
      </c>
      <c r="F21" s="13">
        <v>3.5083145567453702</v>
      </c>
      <c r="G21" s="13">
        <v>1.9774496246462101</v>
      </c>
      <c r="H21" s="13">
        <v>5.6372945050396899</v>
      </c>
      <c r="I21" s="13">
        <v>3.6207300934752702</v>
      </c>
      <c r="J21" s="13">
        <v>1.10929488434679</v>
      </c>
      <c r="K21" s="7" t="s">
        <v>41</v>
      </c>
      <c r="L21" s="14">
        <v>4225.51930158082</v>
      </c>
      <c r="M21" s="14">
        <v>2381.6996514126299</v>
      </c>
      <c r="N21" s="14">
        <v>6789.7266207049597</v>
      </c>
      <c r="O21" s="14">
        <v>4360.9159464844197</v>
      </c>
      <c r="P21" s="14">
        <v>1336.0680375538</v>
      </c>
    </row>
    <row r="22" spans="1:16" x14ac:dyDescent="0.25">
      <c r="A22" s="7" t="s">
        <v>179</v>
      </c>
      <c r="B22" s="7">
        <v>2022</v>
      </c>
      <c r="C22" s="7" t="s">
        <v>1371</v>
      </c>
      <c r="D22" s="7" t="s">
        <v>0</v>
      </c>
      <c r="E22" s="272" t="s">
        <v>10</v>
      </c>
      <c r="F22" s="13">
        <v>4.4197432727228403</v>
      </c>
      <c r="G22" s="13">
        <v>2.5435139523588299</v>
      </c>
      <c r="H22" s="13">
        <v>7.0169627054862298</v>
      </c>
      <c r="I22" s="13">
        <v>4.5507506353185798</v>
      </c>
      <c r="J22" s="13">
        <v>1.3763191620719399</v>
      </c>
      <c r="K22" s="7" t="s">
        <v>41</v>
      </c>
      <c r="L22" s="14">
        <v>2388.3850671466998</v>
      </c>
      <c r="M22" s="14">
        <v>1374.4895047151799</v>
      </c>
      <c r="N22" s="14">
        <v>3791.8964764176999</v>
      </c>
      <c r="O22" s="14">
        <v>2459.1801358198099</v>
      </c>
      <c r="P22" s="14">
        <v>743.74911199205701</v>
      </c>
    </row>
    <row r="23" spans="1:16" x14ac:dyDescent="0.25">
      <c r="A23" s="7" t="s">
        <v>179</v>
      </c>
      <c r="B23" s="7">
        <v>2022</v>
      </c>
      <c r="C23" s="7" t="s">
        <v>1371</v>
      </c>
      <c r="D23" s="7" t="s">
        <v>0</v>
      </c>
      <c r="E23" s="272" t="s">
        <v>11</v>
      </c>
      <c r="F23" s="13">
        <v>2.69978388702215</v>
      </c>
      <c r="G23" s="13">
        <v>0.98573304045209897</v>
      </c>
      <c r="H23" s="13">
        <v>5.4196640934458697</v>
      </c>
      <c r="I23" s="13">
        <v>2.8829321406145398</v>
      </c>
      <c r="J23" s="13">
        <v>1.3858603186168099</v>
      </c>
      <c r="K23" s="7" t="s">
        <v>41</v>
      </c>
      <c r="L23" s="14">
        <v>810.15114881760906</v>
      </c>
      <c r="M23" s="14">
        <v>295.79877077886601</v>
      </c>
      <c r="N23" s="14">
        <v>1626.33280116123</v>
      </c>
      <c r="O23" s="14">
        <v>865.11027675561297</v>
      </c>
      <c r="P23" s="14">
        <v>415.86896441053301</v>
      </c>
    </row>
    <row r="24" spans="1:16" x14ac:dyDescent="0.25">
      <c r="A24" s="7" t="s">
        <v>179</v>
      </c>
      <c r="B24" s="7">
        <v>2022</v>
      </c>
      <c r="C24" s="7" t="s">
        <v>1371</v>
      </c>
      <c r="D24" s="7" t="s">
        <v>0</v>
      </c>
      <c r="E24" s="272" t="s">
        <v>12</v>
      </c>
      <c r="F24" s="13">
        <v>5.5955272846233903</v>
      </c>
      <c r="G24" s="13">
        <v>2.7704167178930601</v>
      </c>
      <c r="H24" s="13">
        <v>9.1611387919561302</v>
      </c>
      <c r="I24" s="13">
        <v>5.7052974688640301</v>
      </c>
      <c r="J24" s="13">
        <v>1.9649394370072499</v>
      </c>
      <c r="K24" s="7" t="s">
        <v>41</v>
      </c>
      <c r="L24" s="14">
        <v>711.07960732994104</v>
      </c>
      <c r="M24" s="14">
        <v>352.06455650984998</v>
      </c>
      <c r="N24" s="14">
        <v>1164.19751768178</v>
      </c>
      <c r="O24" s="14">
        <v>725.02920234324097</v>
      </c>
      <c r="P24" s="14">
        <v>249.70450365488199</v>
      </c>
    </row>
    <row r="25" spans="1:16" x14ac:dyDescent="0.25">
      <c r="A25" s="7" t="s">
        <v>179</v>
      </c>
      <c r="B25" s="7">
        <v>2022</v>
      </c>
      <c r="C25" s="7" t="s">
        <v>1371</v>
      </c>
      <c r="D25" s="7" t="s">
        <v>0</v>
      </c>
      <c r="E25" s="272" t="s">
        <v>13</v>
      </c>
      <c r="F25" s="13">
        <v>3.2912665837435997E-4</v>
      </c>
      <c r="G25" s="13">
        <v>8.3516288693973498E-17</v>
      </c>
      <c r="H25" s="13">
        <v>1.0961021899528101</v>
      </c>
      <c r="I25" s="13">
        <v>0.173434240067878</v>
      </c>
      <c r="J25" s="13">
        <v>0.49079273996774098</v>
      </c>
      <c r="K25" s="7" t="s">
        <v>41</v>
      </c>
      <c r="L25" s="14">
        <v>6.1898850640465901E-2</v>
      </c>
      <c r="M25" s="14">
        <v>1.57069084146756E-14</v>
      </c>
      <c r="N25" s="14">
        <v>206.143938864425</v>
      </c>
      <c r="O25" s="14">
        <v>32.617777529565799</v>
      </c>
      <c r="P25" s="14">
        <v>92.303390605733</v>
      </c>
    </row>
    <row r="26" spans="1:16" x14ac:dyDescent="0.25">
      <c r="A26" s="7" t="s">
        <v>179</v>
      </c>
      <c r="B26" s="7">
        <v>2022</v>
      </c>
      <c r="C26" s="7" t="s">
        <v>1371</v>
      </c>
      <c r="D26" s="7" t="s">
        <v>0</v>
      </c>
      <c r="E26" s="272" t="s">
        <v>14</v>
      </c>
      <c r="F26" s="13">
        <v>0.27096442954918099</v>
      </c>
      <c r="G26" s="13">
        <v>8.7139344902296899E-10</v>
      </c>
      <c r="H26" s="13">
        <v>1.4248092488498001</v>
      </c>
      <c r="I26" s="13">
        <v>0.43225534810448402</v>
      </c>
      <c r="J26" s="13">
        <v>0.49266082358151703</v>
      </c>
      <c r="K26" s="7" t="s">
        <v>41</v>
      </c>
      <c r="L26" s="14">
        <v>27.142506907941399</v>
      </c>
      <c r="M26" s="14">
        <v>8.7287481788630903E-8</v>
      </c>
      <c r="N26" s="14">
        <v>142.72314245728501</v>
      </c>
      <c r="O26" s="14">
        <v>43.299018219626198</v>
      </c>
      <c r="P26" s="14">
        <v>49.349834698160599</v>
      </c>
    </row>
    <row r="27" spans="1:16" x14ac:dyDescent="0.25">
      <c r="A27" s="7" t="s">
        <v>179</v>
      </c>
      <c r="B27" s="7">
        <v>2022</v>
      </c>
      <c r="C27" s="7" t="s">
        <v>1371</v>
      </c>
      <c r="D27" s="7" t="s">
        <v>1</v>
      </c>
      <c r="E27" s="272" t="s">
        <v>7</v>
      </c>
      <c r="F27" s="13">
        <v>3.8588279297390198</v>
      </c>
      <c r="G27" s="13">
        <v>1.8580920081918999</v>
      </c>
      <c r="H27" s="13">
        <v>6.5332056900056799</v>
      </c>
      <c r="I27" s="13">
        <v>3.9911187158312802</v>
      </c>
      <c r="J27" s="13">
        <v>1.4269312264928999</v>
      </c>
      <c r="K27" s="7" t="s">
        <v>41</v>
      </c>
      <c r="L27" s="14">
        <v>416.63765157392203</v>
      </c>
      <c r="M27" s="14">
        <v>200.618194124479</v>
      </c>
      <c r="N27" s="14">
        <v>705.39021834991297</v>
      </c>
      <c r="O27" s="14">
        <v>430.92108774830302</v>
      </c>
      <c r="P27" s="14">
        <v>154.065764524439</v>
      </c>
    </row>
    <row r="28" spans="1:16" x14ac:dyDescent="0.25">
      <c r="A28" s="7" t="s">
        <v>179</v>
      </c>
      <c r="B28" s="7">
        <v>2022</v>
      </c>
      <c r="C28" s="7" t="s">
        <v>1371</v>
      </c>
      <c r="D28" s="7" t="s">
        <v>1</v>
      </c>
      <c r="E28" s="272" t="s">
        <v>8</v>
      </c>
      <c r="F28" s="13">
        <v>5.7173079065823798</v>
      </c>
      <c r="G28" s="13">
        <v>3.5718923998510799</v>
      </c>
      <c r="H28" s="13">
        <v>8.2800346407736001</v>
      </c>
      <c r="I28" s="13">
        <v>5.8253861018407802</v>
      </c>
      <c r="J28" s="13">
        <v>1.4010667943834001</v>
      </c>
      <c r="K28" s="7" t="s">
        <v>41</v>
      </c>
      <c r="L28" s="14">
        <v>895.61628356613005</v>
      </c>
      <c r="M28" s="14">
        <v>559.53694443667098</v>
      </c>
      <c r="N28" s="14">
        <v>1297.0674264771801</v>
      </c>
      <c r="O28" s="14">
        <v>912.54673285335798</v>
      </c>
      <c r="P28" s="14">
        <v>219.477113340161</v>
      </c>
    </row>
    <row r="29" spans="1:16" x14ac:dyDescent="0.25">
      <c r="A29" s="7" t="s">
        <v>179</v>
      </c>
      <c r="B29" s="7">
        <v>2022</v>
      </c>
      <c r="C29" s="7" t="s">
        <v>1371</v>
      </c>
      <c r="D29" s="7" t="s">
        <v>1</v>
      </c>
      <c r="E29" s="272" t="s">
        <v>9</v>
      </c>
      <c r="F29" s="13">
        <v>4.3854309324382399</v>
      </c>
      <c r="G29" s="13">
        <v>2.52717855765925</v>
      </c>
      <c r="H29" s="13">
        <v>6.6949296165565997</v>
      </c>
      <c r="I29" s="13">
        <v>4.4794342028871901</v>
      </c>
      <c r="J29" s="13">
        <v>1.28706481650475</v>
      </c>
      <c r="K29" s="7" t="s">
        <v>41</v>
      </c>
      <c r="L29" s="14">
        <v>714.91295060608297</v>
      </c>
      <c r="M29" s="14">
        <v>411.98064846961199</v>
      </c>
      <c r="N29" s="14">
        <v>1091.40742609105</v>
      </c>
      <c r="O29" s="14">
        <v>730.23736375466899</v>
      </c>
      <c r="P29" s="14">
        <v>209.817306386605</v>
      </c>
    </row>
    <row r="30" spans="1:16" x14ac:dyDescent="0.25">
      <c r="A30" s="7" t="s">
        <v>179</v>
      </c>
      <c r="B30" s="7">
        <v>2022</v>
      </c>
      <c r="C30" s="7" t="s">
        <v>1371</v>
      </c>
      <c r="D30" s="7" t="s">
        <v>1</v>
      </c>
      <c r="E30" s="272" t="s">
        <v>10</v>
      </c>
      <c r="F30" s="13">
        <v>16.632612607774998</v>
      </c>
      <c r="G30" s="13">
        <v>12.1548720684636</v>
      </c>
      <c r="H30" s="13">
        <v>21.732618984215801</v>
      </c>
      <c r="I30" s="13">
        <v>16.6955504918785</v>
      </c>
      <c r="J30" s="13">
        <v>2.91244055244566</v>
      </c>
      <c r="K30" s="7" t="s">
        <v>41</v>
      </c>
      <c r="L30" s="14">
        <v>247.32694947761499</v>
      </c>
      <c r="M30" s="14">
        <v>180.742947658053</v>
      </c>
      <c r="N30" s="14">
        <v>323.16404429529001</v>
      </c>
      <c r="O30" s="14">
        <v>248.262835814233</v>
      </c>
      <c r="P30" s="14">
        <v>43.3079910148669</v>
      </c>
    </row>
    <row r="31" spans="1:16" x14ac:dyDescent="0.25">
      <c r="A31" s="7" t="s">
        <v>179</v>
      </c>
      <c r="B31" s="7">
        <v>2022</v>
      </c>
      <c r="C31" s="7" t="s">
        <v>1371</v>
      </c>
      <c r="D31" s="7" t="s">
        <v>1</v>
      </c>
      <c r="E31" s="272" t="s">
        <v>11</v>
      </c>
      <c r="F31" s="13">
        <v>14.2076032332278</v>
      </c>
      <c r="G31" s="13">
        <v>9.5936965006761099</v>
      </c>
      <c r="H31" s="13">
        <v>19.753707846221101</v>
      </c>
      <c r="I31" s="13">
        <v>14.3789171447282</v>
      </c>
      <c r="J31" s="13">
        <v>3.08119839737269</v>
      </c>
      <c r="K31" s="7" t="s">
        <v>41</v>
      </c>
      <c r="L31" s="14">
        <v>287.98811753752699</v>
      </c>
      <c r="M31" s="14">
        <v>194.46422806870399</v>
      </c>
      <c r="N31" s="14">
        <v>400.40765804290203</v>
      </c>
      <c r="O31" s="14">
        <v>291.46065052364202</v>
      </c>
      <c r="P31" s="14">
        <v>62.455891514744501</v>
      </c>
    </row>
    <row r="32" spans="1:16" x14ac:dyDescent="0.25">
      <c r="A32" s="7" t="s">
        <v>179</v>
      </c>
      <c r="B32" s="7">
        <v>2022</v>
      </c>
      <c r="C32" s="7" t="s">
        <v>1371</v>
      </c>
      <c r="D32" s="7" t="s">
        <v>1</v>
      </c>
      <c r="E32" s="272" t="s">
        <v>12</v>
      </c>
      <c r="F32" s="13">
        <v>3.8612050925338202</v>
      </c>
      <c r="G32" s="13">
        <v>1.6971857400488599</v>
      </c>
      <c r="H32" s="13">
        <v>6.5304266460694196</v>
      </c>
      <c r="I32" s="13">
        <v>3.9652692830602598</v>
      </c>
      <c r="J32" s="13">
        <v>1.49603694306977</v>
      </c>
      <c r="K32" s="7" t="s">
        <v>41</v>
      </c>
      <c r="L32" s="14">
        <v>147.18913812738899</v>
      </c>
      <c r="M32" s="14">
        <v>64.696720410662806</v>
      </c>
      <c r="N32" s="14">
        <v>248.939863748166</v>
      </c>
      <c r="O32" s="14">
        <v>151.156065070257</v>
      </c>
      <c r="P32" s="14">
        <v>57.0289282698199</v>
      </c>
    </row>
    <row r="33" spans="1:16" x14ac:dyDescent="0.25">
      <c r="A33" s="7" t="s">
        <v>179</v>
      </c>
      <c r="B33" s="7">
        <v>2023</v>
      </c>
      <c r="C33" s="7" t="s">
        <v>1370</v>
      </c>
      <c r="D33" s="7" t="s">
        <v>0</v>
      </c>
      <c r="E33" s="272" t="s">
        <v>7</v>
      </c>
      <c r="F33" s="13">
        <v>8.9533116131129695</v>
      </c>
      <c r="G33" s="13">
        <v>6.5832420729509096</v>
      </c>
      <c r="H33" s="13">
        <v>11.756642937493501</v>
      </c>
      <c r="I33" s="13">
        <v>9.0176635461681993</v>
      </c>
      <c r="J33" s="13">
        <v>1.5684962502118101</v>
      </c>
      <c r="K33" s="7" t="s">
        <v>41</v>
      </c>
      <c r="L33" s="14">
        <v>567.46089003910004</v>
      </c>
      <c r="M33" s="14">
        <v>417.245882583629</v>
      </c>
      <c r="N33" s="14">
        <v>745.13602937834003</v>
      </c>
      <c r="O33" s="14">
        <v>571.53951555614003</v>
      </c>
      <c r="P33" s="14">
        <v>99.411292338425099</v>
      </c>
    </row>
    <row r="34" spans="1:16" x14ac:dyDescent="0.25">
      <c r="A34" s="7" t="s">
        <v>179</v>
      </c>
      <c r="B34" s="7">
        <v>2023</v>
      </c>
      <c r="C34" s="7" t="s">
        <v>1370</v>
      </c>
      <c r="D34" s="7" t="s">
        <v>0</v>
      </c>
      <c r="E34" s="272" t="s">
        <v>8</v>
      </c>
      <c r="F34" s="13">
        <v>5.0434683993121299</v>
      </c>
      <c r="G34" s="13">
        <v>3.2397998118658302</v>
      </c>
      <c r="H34" s="13">
        <v>7.4135606939197798</v>
      </c>
      <c r="I34" s="13">
        <v>5.1049659667196003</v>
      </c>
      <c r="J34" s="13">
        <v>1.27107523473644</v>
      </c>
      <c r="K34" s="7" t="s">
        <v>41</v>
      </c>
      <c r="L34" s="14">
        <v>903.08345158083102</v>
      </c>
      <c r="M34" s="14">
        <v>580.11855431269601</v>
      </c>
      <c r="N34" s="14">
        <v>1327.4721778532701</v>
      </c>
      <c r="O34" s="14">
        <v>914.09520600081305</v>
      </c>
      <c r="P34" s="14">
        <v>227.59873153190699</v>
      </c>
    </row>
    <row r="35" spans="1:16" x14ac:dyDescent="0.25">
      <c r="A35" s="7" t="s">
        <v>179</v>
      </c>
      <c r="B35" s="7">
        <v>2023</v>
      </c>
      <c r="C35" s="7" t="s">
        <v>1370</v>
      </c>
      <c r="D35" s="7" t="s">
        <v>0</v>
      </c>
      <c r="E35" s="272" t="s">
        <v>9</v>
      </c>
      <c r="F35" s="13">
        <v>3.5910156284269599</v>
      </c>
      <c r="G35" s="13">
        <v>2.0565576299685402</v>
      </c>
      <c r="H35" s="13">
        <v>5.7563320120486603</v>
      </c>
      <c r="I35" s="13">
        <v>3.7082978029552098</v>
      </c>
      <c r="J35" s="13">
        <v>1.1411276457305899</v>
      </c>
      <c r="K35" s="7" t="s">
        <v>41</v>
      </c>
      <c r="L35" s="14">
        <v>1156.41476282233</v>
      </c>
      <c r="M35" s="14">
        <v>662.27325357876896</v>
      </c>
      <c r="N35" s="14">
        <v>1853.71159784003</v>
      </c>
      <c r="O35" s="14">
        <v>1194.1831414856599</v>
      </c>
      <c r="P35" s="14">
        <v>367.47733575462303</v>
      </c>
    </row>
    <row r="36" spans="1:16" x14ac:dyDescent="0.25">
      <c r="A36" s="7" t="s">
        <v>179</v>
      </c>
      <c r="B36" s="7">
        <v>2023</v>
      </c>
      <c r="C36" s="7" t="s">
        <v>1370</v>
      </c>
      <c r="D36" s="7" t="s">
        <v>0</v>
      </c>
      <c r="E36" s="272" t="s">
        <v>10</v>
      </c>
      <c r="F36" s="13">
        <v>12.6069197324424</v>
      </c>
      <c r="G36" s="13">
        <v>9.3656313872114598</v>
      </c>
      <c r="H36" s="13">
        <v>16.3409449391647</v>
      </c>
      <c r="I36" s="13">
        <v>12.7121684089211</v>
      </c>
      <c r="J36" s="13">
        <v>2.13150144912637</v>
      </c>
      <c r="K36" s="7" t="s">
        <v>41</v>
      </c>
      <c r="L36" s="14">
        <v>4609.8462693649099</v>
      </c>
      <c r="M36" s="14">
        <v>3424.63677304774</v>
      </c>
      <c r="N36" s="14">
        <v>5975.2299264549802</v>
      </c>
      <c r="O36" s="14">
        <v>4648.3315004061096</v>
      </c>
      <c r="P36" s="14">
        <v>779.40481988755005</v>
      </c>
    </row>
    <row r="37" spans="1:16" x14ac:dyDescent="0.25">
      <c r="A37" s="7" t="s">
        <v>179</v>
      </c>
      <c r="B37" s="7">
        <v>2023</v>
      </c>
      <c r="C37" s="7" t="s">
        <v>1370</v>
      </c>
      <c r="D37" s="7" t="s">
        <v>0</v>
      </c>
      <c r="E37" s="272" t="s">
        <v>11</v>
      </c>
      <c r="F37" s="13">
        <v>5.6447883102455396</v>
      </c>
      <c r="G37" s="13">
        <v>2.7486027114908702</v>
      </c>
      <c r="H37" s="13">
        <v>8.5667708874913</v>
      </c>
      <c r="I37" s="13">
        <v>5.6415762489200398</v>
      </c>
      <c r="J37" s="13">
        <v>1.7814903992495801</v>
      </c>
      <c r="K37" s="7" t="s">
        <v>41</v>
      </c>
      <c r="L37" s="14">
        <v>3130.43025321287</v>
      </c>
      <c r="M37" s="14">
        <v>1524.2926057114901</v>
      </c>
      <c r="N37" s="14">
        <v>4750.8741310760497</v>
      </c>
      <c r="O37" s="14">
        <v>3128.6489403635901</v>
      </c>
      <c r="P37" s="14">
        <v>987.96113071183902</v>
      </c>
    </row>
    <row r="38" spans="1:16" x14ac:dyDescent="0.25">
      <c r="A38" s="7" t="s">
        <v>179</v>
      </c>
      <c r="B38" s="7">
        <v>2023</v>
      </c>
      <c r="C38" s="7" t="s">
        <v>1370</v>
      </c>
      <c r="D38" s="7" t="s">
        <v>0</v>
      </c>
      <c r="E38" s="272" t="s">
        <v>12</v>
      </c>
      <c r="F38" s="13">
        <v>4.8632308232325503</v>
      </c>
      <c r="G38" s="13">
        <v>2.15941316078277</v>
      </c>
      <c r="H38" s="13">
        <v>8.1244120112395706</v>
      </c>
      <c r="I38" s="13">
        <v>4.9570344179645804</v>
      </c>
      <c r="J38" s="13">
        <v>1.83641109541549</v>
      </c>
      <c r="K38" s="7" t="s">
        <v>41</v>
      </c>
      <c r="L38" s="14">
        <v>6502.18824297016</v>
      </c>
      <c r="M38" s="14">
        <v>2887.1569900981699</v>
      </c>
      <c r="N38" s="14">
        <v>10862.4201031474</v>
      </c>
      <c r="O38" s="14">
        <v>6627.6045871628303</v>
      </c>
      <c r="P38" s="14">
        <v>2455.2999986814698</v>
      </c>
    </row>
    <row r="39" spans="1:16" x14ac:dyDescent="0.25">
      <c r="A39" s="7" t="s">
        <v>179</v>
      </c>
      <c r="B39" s="7">
        <v>2023</v>
      </c>
      <c r="C39" s="7" t="s">
        <v>1370</v>
      </c>
      <c r="D39" s="7" t="s">
        <v>0</v>
      </c>
      <c r="E39" s="272" t="s">
        <v>15</v>
      </c>
      <c r="F39" s="13">
        <v>0.15662073482748101</v>
      </c>
      <c r="G39" s="13">
        <v>5.3169465243735298E-14</v>
      </c>
      <c r="H39" s="13">
        <v>2.5387533740025998</v>
      </c>
      <c r="I39" s="13">
        <v>0.61650800204471701</v>
      </c>
      <c r="J39" s="13">
        <v>0.90218248139627499</v>
      </c>
      <c r="K39" s="7" t="s">
        <v>41</v>
      </c>
      <c r="L39" s="14">
        <v>53.987167295032698</v>
      </c>
      <c r="M39" s="14">
        <v>1.8327514669515499E-11</v>
      </c>
      <c r="N39" s="14">
        <v>875.10828801869695</v>
      </c>
      <c r="O39" s="14">
        <v>212.510308304814</v>
      </c>
      <c r="P39" s="14">
        <v>310.98230133729601</v>
      </c>
    </row>
    <row r="40" spans="1:16" x14ac:dyDescent="0.25">
      <c r="A40" s="7" t="s">
        <v>179</v>
      </c>
      <c r="B40" s="7">
        <v>2023</v>
      </c>
      <c r="C40" s="7" t="s">
        <v>1370</v>
      </c>
      <c r="D40" s="7" t="s">
        <v>0</v>
      </c>
      <c r="E40" s="272" t="s">
        <v>13</v>
      </c>
      <c r="F40" s="13">
        <v>4.6479289301102398</v>
      </c>
      <c r="G40" s="13">
        <v>1.1640906799812301</v>
      </c>
      <c r="H40" s="13">
        <v>8.3196827899941894</v>
      </c>
      <c r="I40" s="13">
        <v>4.6682178943921198</v>
      </c>
      <c r="J40" s="13">
        <v>2.1172497838810802</v>
      </c>
      <c r="K40" s="7" t="s">
        <v>41</v>
      </c>
      <c r="L40" s="14">
        <v>5851.8819608766998</v>
      </c>
      <c r="M40" s="14">
        <v>1465.6250888167699</v>
      </c>
      <c r="N40" s="14">
        <v>10474.730223086301</v>
      </c>
      <c r="O40" s="14">
        <v>5877.4263755765096</v>
      </c>
      <c r="P40" s="14">
        <v>2665.6809953997999</v>
      </c>
    </row>
    <row r="41" spans="1:16" x14ac:dyDescent="0.25">
      <c r="A41" s="7" t="s">
        <v>179</v>
      </c>
      <c r="B41" s="7">
        <v>2023</v>
      </c>
      <c r="C41" s="7" t="s">
        <v>1370</v>
      </c>
      <c r="D41" s="7" t="s">
        <v>0</v>
      </c>
      <c r="E41" s="272" t="s">
        <v>14</v>
      </c>
      <c r="F41" s="13">
        <v>5.8469204591202499E-4</v>
      </c>
      <c r="G41" s="13">
        <v>3.9472565580133102E-17</v>
      </c>
      <c r="H41" s="13">
        <v>1.3369751623644901</v>
      </c>
      <c r="I41" s="13">
        <v>0.21970682806582401</v>
      </c>
      <c r="J41" s="13">
        <v>0.544478859790681</v>
      </c>
      <c r="K41" s="7" t="s">
        <v>41</v>
      </c>
      <c r="L41" s="14">
        <v>0.75926939698043705</v>
      </c>
      <c r="M41" s="14">
        <v>5.1258284211049297E-14</v>
      </c>
      <c r="N41" s="14">
        <v>1736.1692063432799</v>
      </c>
      <c r="O41" s="14">
        <v>285.30689278971897</v>
      </c>
      <c r="P41" s="14">
        <v>707.04935774698299</v>
      </c>
    </row>
    <row r="42" spans="1:16" x14ac:dyDescent="0.25">
      <c r="A42" s="7" t="s">
        <v>179</v>
      </c>
      <c r="B42" s="7">
        <v>2023</v>
      </c>
      <c r="C42" s="7" t="s">
        <v>1370</v>
      </c>
      <c r="D42" s="7" t="s">
        <v>1</v>
      </c>
      <c r="E42" s="7" t="s">
        <v>72</v>
      </c>
      <c r="F42" s="13">
        <v>33.114002958161301</v>
      </c>
      <c r="G42" s="13">
        <v>28.538188992282201</v>
      </c>
      <c r="H42" s="13">
        <v>37.962746191489998</v>
      </c>
      <c r="I42" s="13">
        <v>33.202339297787503</v>
      </c>
      <c r="J42" s="13">
        <v>2.9041270996113502</v>
      </c>
      <c r="K42" s="7" t="s">
        <v>41</v>
      </c>
      <c r="L42" s="14">
        <v>3359.74674013505</v>
      </c>
      <c r="M42" s="14">
        <v>2895.4846551569499</v>
      </c>
      <c r="N42" s="14">
        <v>3851.7002285885701</v>
      </c>
      <c r="O42" s="14">
        <v>3368.7093451535202</v>
      </c>
      <c r="P42" s="14">
        <v>294.65273552656799</v>
      </c>
    </row>
    <row r="43" spans="1:16" x14ac:dyDescent="0.25">
      <c r="A43" s="7" t="s">
        <v>179</v>
      </c>
      <c r="B43" s="7">
        <v>2023</v>
      </c>
      <c r="C43" s="7" t="s">
        <v>1370</v>
      </c>
      <c r="D43" s="7" t="s">
        <v>1</v>
      </c>
      <c r="E43" s="272" t="s">
        <v>11</v>
      </c>
      <c r="F43" s="13">
        <v>5.8718685198526304</v>
      </c>
      <c r="G43" s="13">
        <v>3.3130946820651599</v>
      </c>
      <c r="H43" s="13">
        <v>9.0193715162376193</v>
      </c>
      <c r="I43" s="13">
        <v>5.9853234509639996</v>
      </c>
      <c r="J43" s="13">
        <v>1.74397472563995</v>
      </c>
      <c r="K43" s="7" t="s">
        <v>41</v>
      </c>
      <c r="L43" s="14">
        <v>402.69274309149301</v>
      </c>
      <c r="M43" s="14">
        <v>227.21203329602901</v>
      </c>
      <c r="N43" s="14">
        <v>618.54849858357602</v>
      </c>
      <c r="O43" s="14">
        <v>410.47348226711102</v>
      </c>
      <c r="P43" s="14">
        <v>119.601786684388</v>
      </c>
    </row>
    <row r="44" spans="1:16" x14ac:dyDescent="0.25">
      <c r="A44" s="7" t="s">
        <v>179</v>
      </c>
      <c r="B44" s="7">
        <v>2023</v>
      </c>
      <c r="C44" s="7" t="s">
        <v>1370</v>
      </c>
      <c r="D44" s="7" t="s">
        <v>1</v>
      </c>
      <c r="E44" s="272" t="s">
        <v>12</v>
      </c>
      <c r="F44" s="13">
        <v>1.7726250762005999</v>
      </c>
      <c r="G44" s="13">
        <v>1.3961539116326001E-8</v>
      </c>
      <c r="H44" s="13">
        <v>4.5237395069804798</v>
      </c>
      <c r="I44" s="13">
        <v>1.90920798866573</v>
      </c>
      <c r="J44" s="13">
        <v>1.4777382174084901</v>
      </c>
      <c r="K44" s="7" t="s">
        <v>41</v>
      </c>
      <c r="L44" s="14">
        <v>150.265427709524</v>
      </c>
      <c r="M44" s="14">
        <v>1.18351967089096E-6</v>
      </c>
      <c r="N44" s="14">
        <v>383.47739800673497</v>
      </c>
      <c r="O44" s="14">
        <v>161.843561199194</v>
      </c>
      <c r="P44" s="14">
        <v>125.267868689718</v>
      </c>
    </row>
    <row r="45" spans="1:16" x14ac:dyDescent="0.25">
      <c r="A45" s="7" t="s">
        <v>179</v>
      </c>
      <c r="B45" s="7">
        <v>2023</v>
      </c>
      <c r="C45" s="7" t="s">
        <v>1370</v>
      </c>
      <c r="D45" s="7" t="s">
        <v>1</v>
      </c>
      <c r="E45" s="272" t="s">
        <v>15</v>
      </c>
      <c r="F45" s="13">
        <v>7.4629418352931901E-4</v>
      </c>
      <c r="G45" s="13">
        <v>1.24002961183201E-17</v>
      </c>
      <c r="H45" s="13">
        <v>1.57060523885836</v>
      </c>
      <c r="I45" s="13">
        <v>0.24468874946750399</v>
      </c>
      <c r="J45" s="13">
        <v>0.60964819743115595</v>
      </c>
      <c r="K45" s="7" t="s">
        <v>41</v>
      </c>
      <c r="L45" s="14">
        <v>2.19111972284208E-2</v>
      </c>
      <c r="M45" s="14">
        <v>3.6407269403387798E-16</v>
      </c>
      <c r="N45" s="14">
        <v>46.112969812881701</v>
      </c>
      <c r="O45" s="14">
        <v>7.1840616843659104</v>
      </c>
      <c r="P45" s="14">
        <v>17.8992710765787</v>
      </c>
    </row>
    <row r="46" spans="1:16" x14ac:dyDescent="0.25">
      <c r="A46" s="7" t="s">
        <v>179</v>
      </c>
      <c r="B46" s="7">
        <v>2023</v>
      </c>
      <c r="C46" s="7" t="s">
        <v>1370</v>
      </c>
      <c r="D46" s="7" t="s">
        <v>1</v>
      </c>
      <c r="E46" s="272" t="s">
        <v>13</v>
      </c>
      <c r="F46" s="13">
        <v>3.9509335602111202</v>
      </c>
      <c r="G46" s="13">
        <v>1.7591761846907501</v>
      </c>
      <c r="H46" s="13">
        <v>7.1192891505531497</v>
      </c>
      <c r="I46" s="13">
        <v>4.1279353037830901</v>
      </c>
      <c r="J46" s="13">
        <v>1.65968087205611</v>
      </c>
      <c r="K46" s="7" t="s">
        <v>41</v>
      </c>
      <c r="L46" s="14">
        <v>455.85871417715902</v>
      </c>
      <c r="M46" s="14">
        <v>202.97374818961899</v>
      </c>
      <c r="N46" s="14">
        <v>821.423582190822</v>
      </c>
      <c r="O46" s="14">
        <v>476.28117535049302</v>
      </c>
      <c r="P46" s="14">
        <v>191.49397901783399</v>
      </c>
    </row>
    <row r="47" spans="1:16" x14ac:dyDescent="0.25">
      <c r="A47" s="7" t="s">
        <v>179</v>
      </c>
      <c r="B47" s="7">
        <v>2023</v>
      </c>
      <c r="C47" s="7" t="s">
        <v>1371</v>
      </c>
      <c r="D47" s="7" t="s">
        <v>0</v>
      </c>
      <c r="E47" s="272" t="s">
        <v>7</v>
      </c>
      <c r="F47" s="13">
        <v>4.9296923610547401</v>
      </c>
      <c r="G47" s="13">
        <v>3.0368470134605299</v>
      </c>
      <c r="H47" s="13">
        <v>7.2318559803999003</v>
      </c>
      <c r="I47" s="13">
        <v>5.0108873303217898</v>
      </c>
      <c r="J47" s="13">
        <v>1.2959509706057399</v>
      </c>
      <c r="K47" s="7" t="s">
        <v>41</v>
      </c>
      <c r="L47" s="14">
        <v>313.23265262141803</v>
      </c>
      <c r="M47" s="14">
        <v>192.961259235282</v>
      </c>
      <c r="N47" s="14">
        <v>459.51212899460899</v>
      </c>
      <c r="O47" s="14">
        <v>318.391780968646</v>
      </c>
      <c r="P47" s="14">
        <v>82.344724672288805</v>
      </c>
    </row>
    <row r="48" spans="1:16" x14ac:dyDescent="0.25">
      <c r="A48" s="7" t="s">
        <v>179</v>
      </c>
      <c r="B48" s="7">
        <v>2023</v>
      </c>
      <c r="C48" s="7" t="s">
        <v>1371</v>
      </c>
      <c r="D48" s="7" t="s">
        <v>0</v>
      </c>
      <c r="E48" s="272" t="s">
        <v>8</v>
      </c>
      <c r="F48" s="13">
        <v>3.5576373811582598</v>
      </c>
      <c r="G48" s="13">
        <v>2.0893383127568299</v>
      </c>
      <c r="H48" s="13">
        <v>5.4401255710724499</v>
      </c>
      <c r="I48" s="13">
        <v>3.64839926274185</v>
      </c>
      <c r="J48" s="13">
        <v>1.03958840835555</v>
      </c>
      <c r="K48" s="7" t="s">
        <v>41</v>
      </c>
      <c r="L48" s="14">
        <v>1389.96892481853</v>
      </c>
      <c r="M48" s="14">
        <v>816.30447879409405</v>
      </c>
      <c r="N48" s="14">
        <v>2125.457060618</v>
      </c>
      <c r="O48" s="14">
        <v>1425.4295919532401</v>
      </c>
      <c r="P48" s="14">
        <v>406.16719114451399</v>
      </c>
    </row>
    <row r="49" spans="1:16" x14ac:dyDescent="0.25">
      <c r="A49" s="7" t="s">
        <v>179</v>
      </c>
      <c r="B49" s="7">
        <v>2023</v>
      </c>
      <c r="C49" s="7" t="s">
        <v>1371</v>
      </c>
      <c r="D49" s="7" t="s">
        <v>0</v>
      </c>
      <c r="E49" s="272" t="s">
        <v>9</v>
      </c>
      <c r="F49" s="13">
        <v>7.4136157020766102</v>
      </c>
      <c r="G49" s="13">
        <v>5.0634838767901904</v>
      </c>
      <c r="H49" s="13">
        <v>10.4702062994982</v>
      </c>
      <c r="I49" s="13">
        <v>7.5394510451500301</v>
      </c>
      <c r="J49" s="13">
        <v>1.58589534672926</v>
      </c>
      <c r="K49" s="7" t="s">
        <v>41</v>
      </c>
      <c r="L49" s="14">
        <v>1678.07191416504</v>
      </c>
      <c r="M49" s="14">
        <v>1146.11957551146</v>
      </c>
      <c r="N49" s="14">
        <v>2369.93119589142</v>
      </c>
      <c r="O49" s="14">
        <v>1706.5547440697101</v>
      </c>
      <c r="P49" s="14">
        <v>358.96741173216998</v>
      </c>
    </row>
    <row r="50" spans="1:16" x14ac:dyDescent="0.25">
      <c r="A50" s="7" t="s">
        <v>179</v>
      </c>
      <c r="B50" s="7">
        <v>2023</v>
      </c>
      <c r="C50" s="7" t="s">
        <v>1371</v>
      </c>
      <c r="D50" s="7" t="s">
        <v>0</v>
      </c>
      <c r="E50" s="272" t="s">
        <v>10</v>
      </c>
      <c r="F50" s="13">
        <v>6.6769061246618397</v>
      </c>
      <c r="G50" s="13">
        <v>4.3864215831180298</v>
      </c>
      <c r="H50" s="13">
        <v>9.3596222199515697</v>
      </c>
      <c r="I50" s="13">
        <v>6.7540944711911202</v>
      </c>
      <c r="J50" s="13">
        <v>1.4714541454100001</v>
      </c>
      <c r="K50" s="7" t="s">
        <v>41</v>
      </c>
      <c r="L50" s="14">
        <v>286.70634899297897</v>
      </c>
      <c r="M50" s="14">
        <v>188.35294277908801</v>
      </c>
      <c r="N50" s="14">
        <v>401.90217812472002</v>
      </c>
      <c r="O50" s="14">
        <v>290.02081659294601</v>
      </c>
      <c r="P50" s="14">
        <v>63.184241003905598</v>
      </c>
    </row>
    <row r="51" spans="1:16" x14ac:dyDescent="0.25">
      <c r="A51" s="7" t="s">
        <v>179</v>
      </c>
      <c r="B51" s="7">
        <v>2023</v>
      </c>
      <c r="C51" s="7" t="s">
        <v>1371</v>
      </c>
      <c r="D51" s="7" t="s">
        <v>0</v>
      </c>
      <c r="E51" s="272" t="s">
        <v>11</v>
      </c>
      <c r="F51" s="13">
        <v>0.33779574187726602</v>
      </c>
      <c r="G51" s="13">
        <v>6.4003194473023698E-12</v>
      </c>
      <c r="H51" s="13">
        <v>1.9121377954334899</v>
      </c>
      <c r="I51" s="13">
        <v>0.560806085657098</v>
      </c>
      <c r="J51" s="13">
        <v>0.65851709093330002</v>
      </c>
      <c r="K51" s="7" t="s">
        <v>41</v>
      </c>
      <c r="L51" s="14">
        <v>253.133995090567</v>
      </c>
      <c r="M51" s="14">
        <v>4.7962073842249704E-9</v>
      </c>
      <c r="N51" s="14">
        <v>1432.89869976399</v>
      </c>
      <c r="O51" s="14">
        <v>420.25125640885898</v>
      </c>
      <c r="P51" s="14">
        <v>493.47295243268701</v>
      </c>
    </row>
    <row r="52" spans="1:16" x14ac:dyDescent="0.25">
      <c r="A52" s="7" t="s">
        <v>179</v>
      </c>
      <c r="B52" s="7">
        <v>2023</v>
      </c>
      <c r="C52" s="7" t="s">
        <v>1371</v>
      </c>
      <c r="D52" s="7" t="s">
        <v>0</v>
      </c>
      <c r="E52" s="272" t="s">
        <v>12</v>
      </c>
      <c r="F52" s="13">
        <v>4.2305699829079098</v>
      </c>
      <c r="G52" s="13">
        <v>2.0663478928572099</v>
      </c>
      <c r="H52" s="13">
        <v>6.8086473170412596</v>
      </c>
      <c r="I52" s="13">
        <v>4.2971541522754304</v>
      </c>
      <c r="J52" s="13">
        <v>1.45516052135283</v>
      </c>
      <c r="K52" s="7" t="s">
        <v>41</v>
      </c>
      <c r="L52" s="14">
        <v>1684.06299309615</v>
      </c>
      <c r="M52" s="14">
        <v>822.55110570967099</v>
      </c>
      <c r="N52" s="14">
        <v>2710.31823749461</v>
      </c>
      <c r="O52" s="14">
        <v>1710.56815339628</v>
      </c>
      <c r="P52" s="14">
        <v>579.25574873492099</v>
      </c>
    </row>
    <row r="53" spans="1:16" x14ac:dyDescent="0.25">
      <c r="A53" s="7" t="s">
        <v>179</v>
      </c>
      <c r="B53" s="7">
        <v>2023</v>
      </c>
      <c r="C53" s="7" t="s">
        <v>1371</v>
      </c>
      <c r="D53" s="7" t="s">
        <v>0</v>
      </c>
      <c r="E53" s="272" t="s">
        <v>15</v>
      </c>
      <c r="F53" s="13">
        <v>1.65699211826305</v>
      </c>
      <c r="G53" s="13">
        <v>2.8735842534718102E-3</v>
      </c>
      <c r="H53" s="13">
        <v>3.8925657846897002</v>
      </c>
      <c r="I53" s="13">
        <v>1.7436327617521401</v>
      </c>
      <c r="J53" s="13">
        <v>1.16898204596498</v>
      </c>
      <c r="K53" s="7" t="s">
        <v>41</v>
      </c>
      <c r="L53" s="14">
        <v>246.394727985716</v>
      </c>
      <c r="M53" s="14">
        <v>0.427301978491259</v>
      </c>
      <c r="N53" s="14">
        <v>578.824532183359</v>
      </c>
      <c r="O53" s="14">
        <v>259.27819167254398</v>
      </c>
      <c r="P53" s="14">
        <v>173.82763023499299</v>
      </c>
    </row>
    <row r="54" spans="1:16" x14ac:dyDescent="0.25">
      <c r="A54" s="7" t="s">
        <v>179</v>
      </c>
      <c r="B54" s="7">
        <v>2023</v>
      </c>
      <c r="C54" s="7" t="s">
        <v>1371</v>
      </c>
      <c r="D54" s="7" t="s">
        <v>0</v>
      </c>
      <c r="E54" s="272" t="s">
        <v>13</v>
      </c>
      <c r="F54" s="13">
        <v>9.8938747744633099E-3</v>
      </c>
      <c r="G54" s="13">
        <v>3.6968121008258501E-16</v>
      </c>
      <c r="H54" s="13">
        <v>0.88732736990175298</v>
      </c>
      <c r="I54" s="13">
        <v>0.18363801014043701</v>
      </c>
      <c r="J54" s="13">
        <v>0.34709913559858802</v>
      </c>
      <c r="K54" s="7" t="s">
        <v>41</v>
      </c>
      <c r="L54" s="14">
        <v>12.362000775700899</v>
      </c>
      <c r="M54" s="14">
        <v>4.6190188474978598E-13</v>
      </c>
      <c r="N54" s="14">
        <v>1108.6800555974401</v>
      </c>
      <c r="O54" s="14">
        <v>229.44834815007101</v>
      </c>
      <c r="P54" s="14">
        <v>433.68648596501203</v>
      </c>
    </row>
    <row r="55" spans="1:16" x14ac:dyDescent="0.25">
      <c r="A55" s="7" t="s">
        <v>179</v>
      </c>
      <c r="B55" s="7">
        <v>2023</v>
      </c>
      <c r="C55" s="7" t="s">
        <v>1371</v>
      </c>
      <c r="D55" s="7" t="s">
        <v>0</v>
      </c>
      <c r="E55" s="272" t="s">
        <v>14</v>
      </c>
      <c r="F55" s="13">
        <v>0.389197971246525</v>
      </c>
      <c r="G55" s="13">
        <v>4.2165942683080299E-13</v>
      </c>
      <c r="H55" s="13">
        <v>2.3503330678893999</v>
      </c>
      <c r="I55" s="13">
        <v>0.70671716212787805</v>
      </c>
      <c r="J55" s="13">
        <v>0.87663070165705403</v>
      </c>
      <c r="K55" s="7" t="s">
        <v>41</v>
      </c>
      <c r="L55" s="14">
        <v>512.81113889413405</v>
      </c>
      <c r="M55" s="14">
        <v>5.5558267738653496E-10</v>
      </c>
      <c r="N55" s="14">
        <v>3096.8223535817501</v>
      </c>
      <c r="O55" s="14">
        <v>931.17759999131397</v>
      </c>
      <c r="P55" s="14">
        <v>1155.05737881035</v>
      </c>
    </row>
    <row r="56" spans="1:16" x14ac:dyDescent="0.25">
      <c r="A56" s="7" t="s">
        <v>179</v>
      </c>
      <c r="B56" s="7">
        <v>2023</v>
      </c>
      <c r="C56" s="7" t="s">
        <v>1371</v>
      </c>
      <c r="D56" s="7" t="s">
        <v>1</v>
      </c>
      <c r="E56" s="272" t="s">
        <v>7</v>
      </c>
      <c r="F56" s="13">
        <v>36.005051237077801</v>
      </c>
      <c r="G56" s="13">
        <v>31.497693321240401</v>
      </c>
      <c r="H56" s="13">
        <v>40.5316945716582</v>
      </c>
      <c r="I56" s="13">
        <v>36.066828733641302</v>
      </c>
      <c r="J56" s="13">
        <v>2.75193734662425</v>
      </c>
      <c r="K56" s="7" t="s">
        <v>41</v>
      </c>
      <c r="L56" s="14">
        <v>1842.0184212889001</v>
      </c>
      <c r="M56" s="14">
        <v>1611.42199031466</v>
      </c>
      <c r="N56" s="14">
        <v>2073.6014942860302</v>
      </c>
      <c r="O56" s="14">
        <v>1845.1789580130901</v>
      </c>
      <c r="P56" s="14">
        <v>140.789114653296</v>
      </c>
    </row>
    <row r="57" spans="1:16" x14ac:dyDescent="0.25">
      <c r="A57" s="7" t="s">
        <v>179</v>
      </c>
      <c r="B57" s="7">
        <v>2023</v>
      </c>
      <c r="C57" s="7" t="s">
        <v>1371</v>
      </c>
      <c r="D57" s="7" t="s">
        <v>1</v>
      </c>
      <c r="E57" s="272" t="s">
        <v>8</v>
      </c>
      <c r="F57" s="13">
        <v>13.606590558602599</v>
      </c>
      <c r="G57" s="13">
        <v>10.6385540749068</v>
      </c>
      <c r="H57" s="13">
        <v>17.2726803674765</v>
      </c>
      <c r="I57" s="13">
        <v>13.7100754502074</v>
      </c>
      <c r="J57" s="13">
        <v>2.0363687890067701</v>
      </c>
      <c r="K57" s="7" t="s">
        <v>41</v>
      </c>
      <c r="L57" s="14">
        <v>2678.4573514609301</v>
      </c>
      <c r="M57" s="14">
        <v>2094.1993696454001</v>
      </c>
      <c r="N57" s="14">
        <v>3400.1271303377498</v>
      </c>
      <c r="O57" s="14">
        <v>2698.8283523733298</v>
      </c>
      <c r="P57" s="14">
        <v>400.85919611598302</v>
      </c>
    </row>
    <row r="58" spans="1:16" x14ac:dyDescent="0.25">
      <c r="A58" s="7" t="s">
        <v>179</v>
      </c>
      <c r="B58" s="7">
        <v>2023</v>
      </c>
      <c r="C58" s="7" t="s">
        <v>1371</v>
      </c>
      <c r="D58" s="7" t="s">
        <v>1</v>
      </c>
      <c r="E58" s="272" t="s">
        <v>9</v>
      </c>
      <c r="F58" s="13">
        <v>18.9717949766675</v>
      </c>
      <c r="G58" s="13">
        <v>15.0936212055492</v>
      </c>
      <c r="H58" s="13">
        <v>23.243266912112698</v>
      </c>
      <c r="I58" s="13">
        <v>19.031971478725598</v>
      </c>
      <c r="J58" s="13">
        <v>2.4814608733229799</v>
      </c>
      <c r="K58" s="7" t="s">
        <v>41</v>
      </c>
      <c r="L58" s="14">
        <v>604.06195205709298</v>
      </c>
      <c r="M58" s="14">
        <v>480.58089918468698</v>
      </c>
      <c r="N58" s="14">
        <v>740.06561848166803</v>
      </c>
      <c r="O58" s="14">
        <v>605.97797188262496</v>
      </c>
      <c r="P58" s="14">
        <v>79.009714206603704</v>
      </c>
    </row>
    <row r="59" spans="1:16" x14ac:dyDescent="0.25">
      <c r="A59" s="7" t="s">
        <v>179</v>
      </c>
      <c r="B59" s="7">
        <v>2023</v>
      </c>
      <c r="C59" s="7" t="s">
        <v>1371</v>
      </c>
      <c r="D59" s="7" t="s">
        <v>1</v>
      </c>
      <c r="E59" s="272" t="s">
        <v>10</v>
      </c>
      <c r="F59" s="13">
        <v>19.7955370319427</v>
      </c>
      <c r="G59" s="13">
        <v>16.2896026693263</v>
      </c>
      <c r="H59" s="13">
        <v>23.4158704947784</v>
      </c>
      <c r="I59" s="13">
        <v>19.8019232030545</v>
      </c>
      <c r="J59" s="13">
        <v>2.1812825751544702</v>
      </c>
      <c r="K59" s="7" t="s">
        <v>41</v>
      </c>
      <c r="L59" s="14">
        <v>492.51296135473598</v>
      </c>
      <c r="M59" s="14">
        <v>405.28531441284002</v>
      </c>
      <c r="N59" s="14">
        <v>582.586857910086</v>
      </c>
      <c r="O59" s="14">
        <v>492.67184929199601</v>
      </c>
      <c r="P59" s="14">
        <v>54.270310469843402</v>
      </c>
    </row>
    <row r="60" spans="1:16" x14ac:dyDescent="0.25">
      <c r="A60" s="7" t="s">
        <v>179</v>
      </c>
      <c r="B60" s="7">
        <v>2023</v>
      </c>
      <c r="C60" s="7" t="s">
        <v>1371</v>
      </c>
      <c r="D60" s="7" t="s">
        <v>1</v>
      </c>
      <c r="E60" s="272" t="s">
        <v>11</v>
      </c>
      <c r="F60" s="13">
        <v>4.7803555147759997</v>
      </c>
      <c r="G60" s="13">
        <v>2.5713803044537101E-4</v>
      </c>
      <c r="H60" s="13">
        <v>10.891725615755201</v>
      </c>
      <c r="I60" s="13">
        <v>4.9930395057466797</v>
      </c>
      <c r="J60" s="13">
        <v>3.2715128437669998</v>
      </c>
      <c r="K60" s="7" t="s">
        <v>41</v>
      </c>
      <c r="L60" s="14">
        <v>161.95844484061101</v>
      </c>
      <c r="M60" s="14">
        <v>8.7118364714891799E-3</v>
      </c>
      <c r="N60" s="14">
        <v>369.01166386178699</v>
      </c>
      <c r="O60" s="14">
        <v>169.16417845469701</v>
      </c>
      <c r="P60" s="14">
        <v>110.83885514682601</v>
      </c>
    </row>
    <row r="61" spans="1:16" x14ac:dyDescent="0.25">
      <c r="A61" s="7" t="s">
        <v>179</v>
      </c>
      <c r="B61" s="7">
        <v>2023</v>
      </c>
      <c r="C61" s="7" t="s">
        <v>1371</v>
      </c>
      <c r="D61" s="7" t="s">
        <v>1</v>
      </c>
      <c r="E61" s="272" t="s">
        <v>12</v>
      </c>
      <c r="F61" s="13">
        <v>4.0597319894708201</v>
      </c>
      <c r="G61" s="13">
        <v>2.03705343818811</v>
      </c>
      <c r="H61" s="13">
        <v>6.8496115236911299</v>
      </c>
      <c r="I61" s="13">
        <v>4.1913126936031704</v>
      </c>
      <c r="J61" s="13">
        <v>1.47283183639435</v>
      </c>
      <c r="K61" s="7" t="s">
        <v>41</v>
      </c>
      <c r="L61" s="14">
        <v>255.56012873718799</v>
      </c>
      <c r="M61" s="14">
        <v>128.23251393394099</v>
      </c>
      <c r="N61" s="14">
        <v>431.183045416357</v>
      </c>
      <c r="O61" s="14">
        <v>263.843134062319</v>
      </c>
      <c r="P61" s="14">
        <v>92.714764101024898</v>
      </c>
    </row>
    <row r="62" spans="1:16" x14ac:dyDescent="0.25">
      <c r="A62" s="7" t="s">
        <v>179</v>
      </c>
      <c r="B62" s="7">
        <v>2023</v>
      </c>
      <c r="C62" s="7" t="s">
        <v>1371</v>
      </c>
      <c r="D62" s="7" t="s">
        <v>1</v>
      </c>
      <c r="E62" s="272" t="s">
        <v>15</v>
      </c>
      <c r="F62" s="13">
        <v>3.9664970492096497E-4</v>
      </c>
      <c r="G62" s="13">
        <v>2.46234123390274E-17</v>
      </c>
      <c r="H62" s="13">
        <v>0.98751204903568601</v>
      </c>
      <c r="I62" s="13">
        <v>0.16101429357229699</v>
      </c>
      <c r="J62" s="13">
        <v>0.43945611637367399</v>
      </c>
      <c r="K62" s="7" t="s">
        <v>41</v>
      </c>
      <c r="L62" s="14">
        <v>1.64371637719248E-2</v>
      </c>
      <c r="M62" s="14">
        <v>1.0203942073292899E-15</v>
      </c>
      <c r="N62" s="14">
        <v>40.922499312038802</v>
      </c>
      <c r="O62" s="14">
        <v>6.6724323256360103</v>
      </c>
      <c r="P62" s="14">
        <v>18.211061462524999</v>
      </c>
    </row>
    <row r="63" spans="1:16" x14ac:dyDescent="0.25">
      <c r="A63" s="7" t="s">
        <v>179</v>
      </c>
      <c r="B63" s="7">
        <v>2023</v>
      </c>
      <c r="C63" s="7" t="s">
        <v>1371</v>
      </c>
      <c r="D63" s="7" t="s">
        <v>1</v>
      </c>
      <c r="E63" s="272" t="s">
        <v>13</v>
      </c>
      <c r="F63" s="13">
        <v>6.3302909602243602</v>
      </c>
      <c r="G63" s="13">
        <v>3.4462443945254502</v>
      </c>
      <c r="H63" s="13">
        <v>9.7560086516064093</v>
      </c>
      <c r="I63" s="13">
        <v>6.3895331194683704</v>
      </c>
      <c r="J63" s="13">
        <v>1.92231715473559</v>
      </c>
      <c r="K63" s="7" t="s">
        <v>41</v>
      </c>
      <c r="L63" s="14">
        <v>379.50094306544997</v>
      </c>
      <c r="M63" s="14">
        <v>206.60235145179999</v>
      </c>
      <c r="N63" s="14">
        <v>584.87271866380399</v>
      </c>
      <c r="O63" s="14">
        <v>383.052510512129</v>
      </c>
      <c r="P63" s="14">
        <v>115.242913426398</v>
      </c>
    </row>
    <row r="64" spans="1:16" x14ac:dyDescent="0.25">
      <c r="A64" s="7" t="s">
        <v>179</v>
      </c>
      <c r="B64" s="7">
        <v>2024</v>
      </c>
      <c r="C64" s="7" t="s">
        <v>1370</v>
      </c>
      <c r="D64" s="7" t="s">
        <v>0</v>
      </c>
      <c r="E64" s="272" t="s">
        <v>7</v>
      </c>
      <c r="F64" s="13">
        <v>3.6933373459686498</v>
      </c>
      <c r="G64" s="13">
        <v>2.0625033882424701</v>
      </c>
      <c r="H64" s="13">
        <v>5.7033507800835697</v>
      </c>
      <c r="I64" s="13">
        <v>3.7588238812258798</v>
      </c>
      <c r="J64" s="13">
        <v>1.1190503462044199</v>
      </c>
      <c r="K64" s="7" t="s">
        <v>41</v>
      </c>
      <c r="L64" s="14">
        <v>363.97839544521099</v>
      </c>
      <c r="M64" s="14">
        <v>203.25970891129501</v>
      </c>
      <c r="N64" s="14">
        <v>562.06521937723596</v>
      </c>
      <c r="O64" s="14">
        <v>370.432093494811</v>
      </c>
      <c r="P64" s="14">
        <v>110.282411618445</v>
      </c>
    </row>
    <row r="65" spans="1:16" x14ac:dyDescent="0.25">
      <c r="A65" s="7" t="s">
        <v>179</v>
      </c>
      <c r="B65" s="7">
        <v>2024</v>
      </c>
      <c r="C65" s="7" t="s">
        <v>1370</v>
      </c>
      <c r="D65" s="7" t="s">
        <v>0</v>
      </c>
      <c r="E65" s="272" t="s">
        <v>8</v>
      </c>
      <c r="F65" s="13">
        <v>0.39240634909278199</v>
      </c>
      <c r="G65" s="13">
        <v>4.10245015131679E-5</v>
      </c>
      <c r="H65" s="13">
        <v>1.45834236436389</v>
      </c>
      <c r="I65" s="13">
        <v>0.51661674425800896</v>
      </c>
      <c r="J65" s="13">
        <v>0.49187663278282701</v>
      </c>
      <c r="K65" s="7" t="s">
        <v>41</v>
      </c>
      <c r="L65" s="14">
        <v>110.964667396457</v>
      </c>
      <c r="M65" s="14">
        <v>1.16009085378936E-2</v>
      </c>
      <c r="N65" s="14">
        <v>412.39005379482097</v>
      </c>
      <c r="O65" s="14">
        <v>146.088882941279</v>
      </c>
      <c r="P65" s="14">
        <v>139.09287421832701</v>
      </c>
    </row>
    <row r="66" spans="1:16" x14ac:dyDescent="0.25">
      <c r="A66" s="7" t="s">
        <v>179</v>
      </c>
      <c r="B66" s="7">
        <v>2024</v>
      </c>
      <c r="C66" s="7" t="s">
        <v>1370</v>
      </c>
      <c r="D66" s="7" t="s">
        <v>0</v>
      </c>
      <c r="E66" s="272" t="s">
        <v>9</v>
      </c>
      <c r="F66" s="13">
        <v>3.3623650834361399E-3</v>
      </c>
      <c r="G66" s="13">
        <v>9.6973137446601003E-16</v>
      </c>
      <c r="H66" s="13">
        <v>0.92184561324343195</v>
      </c>
      <c r="I66" s="13">
        <v>0.17808973158197</v>
      </c>
      <c r="J66" s="13">
        <v>0.34184476482325599</v>
      </c>
      <c r="K66" s="7" t="s">
        <v>41</v>
      </c>
      <c r="L66" s="14">
        <v>1.26599770121537</v>
      </c>
      <c r="M66" s="14">
        <v>3.6512325711394201E-13</v>
      </c>
      <c r="N66" s="14">
        <v>347.09331029841701</v>
      </c>
      <c r="O66" s="14">
        <v>67.054345735243501</v>
      </c>
      <c r="P66" s="14">
        <v>128.71139085125199</v>
      </c>
    </row>
    <row r="67" spans="1:16" x14ac:dyDescent="0.25">
      <c r="A67" s="7" t="s">
        <v>179</v>
      </c>
      <c r="B67" s="7">
        <v>2024</v>
      </c>
      <c r="C67" s="7" t="s">
        <v>1370</v>
      </c>
      <c r="D67" s="7" t="s">
        <v>0</v>
      </c>
      <c r="E67" s="272" t="s">
        <v>10</v>
      </c>
      <c r="F67" s="13">
        <v>3.1740251578786099E-3</v>
      </c>
      <c r="G67" s="13">
        <v>3.61190545979114E-16</v>
      </c>
      <c r="H67" s="13">
        <v>1.0115698764171299</v>
      </c>
      <c r="I67" s="13">
        <v>0.20317382205581699</v>
      </c>
      <c r="J67" s="13">
        <v>0.378312042554804</v>
      </c>
      <c r="K67" s="7" t="s">
        <v>41</v>
      </c>
      <c r="L67" s="14">
        <v>1.8731826871736399</v>
      </c>
      <c r="M67" s="14">
        <v>2.13160212615033E-13</v>
      </c>
      <c r="N67" s="14">
        <v>596.98807826633504</v>
      </c>
      <c r="O67" s="14">
        <v>119.905062824461</v>
      </c>
      <c r="P67" s="14">
        <v>223.264635034143</v>
      </c>
    </row>
    <row r="68" spans="1:16" x14ac:dyDescent="0.25">
      <c r="A68" s="7" t="s">
        <v>179</v>
      </c>
      <c r="B68" s="7">
        <v>2024</v>
      </c>
      <c r="C68" s="7" t="s">
        <v>1370</v>
      </c>
      <c r="D68" s="7" t="s">
        <v>0</v>
      </c>
      <c r="E68" s="272" t="s">
        <v>11</v>
      </c>
      <c r="F68" s="13">
        <v>2.0496930308836099</v>
      </c>
      <c r="G68" s="13">
        <v>0.144733947067931</v>
      </c>
      <c r="H68" s="13">
        <v>4.31491346391915</v>
      </c>
      <c r="I68" s="13">
        <v>2.14512417862966</v>
      </c>
      <c r="J68" s="13">
        <v>1.1950894473446201</v>
      </c>
      <c r="K68" s="7" t="s">
        <v>41</v>
      </c>
      <c r="L68" s="14">
        <v>636.18372292565596</v>
      </c>
      <c r="M68" s="14">
        <v>44.922522490944502</v>
      </c>
      <c r="N68" s="14">
        <v>1339.2628409312199</v>
      </c>
      <c r="O68" s="14">
        <v>665.80364256307405</v>
      </c>
      <c r="P68" s="14">
        <v>370.93186266682397</v>
      </c>
    </row>
    <row r="69" spans="1:16" x14ac:dyDescent="0.25">
      <c r="A69" s="7" t="s">
        <v>179</v>
      </c>
      <c r="B69" s="7">
        <v>2024</v>
      </c>
      <c r="C69" s="7" t="s">
        <v>1370</v>
      </c>
      <c r="D69" s="7" t="s">
        <v>0</v>
      </c>
      <c r="E69" s="272" t="s">
        <v>12</v>
      </c>
      <c r="F69" s="13">
        <v>3.3947070958204599</v>
      </c>
      <c r="G69" s="13">
        <v>1.59839649594014</v>
      </c>
      <c r="H69" s="13">
        <v>5.7578396366773203</v>
      </c>
      <c r="I69" s="13">
        <v>3.5025404041964601</v>
      </c>
      <c r="J69" s="13">
        <v>1.2566274980219101</v>
      </c>
      <c r="K69" s="7" t="s">
        <v>41</v>
      </c>
      <c r="L69" s="14">
        <v>462.15542402499801</v>
      </c>
      <c r="M69" s="14">
        <v>217.60569895729</v>
      </c>
      <c r="N69" s="14">
        <v>783.87228813725096</v>
      </c>
      <c r="O69" s="14">
        <v>476.835850627306</v>
      </c>
      <c r="P69" s="14">
        <v>171.077267580702</v>
      </c>
    </row>
    <row r="70" spans="1:16" x14ac:dyDescent="0.25">
      <c r="A70" s="7" t="s">
        <v>179</v>
      </c>
      <c r="B70" s="7">
        <v>2024</v>
      </c>
      <c r="C70" s="7" t="s">
        <v>1370</v>
      </c>
      <c r="D70" s="7" t="s">
        <v>0</v>
      </c>
      <c r="E70" s="272" t="s">
        <v>15</v>
      </c>
      <c r="F70" s="13">
        <v>2.09711114307617</v>
      </c>
      <c r="G70" s="13">
        <v>1.3171329096318999E-5</v>
      </c>
      <c r="H70" s="13">
        <v>4.9084690390489198</v>
      </c>
      <c r="I70" s="13">
        <v>2.1602269350113001</v>
      </c>
      <c r="J70" s="13">
        <v>1.50166304411736</v>
      </c>
      <c r="K70" s="7" t="s">
        <v>41</v>
      </c>
      <c r="L70" s="14">
        <v>1036.9585469168701</v>
      </c>
      <c r="M70" s="14">
        <v>6.5128270982568997E-3</v>
      </c>
      <c r="N70" s="14">
        <v>2427.0906857385198</v>
      </c>
      <c r="O70" s="14">
        <v>1068.1674125550301</v>
      </c>
      <c r="P70" s="14">
        <v>742.52732542471301</v>
      </c>
    </row>
    <row r="71" spans="1:16" x14ac:dyDescent="0.25">
      <c r="A71" s="7" t="s">
        <v>179</v>
      </c>
      <c r="B71" s="7">
        <v>2024</v>
      </c>
      <c r="C71" s="7" t="s">
        <v>1370</v>
      </c>
      <c r="D71" s="7" t="s">
        <v>1</v>
      </c>
      <c r="E71" s="7" t="s">
        <v>72</v>
      </c>
      <c r="F71" s="13">
        <v>6.2011863549157802</v>
      </c>
      <c r="G71" s="13">
        <v>3.93042349759479</v>
      </c>
      <c r="H71" s="13">
        <v>8.79146212146218</v>
      </c>
      <c r="I71" s="13">
        <v>6.2557220675121501</v>
      </c>
      <c r="J71" s="13">
        <v>1.4640472906008699</v>
      </c>
      <c r="K71" s="7" t="s">
        <v>41</v>
      </c>
      <c r="L71" s="14">
        <v>478.23549169110498</v>
      </c>
      <c r="M71" s="14">
        <v>303.11426013451</v>
      </c>
      <c r="N71" s="14">
        <v>677.99755880716395</v>
      </c>
      <c r="O71" s="14">
        <v>482.44128584653703</v>
      </c>
      <c r="P71" s="14">
        <v>112.90732705113901</v>
      </c>
    </row>
    <row r="72" spans="1:16" x14ac:dyDescent="0.25">
      <c r="A72" s="7" t="s">
        <v>179</v>
      </c>
      <c r="B72" s="7">
        <v>2024</v>
      </c>
      <c r="C72" s="7" t="s">
        <v>1370</v>
      </c>
      <c r="D72" s="7" t="s">
        <v>1</v>
      </c>
      <c r="E72" s="272" t="s">
        <v>11</v>
      </c>
      <c r="F72" s="13">
        <v>7.0059307939475097</v>
      </c>
      <c r="G72" s="13">
        <v>4.2180780704121004</v>
      </c>
      <c r="H72" s="13">
        <v>10.1985361078799</v>
      </c>
      <c r="I72" s="13">
        <v>7.0793766217268601</v>
      </c>
      <c r="J72" s="13">
        <v>1.8355907518148</v>
      </c>
      <c r="K72" s="7" t="s">
        <v>41</v>
      </c>
      <c r="L72" s="14">
        <v>119.030764189168</v>
      </c>
      <c r="M72" s="14">
        <v>71.665146416301695</v>
      </c>
      <c r="N72" s="14">
        <v>173.27312847287999</v>
      </c>
      <c r="O72" s="14">
        <v>120.27860880313899</v>
      </c>
      <c r="P72" s="14">
        <v>31.1866868733334</v>
      </c>
    </row>
    <row r="73" spans="1:16" x14ac:dyDescent="0.25">
      <c r="A73" s="7" t="s">
        <v>179</v>
      </c>
      <c r="B73" s="7">
        <v>2024</v>
      </c>
      <c r="C73" s="7" t="s">
        <v>1370</v>
      </c>
      <c r="D73" s="7" t="s">
        <v>1</v>
      </c>
      <c r="E73" s="272" t="s">
        <v>12</v>
      </c>
      <c r="F73" s="13">
        <v>4.5197938445121002</v>
      </c>
      <c r="G73" s="13">
        <v>2.4044020302668998</v>
      </c>
      <c r="H73" s="13">
        <v>7.1416962403214796</v>
      </c>
      <c r="I73" s="13">
        <v>4.6134768139137803</v>
      </c>
      <c r="J73" s="13">
        <v>1.44174937018156</v>
      </c>
      <c r="K73" s="7" t="s">
        <v>41</v>
      </c>
      <c r="L73" s="14">
        <v>58.531330286431697</v>
      </c>
      <c r="M73" s="14">
        <v>31.1370062919564</v>
      </c>
      <c r="N73" s="14">
        <v>92.484966312163195</v>
      </c>
      <c r="O73" s="14">
        <v>59.7445247401835</v>
      </c>
      <c r="P73" s="14">
        <v>18.670654343851201</v>
      </c>
    </row>
    <row r="74" spans="1:16" x14ac:dyDescent="0.25">
      <c r="A74" s="7" t="s">
        <v>179</v>
      </c>
      <c r="B74" s="7">
        <v>2024</v>
      </c>
      <c r="C74" s="7" t="s">
        <v>1370</v>
      </c>
      <c r="D74" s="7" t="s">
        <v>1</v>
      </c>
      <c r="E74" s="272" t="s">
        <v>15</v>
      </c>
      <c r="F74" s="13">
        <v>5.6917640579904998E-4</v>
      </c>
      <c r="G74" s="13">
        <v>7.1648372630508803E-17</v>
      </c>
      <c r="H74" s="13">
        <v>0.78815595758299795</v>
      </c>
      <c r="I74" s="13">
        <v>0.13755455810314901</v>
      </c>
      <c r="J74" s="13">
        <v>0.36079913505257799</v>
      </c>
      <c r="K74" s="7" t="s">
        <v>41</v>
      </c>
      <c r="L74" s="14">
        <v>1.5390530012806301E-2</v>
      </c>
      <c r="M74" s="14">
        <v>1.9373719959289502E-15</v>
      </c>
      <c r="N74" s="14">
        <v>21.311737093044201</v>
      </c>
      <c r="O74" s="14">
        <v>3.7194752511091602</v>
      </c>
      <c r="P74" s="14">
        <v>9.7560086118217306</v>
      </c>
    </row>
    <row r="75" spans="1:16" x14ac:dyDescent="0.25">
      <c r="A75" s="7" t="s">
        <v>179</v>
      </c>
      <c r="B75" s="7">
        <v>2024</v>
      </c>
      <c r="C75" s="7" t="s">
        <v>1371</v>
      </c>
      <c r="D75" s="7" t="s">
        <v>0</v>
      </c>
      <c r="E75" s="272" t="s">
        <v>7</v>
      </c>
      <c r="F75" s="13">
        <v>0.67921988773467101</v>
      </c>
      <c r="G75" s="13">
        <v>1.5515891123241101E-7</v>
      </c>
      <c r="H75" s="13">
        <v>1.9988088240952</v>
      </c>
      <c r="I75" s="13">
        <v>0.78532560804131402</v>
      </c>
      <c r="J75" s="13">
        <v>0.64811541797612504</v>
      </c>
      <c r="K75" s="7" t="s">
        <v>41</v>
      </c>
      <c r="L75" s="14">
        <v>89.792869158523501</v>
      </c>
      <c r="M75" s="14">
        <v>2.0512008064924799E-5</v>
      </c>
      <c r="N75" s="14">
        <v>264.242526545386</v>
      </c>
      <c r="O75" s="14">
        <v>103.820045383061</v>
      </c>
      <c r="P75" s="14">
        <v>85.680858256443798</v>
      </c>
    </row>
    <row r="76" spans="1:16" x14ac:dyDescent="0.25">
      <c r="A76" s="7" t="s">
        <v>179</v>
      </c>
      <c r="B76" s="7">
        <v>2024</v>
      </c>
      <c r="C76" s="7" t="s">
        <v>1371</v>
      </c>
      <c r="D76" s="7" t="s">
        <v>0</v>
      </c>
      <c r="E76" s="272" t="s">
        <v>8</v>
      </c>
      <c r="F76" s="13">
        <v>1.3854035730366701</v>
      </c>
      <c r="G76" s="13">
        <v>0.39221149588889598</v>
      </c>
      <c r="H76" s="13">
        <v>2.9023114536825498</v>
      </c>
      <c r="I76" s="13">
        <v>1.47397998330667</v>
      </c>
      <c r="J76" s="13">
        <v>0.77098744009951004</v>
      </c>
      <c r="K76" s="7" t="s">
        <v>41</v>
      </c>
      <c r="L76" s="14">
        <v>286.44604276106298</v>
      </c>
      <c r="M76" s="14">
        <v>81.093648889988202</v>
      </c>
      <c r="N76" s="14">
        <v>600.081916163404</v>
      </c>
      <c r="O76" s="14">
        <v>304.76010134848798</v>
      </c>
      <c r="P76" s="14">
        <v>159.40936311497401</v>
      </c>
    </row>
    <row r="77" spans="1:16" x14ac:dyDescent="0.25">
      <c r="A77" s="7" t="s">
        <v>179</v>
      </c>
      <c r="B77" s="7">
        <v>2024</v>
      </c>
      <c r="C77" s="7" t="s">
        <v>1371</v>
      </c>
      <c r="D77" s="7" t="s">
        <v>0</v>
      </c>
      <c r="E77" s="272" t="s">
        <v>9</v>
      </c>
      <c r="F77" s="13">
        <v>3.3359074643141803E-5</v>
      </c>
      <c r="G77" s="13">
        <v>2.28950783746435E-17</v>
      </c>
      <c r="H77" s="13">
        <v>0.174458028156251</v>
      </c>
      <c r="I77" s="13">
        <v>2.8367485060437601E-2</v>
      </c>
      <c r="J77" s="13">
        <v>9.6471240499900898E-2</v>
      </c>
      <c r="K77" s="7" t="s">
        <v>41</v>
      </c>
      <c r="L77" s="14">
        <v>3.17535023805674E-2</v>
      </c>
      <c r="M77" s="14">
        <v>2.1793138252471901E-14</v>
      </c>
      <c r="N77" s="14">
        <v>166.061363261091</v>
      </c>
      <c r="O77" s="14">
        <v>27.002158004478702</v>
      </c>
      <c r="P77" s="14">
        <v>91.828079694640707</v>
      </c>
    </row>
    <row r="78" spans="1:16" x14ac:dyDescent="0.25">
      <c r="A78" s="7" t="s">
        <v>179</v>
      </c>
      <c r="B78" s="7">
        <v>2024</v>
      </c>
      <c r="C78" s="7" t="s">
        <v>1371</v>
      </c>
      <c r="D78" s="7" t="s">
        <v>0</v>
      </c>
      <c r="E78" s="272" t="s">
        <v>10</v>
      </c>
      <c r="F78" s="13">
        <v>1.53179587489314E-5</v>
      </c>
      <c r="G78" s="13">
        <v>5.5525893106957503E-18</v>
      </c>
      <c r="H78" s="13">
        <v>0.12904790585919701</v>
      </c>
      <c r="I78" s="13">
        <v>2.2156036429537899E-2</v>
      </c>
      <c r="J78" s="13">
        <v>7.8769325308875995E-2</v>
      </c>
      <c r="K78" s="7" t="s">
        <v>41</v>
      </c>
      <c r="L78" s="14">
        <v>1.1009782850794399E-2</v>
      </c>
      <c r="M78" s="14">
        <v>3.9909235670625698E-15</v>
      </c>
      <c r="N78" s="14">
        <v>92.753182336297996</v>
      </c>
      <c r="O78" s="14">
        <v>15.924651183730401</v>
      </c>
      <c r="P78" s="14">
        <v>56.615452565754602</v>
      </c>
    </row>
    <row r="79" spans="1:16" x14ac:dyDescent="0.25">
      <c r="A79" s="7" t="s">
        <v>179</v>
      </c>
      <c r="B79" s="7">
        <v>2024</v>
      </c>
      <c r="C79" s="7" t="s">
        <v>1371</v>
      </c>
      <c r="D79" s="7" t="s">
        <v>0</v>
      </c>
      <c r="E79" s="272" t="s">
        <v>11</v>
      </c>
      <c r="F79" s="13">
        <v>0.63554645053187997</v>
      </c>
      <c r="G79" s="13">
        <v>1.42880009218488E-9</v>
      </c>
      <c r="H79" s="13">
        <v>2.0017752995950602</v>
      </c>
      <c r="I79" s="13">
        <v>0.75092577933855598</v>
      </c>
      <c r="J79" s="13">
        <v>0.65713966266090695</v>
      </c>
      <c r="K79" s="7" t="s">
        <v>41</v>
      </c>
      <c r="L79" s="14">
        <v>28.0339539329612</v>
      </c>
      <c r="M79" s="14">
        <v>6.3024372066275294E-8</v>
      </c>
      <c r="N79" s="14">
        <v>88.298308465138106</v>
      </c>
      <c r="O79" s="14">
        <v>33.123336126623698</v>
      </c>
      <c r="P79" s="14">
        <v>28.9864305199726</v>
      </c>
    </row>
    <row r="80" spans="1:16" x14ac:dyDescent="0.25">
      <c r="A80" s="7" t="s">
        <v>179</v>
      </c>
      <c r="B80" s="7">
        <v>2024</v>
      </c>
      <c r="C80" s="7" t="s">
        <v>1371</v>
      </c>
      <c r="D80" s="7" t="s">
        <v>0</v>
      </c>
      <c r="E80" s="272" t="s">
        <v>12</v>
      </c>
      <c r="F80" s="13">
        <v>7.8269684990647695E-2</v>
      </c>
      <c r="G80" s="13">
        <v>1.36881751985499E-14</v>
      </c>
      <c r="H80" s="13">
        <v>1.8081163833646301</v>
      </c>
      <c r="I80" s="13">
        <v>0.42986423715386302</v>
      </c>
      <c r="J80" s="13">
        <v>0.641598552667762</v>
      </c>
      <c r="K80" s="7" t="s">
        <v>41</v>
      </c>
      <c r="L80" s="14">
        <v>6.1042527324206102</v>
      </c>
      <c r="M80" s="14">
        <v>1.0675407837349E-12</v>
      </c>
      <c r="N80" s="14">
        <v>141.01499673860701</v>
      </c>
      <c r="O80" s="14">
        <v>33.525111855629703</v>
      </c>
      <c r="P80" s="14">
        <v>50.038271122558697</v>
      </c>
    </row>
    <row r="81" spans="1:16" x14ac:dyDescent="0.25">
      <c r="A81" s="7" t="s">
        <v>179</v>
      </c>
      <c r="B81" s="7">
        <v>2024</v>
      </c>
      <c r="C81" s="7" t="s">
        <v>1371</v>
      </c>
      <c r="D81" s="7" t="s">
        <v>0</v>
      </c>
      <c r="E81" s="272" t="s">
        <v>15</v>
      </c>
      <c r="F81" s="13">
        <v>2.03946760424051E-4</v>
      </c>
      <c r="G81" s="13">
        <v>7.7551583312433095E-18</v>
      </c>
      <c r="H81" s="13">
        <v>1.0165780903255099</v>
      </c>
      <c r="I81" s="13">
        <v>0.16653265265852599</v>
      </c>
      <c r="J81" s="13">
        <v>0.50659854101688795</v>
      </c>
      <c r="K81" s="7" t="s">
        <v>41</v>
      </c>
      <c r="L81" s="14">
        <v>6.8322164742057297E-3</v>
      </c>
      <c r="M81" s="14">
        <v>2.5979780409664999E-16</v>
      </c>
      <c r="N81" s="14">
        <v>34.055366025904803</v>
      </c>
      <c r="O81" s="14">
        <v>5.5788438640606302</v>
      </c>
      <c r="P81" s="14">
        <v>16.971051124065699</v>
      </c>
    </row>
    <row r="82" spans="1:16" x14ac:dyDescent="0.25">
      <c r="A82" s="7" t="s">
        <v>179</v>
      </c>
      <c r="B82" s="7">
        <v>2024</v>
      </c>
      <c r="C82" s="7" t="s">
        <v>1371</v>
      </c>
      <c r="D82" s="7" t="s">
        <v>1</v>
      </c>
      <c r="E82" s="272" t="s">
        <v>7</v>
      </c>
      <c r="F82" s="13">
        <v>1.4596284266802499</v>
      </c>
      <c r="G82" s="13">
        <v>0.50537747170945602</v>
      </c>
      <c r="H82" s="13">
        <v>2.8637870311635298</v>
      </c>
      <c r="I82" s="13">
        <v>1.5392723802258399</v>
      </c>
      <c r="J82" s="13">
        <v>0.734037287817906</v>
      </c>
      <c r="K82" s="7" t="s">
        <v>41</v>
      </c>
      <c r="L82" s="14">
        <v>614.43058621105104</v>
      </c>
      <c r="M82" s="14">
        <v>212.73864671609499</v>
      </c>
      <c r="N82" s="14">
        <v>1205.51115076829</v>
      </c>
      <c r="O82" s="14">
        <v>647.95670845607106</v>
      </c>
      <c r="P82" s="14">
        <v>308.99299630694702</v>
      </c>
    </row>
    <row r="83" spans="1:16" x14ac:dyDescent="0.25">
      <c r="A83" s="7" t="s">
        <v>179</v>
      </c>
      <c r="B83" s="7">
        <v>2024</v>
      </c>
      <c r="C83" s="7" t="s">
        <v>1371</v>
      </c>
      <c r="D83" s="7" t="s">
        <v>1</v>
      </c>
      <c r="E83" s="272" t="s">
        <v>8</v>
      </c>
      <c r="F83" s="13">
        <v>1.61032052982429</v>
      </c>
      <c r="G83" s="13">
        <v>0.61238005520974703</v>
      </c>
      <c r="H83" s="13">
        <v>3.2266121847879701</v>
      </c>
      <c r="I83" s="13">
        <v>1.7354840170500601</v>
      </c>
      <c r="J83" s="13">
        <v>0.81486266159685905</v>
      </c>
      <c r="K83" s="7" t="s">
        <v>41</v>
      </c>
      <c r="L83" s="14">
        <v>578.02455418042905</v>
      </c>
      <c r="M83" s="14">
        <v>219.81382081753799</v>
      </c>
      <c r="N83" s="14">
        <v>1158.19244372964</v>
      </c>
      <c r="O83" s="14">
        <v>622.951987920119</v>
      </c>
      <c r="P83" s="14">
        <v>292.49495238019199</v>
      </c>
    </row>
    <row r="84" spans="1:16" x14ac:dyDescent="0.25">
      <c r="A84" s="7" t="s">
        <v>179</v>
      </c>
      <c r="B84" s="7">
        <v>2024</v>
      </c>
      <c r="C84" s="7" t="s">
        <v>1371</v>
      </c>
      <c r="D84" s="7" t="s">
        <v>1</v>
      </c>
      <c r="E84" s="272" t="s">
        <v>9</v>
      </c>
      <c r="F84" s="13">
        <v>0.33291646122873497</v>
      </c>
      <c r="G84" s="13">
        <v>1.64355927464076E-12</v>
      </c>
      <c r="H84" s="13">
        <v>1.59553589511448</v>
      </c>
      <c r="I84" s="13">
        <v>0.493389257766773</v>
      </c>
      <c r="J84" s="13">
        <v>0.55886731684042201</v>
      </c>
      <c r="K84" s="7" t="s">
        <v>41</v>
      </c>
      <c r="L84" s="14">
        <v>85.509593066600601</v>
      </c>
      <c r="M84" s="14">
        <v>4.2214819969147898E-10</v>
      </c>
      <c r="N84" s="14">
        <v>409.81339466015498</v>
      </c>
      <c r="O84" s="14">
        <v>126.72703085739499</v>
      </c>
      <c r="P84" s="14">
        <v>143.54507033046201</v>
      </c>
    </row>
    <row r="85" spans="1:16" x14ac:dyDescent="0.25">
      <c r="A85" s="7" t="s">
        <v>179</v>
      </c>
      <c r="B85" s="7">
        <v>2024</v>
      </c>
      <c r="C85" s="7" t="s">
        <v>1371</v>
      </c>
      <c r="D85" s="7" t="s">
        <v>1</v>
      </c>
      <c r="E85" s="272" t="s">
        <v>10</v>
      </c>
      <c r="F85" s="13">
        <v>2.1776581384342002</v>
      </c>
      <c r="G85" s="13">
        <v>0.855555444648184</v>
      </c>
      <c r="H85" s="13">
        <v>4.1020998895545704</v>
      </c>
      <c r="I85" s="13">
        <v>2.2883314789645302</v>
      </c>
      <c r="J85" s="13">
        <v>0.99991105602486396</v>
      </c>
      <c r="K85" s="7" t="s">
        <v>41</v>
      </c>
      <c r="L85" s="14">
        <v>80.420915052375094</v>
      </c>
      <c r="M85" s="14">
        <v>31.595662570857399</v>
      </c>
      <c r="N85" s="14">
        <v>151.49054892125</v>
      </c>
      <c r="O85" s="14">
        <v>84.508081518160196</v>
      </c>
      <c r="P85" s="14">
        <v>36.926715298998197</v>
      </c>
    </row>
    <row r="86" spans="1:16" x14ac:dyDescent="0.25">
      <c r="A86" s="7" t="s">
        <v>179</v>
      </c>
      <c r="B86" s="7">
        <v>2024</v>
      </c>
      <c r="C86" s="7" t="s">
        <v>1371</v>
      </c>
      <c r="D86" s="7" t="s">
        <v>1</v>
      </c>
      <c r="E86" s="272" t="s">
        <v>11</v>
      </c>
      <c r="F86" s="13">
        <v>5.1742978397771805E-4</v>
      </c>
      <c r="G86" s="13">
        <v>1.05031409744018E-17</v>
      </c>
      <c r="H86" s="13">
        <v>1.38128970749823</v>
      </c>
      <c r="I86" s="13">
        <v>0.220784361823504</v>
      </c>
      <c r="J86" s="13">
        <v>0.57689344752264304</v>
      </c>
      <c r="K86" s="7" t="s">
        <v>41</v>
      </c>
      <c r="L86" s="14">
        <v>1.4384547994580499E-3</v>
      </c>
      <c r="M86" s="14">
        <v>2.9198731908836998E-17</v>
      </c>
      <c r="N86" s="14">
        <v>3.83998538684508</v>
      </c>
      <c r="O86" s="14">
        <v>0.61378052586934195</v>
      </c>
      <c r="P86" s="14">
        <v>1.60376378411294</v>
      </c>
    </row>
    <row r="87" spans="1:16" x14ac:dyDescent="0.25">
      <c r="A87" s="7" t="s">
        <v>179</v>
      </c>
      <c r="B87" s="7">
        <v>2024</v>
      </c>
      <c r="C87" s="7" t="s">
        <v>1371</v>
      </c>
      <c r="D87" s="7" t="s">
        <v>1</v>
      </c>
      <c r="E87" s="272" t="s">
        <v>12</v>
      </c>
      <c r="F87" s="13">
        <v>1.62267376699948</v>
      </c>
      <c r="G87" s="13">
        <v>4.0321951856623198E-10</v>
      </c>
      <c r="H87" s="13">
        <v>4.5580637045013299</v>
      </c>
      <c r="I87" s="13">
        <v>1.7551095032285</v>
      </c>
      <c r="J87" s="13">
        <v>1.5224625280315101</v>
      </c>
      <c r="K87" s="7" t="s">
        <v>41</v>
      </c>
      <c r="L87" s="14">
        <v>16.9244873898046</v>
      </c>
      <c r="M87" s="14">
        <v>4.2055795786458003E-9</v>
      </c>
      <c r="N87" s="14">
        <v>47.540604437948801</v>
      </c>
      <c r="O87" s="14">
        <v>18.305792118673299</v>
      </c>
      <c r="P87" s="14">
        <v>15.879284167368599</v>
      </c>
    </row>
    <row r="88" spans="1:16" x14ac:dyDescent="0.25">
      <c r="A88" s="7" t="s">
        <v>179</v>
      </c>
      <c r="B88" s="7">
        <v>2024</v>
      </c>
      <c r="C88" s="7" t="s">
        <v>1371</v>
      </c>
      <c r="D88" s="7" t="s">
        <v>1</v>
      </c>
      <c r="E88" s="272" t="s">
        <v>15</v>
      </c>
      <c r="F88" s="13">
        <v>2.4983212182378198E-4</v>
      </c>
      <c r="G88" s="13">
        <v>7.47825563635383E-19</v>
      </c>
      <c r="H88" s="13">
        <v>0.88299778561864894</v>
      </c>
      <c r="I88" s="13">
        <v>0.13885137158643299</v>
      </c>
      <c r="J88" s="13">
        <v>0.38900315945902603</v>
      </c>
      <c r="K88" s="7" t="s">
        <v>41</v>
      </c>
      <c r="L88" s="14">
        <v>1.9976576461029599E-2</v>
      </c>
      <c r="M88" s="14">
        <v>5.9796132068285194E-17</v>
      </c>
      <c r="N88" s="14">
        <v>70.604502938067199</v>
      </c>
      <c r="O88" s="14">
        <v>11.102555672051199</v>
      </c>
      <c r="P88" s="14">
        <v>31.104692630343699</v>
      </c>
    </row>
    <row r="89" spans="1:16" x14ac:dyDescent="0.25">
      <c r="E89" s="272"/>
      <c r="F89" s="13"/>
      <c r="G89" s="13"/>
      <c r="H89" s="13"/>
      <c r="I89" s="13"/>
      <c r="J89" s="13"/>
      <c r="L89" s="14"/>
      <c r="M89" s="14"/>
      <c r="N89" s="14"/>
      <c r="O89" s="14"/>
      <c r="P89" s="14"/>
    </row>
    <row r="90" spans="1:16" x14ac:dyDescent="0.25">
      <c r="E90" s="272"/>
      <c r="F90" s="13"/>
      <c r="G90" s="13"/>
      <c r="H90" s="13"/>
      <c r="I90" s="13"/>
      <c r="J90" s="13"/>
      <c r="L90" s="14"/>
      <c r="M90" s="14"/>
      <c r="N90" s="14"/>
      <c r="O90" s="14"/>
      <c r="P90" s="14"/>
    </row>
    <row r="91" spans="1:16" x14ac:dyDescent="0.25">
      <c r="E91" s="272"/>
      <c r="F91" s="13"/>
      <c r="G91" s="13"/>
      <c r="H91" s="13"/>
      <c r="I91" s="13"/>
      <c r="J91" s="13"/>
      <c r="L91" s="14"/>
      <c r="M91" s="14"/>
      <c r="N91" s="14"/>
      <c r="O91" s="14"/>
      <c r="P91" s="14"/>
    </row>
    <row r="92" spans="1:16" x14ac:dyDescent="0.25">
      <c r="E92" s="272"/>
      <c r="F92" s="13"/>
      <c r="G92" s="13"/>
      <c r="H92" s="13"/>
      <c r="I92" s="13"/>
      <c r="J92" s="13"/>
      <c r="L92" s="14"/>
      <c r="M92" s="14"/>
      <c r="N92" s="14"/>
      <c r="O92" s="14"/>
      <c r="P92" s="14"/>
    </row>
    <row r="93" spans="1:16" x14ac:dyDescent="0.25">
      <c r="E93" s="272"/>
      <c r="F93" s="13"/>
      <c r="G93" s="13"/>
      <c r="H93" s="13"/>
      <c r="I93" s="13"/>
      <c r="J93" s="13"/>
      <c r="L93" s="14"/>
      <c r="M93" s="14"/>
      <c r="N93" s="14"/>
      <c r="O93" s="14"/>
      <c r="P93" s="14"/>
    </row>
    <row r="94" spans="1:16" x14ac:dyDescent="0.25">
      <c r="E94" s="272"/>
      <c r="F94" s="13"/>
      <c r="G94" s="13"/>
      <c r="H94" s="13"/>
      <c r="I94" s="13"/>
      <c r="J94" s="13"/>
      <c r="L94" s="14"/>
      <c r="M94" s="14"/>
      <c r="N94" s="14"/>
      <c r="O94" s="14"/>
      <c r="P94" s="14"/>
    </row>
    <row r="95" spans="1:16" x14ac:dyDescent="0.25">
      <c r="E95" s="272"/>
      <c r="F95" s="13"/>
      <c r="G95" s="13"/>
      <c r="H95" s="13"/>
      <c r="I95" s="13"/>
      <c r="J95" s="13"/>
      <c r="L95" s="14"/>
      <c r="M95" s="14"/>
      <c r="N95" s="14"/>
      <c r="O95" s="14"/>
      <c r="P95" s="14"/>
    </row>
    <row r="96" spans="1:16" x14ac:dyDescent="0.25">
      <c r="E96" s="272"/>
      <c r="F96" s="13"/>
      <c r="G96" s="13"/>
      <c r="H96" s="13"/>
      <c r="I96" s="13"/>
      <c r="J96" s="13"/>
      <c r="L96" s="14"/>
      <c r="M96" s="14"/>
      <c r="N96" s="14"/>
      <c r="O96" s="14"/>
      <c r="P96" s="14"/>
    </row>
    <row r="97" spans="5:16" x14ac:dyDescent="0.25">
      <c r="E97" s="272"/>
      <c r="F97" s="13"/>
      <c r="G97" s="13"/>
      <c r="H97" s="13"/>
      <c r="I97" s="13"/>
      <c r="J97" s="13"/>
      <c r="L97" s="14"/>
      <c r="M97" s="14"/>
      <c r="N97" s="14"/>
      <c r="O97" s="14"/>
      <c r="P97" s="14"/>
    </row>
    <row r="98" spans="5:16" x14ac:dyDescent="0.25">
      <c r="F98" s="13"/>
      <c r="G98" s="13"/>
      <c r="H98" s="13"/>
      <c r="I98" s="13"/>
      <c r="J98" s="13"/>
      <c r="L98" s="14"/>
      <c r="M98" s="14"/>
      <c r="N98" s="14"/>
      <c r="O98" s="14"/>
      <c r="P98" s="14"/>
    </row>
    <row r="99" spans="5:16" x14ac:dyDescent="0.25">
      <c r="E99" s="272"/>
      <c r="F99" s="13"/>
      <c r="G99" s="13"/>
      <c r="H99" s="13"/>
      <c r="I99" s="13"/>
      <c r="J99" s="13"/>
      <c r="L99" s="14"/>
      <c r="M99" s="14"/>
      <c r="N99" s="14"/>
      <c r="O99" s="14"/>
      <c r="P99" s="14"/>
    </row>
    <row r="100" spans="5:16" x14ac:dyDescent="0.25">
      <c r="E100" s="272"/>
      <c r="F100" s="13"/>
      <c r="G100" s="13"/>
      <c r="H100" s="13"/>
      <c r="I100" s="13"/>
      <c r="J100" s="13"/>
      <c r="L100" s="14"/>
      <c r="M100" s="14"/>
      <c r="N100" s="14"/>
      <c r="O100" s="14"/>
      <c r="P100" s="14"/>
    </row>
    <row r="101" spans="5:16" x14ac:dyDescent="0.25">
      <c r="E101" s="272"/>
      <c r="F101" s="13"/>
      <c r="G101" s="13"/>
      <c r="H101" s="13"/>
      <c r="I101" s="13"/>
      <c r="J101" s="13"/>
      <c r="L101" s="14"/>
      <c r="M101" s="14"/>
      <c r="N101" s="14"/>
      <c r="O101" s="14"/>
      <c r="P101" s="14"/>
    </row>
    <row r="102" spans="5:16" x14ac:dyDescent="0.25">
      <c r="F102" s="13"/>
      <c r="G102" s="13"/>
      <c r="H102" s="13"/>
      <c r="I102" s="13"/>
      <c r="J102" s="13"/>
      <c r="L102" s="14"/>
      <c r="M102" s="14"/>
      <c r="N102" s="14"/>
      <c r="O102" s="14"/>
      <c r="P102" s="14"/>
    </row>
    <row r="103" spans="5:16" x14ac:dyDescent="0.25">
      <c r="E103" s="272"/>
      <c r="F103" s="13"/>
      <c r="G103" s="13"/>
      <c r="H103" s="13"/>
      <c r="I103" s="13"/>
      <c r="J103" s="13"/>
      <c r="L103" s="14"/>
      <c r="M103" s="14"/>
      <c r="N103" s="14"/>
      <c r="O103" s="14"/>
      <c r="P103" s="14"/>
    </row>
    <row r="104" spans="5:16" x14ac:dyDescent="0.25">
      <c r="E104" s="272"/>
      <c r="F104" s="13"/>
      <c r="G104" s="13"/>
      <c r="H104" s="13"/>
      <c r="I104" s="13"/>
      <c r="J104" s="13"/>
      <c r="L104" s="14"/>
      <c r="M104" s="14"/>
      <c r="N104" s="14"/>
      <c r="O104" s="14"/>
      <c r="P104" s="14"/>
    </row>
    <row r="105" spans="5:16" x14ac:dyDescent="0.25">
      <c r="E105" s="272"/>
      <c r="F105" s="13"/>
      <c r="G105" s="13"/>
      <c r="H105" s="13"/>
      <c r="I105" s="13"/>
      <c r="J105" s="13"/>
      <c r="L105" s="14"/>
      <c r="M105" s="14"/>
      <c r="N105" s="14"/>
      <c r="O105" s="14"/>
      <c r="P105" s="14"/>
    </row>
    <row r="106" spans="5:16" x14ac:dyDescent="0.25">
      <c r="E106" s="272"/>
      <c r="F106" s="13"/>
      <c r="G106" s="13"/>
      <c r="H106" s="13"/>
      <c r="I106" s="13"/>
      <c r="J106" s="13"/>
      <c r="L106" s="14"/>
      <c r="M106" s="14"/>
      <c r="N106" s="14"/>
      <c r="O106" s="14"/>
      <c r="P106" s="14"/>
    </row>
    <row r="107" spans="5:16" x14ac:dyDescent="0.25">
      <c r="E107" s="272"/>
      <c r="F107" s="13"/>
      <c r="G107" s="13"/>
      <c r="H107" s="13"/>
      <c r="I107" s="13"/>
      <c r="J107" s="13"/>
      <c r="L107" s="14"/>
      <c r="M107" s="14"/>
      <c r="N107" s="14"/>
      <c r="O107" s="14"/>
      <c r="P107" s="14"/>
    </row>
    <row r="108" spans="5:16" x14ac:dyDescent="0.25">
      <c r="E108" s="272"/>
      <c r="F108" s="13"/>
      <c r="G108" s="13"/>
      <c r="H108" s="13"/>
      <c r="I108" s="13"/>
      <c r="J108" s="13"/>
      <c r="L108" s="14"/>
      <c r="M108" s="14"/>
      <c r="N108" s="14"/>
      <c r="O108" s="14"/>
      <c r="P108" s="14"/>
    </row>
    <row r="109" spans="5:16" x14ac:dyDescent="0.25">
      <c r="E109" s="272"/>
      <c r="F109" s="13"/>
      <c r="G109" s="13"/>
      <c r="H109" s="13"/>
      <c r="I109" s="13"/>
      <c r="J109" s="13"/>
      <c r="L109" s="14"/>
      <c r="M109" s="14"/>
      <c r="N109" s="14"/>
      <c r="O109" s="14"/>
      <c r="P109" s="14"/>
    </row>
    <row r="110" spans="5:16" x14ac:dyDescent="0.25">
      <c r="E110" s="272"/>
      <c r="F110" s="13"/>
      <c r="G110" s="13"/>
      <c r="H110" s="13"/>
      <c r="I110" s="13"/>
      <c r="J110" s="13"/>
      <c r="L110" s="14"/>
      <c r="M110" s="14"/>
      <c r="N110" s="14"/>
      <c r="O110" s="14"/>
      <c r="P110" s="14"/>
    </row>
    <row r="111" spans="5:16" x14ac:dyDescent="0.25">
      <c r="E111" s="272"/>
      <c r="F111" s="13"/>
      <c r="G111" s="13"/>
      <c r="H111" s="13"/>
      <c r="I111" s="13"/>
      <c r="J111" s="13"/>
      <c r="L111" s="14"/>
      <c r="M111" s="14"/>
      <c r="N111" s="14"/>
      <c r="O111" s="14"/>
      <c r="P111" s="14"/>
    </row>
    <row r="112" spans="5:16" x14ac:dyDescent="0.25">
      <c r="E112" s="272"/>
      <c r="F112" s="13"/>
      <c r="G112" s="13"/>
      <c r="H112" s="13"/>
      <c r="I112" s="13"/>
      <c r="J112" s="13"/>
      <c r="L112" s="14"/>
      <c r="M112" s="14"/>
      <c r="N112" s="14"/>
      <c r="O112" s="14"/>
      <c r="P112" s="14"/>
    </row>
    <row r="113" spans="5:16" x14ac:dyDescent="0.25">
      <c r="E113" s="272"/>
      <c r="F113" s="13"/>
      <c r="G113" s="13"/>
      <c r="H113" s="13"/>
      <c r="I113" s="13"/>
      <c r="J113" s="13"/>
      <c r="L113" s="14"/>
      <c r="M113" s="14"/>
      <c r="N113" s="14"/>
      <c r="O113" s="14"/>
      <c r="P113" s="14"/>
    </row>
    <row r="114" spans="5:16" x14ac:dyDescent="0.25">
      <c r="E114" s="272"/>
      <c r="F114" s="13"/>
      <c r="G114" s="13"/>
      <c r="H114" s="13"/>
      <c r="I114" s="13"/>
      <c r="J114" s="13"/>
      <c r="L114" s="14"/>
      <c r="M114" s="14"/>
      <c r="N114" s="14"/>
      <c r="O114" s="14"/>
      <c r="P114" s="14"/>
    </row>
    <row r="115" spans="5:16" x14ac:dyDescent="0.25">
      <c r="E115" s="272"/>
      <c r="F115" s="13"/>
      <c r="G115" s="13"/>
      <c r="H115" s="13"/>
      <c r="I115" s="13"/>
      <c r="J115" s="13"/>
      <c r="L115" s="14"/>
      <c r="M115" s="14"/>
      <c r="N115" s="14"/>
      <c r="O115" s="14"/>
      <c r="P115" s="14"/>
    </row>
    <row r="116" spans="5:16" x14ac:dyDescent="0.25">
      <c r="E116" s="272"/>
      <c r="F116" s="13"/>
      <c r="G116" s="13"/>
      <c r="H116" s="13"/>
      <c r="I116" s="13"/>
      <c r="J116" s="13"/>
      <c r="L116" s="14"/>
      <c r="M116" s="14"/>
      <c r="N116" s="14"/>
      <c r="O116" s="14"/>
      <c r="P116" s="14"/>
    </row>
    <row r="117" spans="5:16" x14ac:dyDescent="0.25">
      <c r="E117" s="272"/>
      <c r="F117" s="13"/>
      <c r="G117" s="13"/>
      <c r="H117" s="13"/>
      <c r="I117" s="13"/>
      <c r="J117" s="13"/>
      <c r="L117" s="14"/>
      <c r="M117" s="14"/>
      <c r="N117" s="14"/>
      <c r="O117" s="14"/>
      <c r="P117" s="14"/>
    </row>
    <row r="118" spans="5:16" x14ac:dyDescent="0.25">
      <c r="E118" s="272"/>
      <c r="F118" s="13"/>
      <c r="G118" s="13"/>
      <c r="H118" s="13"/>
      <c r="I118" s="13"/>
      <c r="J118" s="13"/>
      <c r="L118" s="14"/>
      <c r="M118" s="14"/>
      <c r="N118" s="14"/>
      <c r="O118" s="14"/>
      <c r="P118" s="14"/>
    </row>
    <row r="119" spans="5:16" x14ac:dyDescent="0.25">
      <c r="E119" s="272"/>
      <c r="F119" s="13"/>
      <c r="G119" s="13"/>
      <c r="H119" s="13"/>
      <c r="I119" s="13"/>
      <c r="J119" s="13"/>
      <c r="L119" s="14"/>
      <c r="M119" s="14"/>
      <c r="N119" s="14"/>
      <c r="O119" s="14"/>
      <c r="P119" s="14"/>
    </row>
    <row r="120" spans="5:16" x14ac:dyDescent="0.25">
      <c r="E120" s="272"/>
      <c r="F120" s="13"/>
      <c r="G120" s="13"/>
      <c r="H120" s="13"/>
      <c r="I120" s="13"/>
      <c r="J120" s="13"/>
      <c r="L120" s="14"/>
      <c r="M120" s="14"/>
      <c r="N120" s="14"/>
      <c r="O120" s="14"/>
      <c r="P120" s="14"/>
    </row>
    <row r="121" spans="5:16" x14ac:dyDescent="0.25">
      <c r="E121" s="272"/>
      <c r="F121" s="13"/>
      <c r="G121" s="13"/>
      <c r="H121" s="13"/>
      <c r="I121" s="13"/>
      <c r="J121" s="13"/>
      <c r="L121" s="14"/>
      <c r="M121" s="14"/>
      <c r="N121" s="14"/>
      <c r="O121" s="14"/>
      <c r="P121" s="14"/>
    </row>
    <row r="122" spans="5:16" x14ac:dyDescent="0.25">
      <c r="E122" s="272"/>
      <c r="F122" s="13"/>
      <c r="G122" s="13"/>
      <c r="H122" s="13"/>
      <c r="I122" s="13"/>
      <c r="J122" s="13"/>
      <c r="L122" s="14"/>
      <c r="M122" s="14"/>
      <c r="N122" s="14"/>
      <c r="O122" s="14"/>
      <c r="P122" s="14"/>
    </row>
    <row r="123" spans="5:16" x14ac:dyDescent="0.25">
      <c r="E123" s="272"/>
      <c r="F123" s="13"/>
      <c r="G123" s="13"/>
      <c r="H123" s="13"/>
      <c r="I123" s="13"/>
      <c r="J123" s="13"/>
      <c r="L123" s="14"/>
      <c r="M123" s="14"/>
      <c r="N123" s="14"/>
      <c r="O123" s="14"/>
      <c r="P123" s="14"/>
    </row>
    <row r="124" spans="5:16" x14ac:dyDescent="0.25">
      <c r="E124" s="272"/>
      <c r="F124" s="13"/>
      <c r="G124" s="13"/>
      <c r="H124" s="13"/>
      <c r="I124" s="13"/>
      <c r="J124" s="13"/>
      <c r="L124" s="14"/>
      <c r="M124" s="14"/>
      <c r="N124" s="14"/>
      <c r="O124" s="14"/>
      <c r="P124" s="14"/>
    </row>
    <row r="125" spans="5:16" x14ac:dyDescent="0.25">
      <c r="E125" s="272"/>
      <c r="F125" s="13"/>
      <c r="G125" s="13"/>
      <c r="H125" s="13"/>
      <c r="I125" s="13"/>
      <c r="J125" s="13"/>
      <c r="L125" s="14"/>
      <c r="M125" s="14"/>
      <c r="N125" s="14"/>
      <c r="O125" s="14"/>
      <c r="P125" s="14"/>
    </row>
    <row r="126" spans="5:16" x14ac:dyDescent="0.25">
      <c r="F126" s="13"/>
      <c r="G126" s="13"/>
      <c r="H126" s="13"/>
      <c r="I126" s="13"/>
      <c r="J126" s="13"/>
      <c r="L126" s="14"/>
      <c r="M126" s="14"/>
      <c r="N126" s="14"/>
      <c r="O126" s="14"/>
      <c r="P126" s="14"/>
    </row>
    <row r="127" spans="5:16" x14ac:dyDescent="0.25">
      <c r="E127" s="272"/>
      <c r="F127" s="13"/>
      <c r="G127" s="13"/>
      <c r="H127" s="13"/>
      <c r="I127" s="13"/>
      <c r="J127" s="13"/>
      <c r="L127" s="14"/>
      <c r="M127" s="14"/>
      <c r="N127" s="14"/>
      <c r="O127" s="14"/>
      <c r="P127" s="14"/>
    </row>
    <row r="128" spans="5:16" x14ac:dyDescent="0.25">
      <c r="E128" s="272"/>
      <c r="F128" s="13"/>
      <c r="G128" s="13"/>
      <c r="H128" s="13"/>
      <c r="I128" s="13"/>
      <c r="J128" s="13"/>
      <c r="L128" s="14"/>
      <c r="M128" s="14"/>
      <c r="N128" s="14"/>
      <c r="O128" s="14"/>
      <c r="P128" s="14"/>
    </row>
    <row r="129" spans="5:16" x14ac:dyDescent="0.25">
      <c r="E129" s="272"/>
      <c r="F129" s="13"/>
      <c r="G129" s="13"/>
      <c r="H129" s="13"/>
      <c r="I129" s="13"/>
      <c r="J129" s="13"/>
      <c r="L129" s="14"/>
      <c r="M129" s="14"/>
      <c r="N129" s="14"/>
      <c r="O129" s="14"/>
      <c r="P129" s="14"/>
    </row>
    <row r="130" spans="5:16" x14ac:dyDescent="0.25">
      <c r="E130" s="272"/>
      <c r="F130" s="13"/>
      <c r="G130" s="13"/>
      <c r="H130" s="13"/>
      <c r="I130" s="13"/>
      <c r="J130" s="13"/>
      <c r="L130" s="14"/>
      <c r="M130" s="14"/>
      <c r="N130" s="14"/>
      <c r="O130" s="14"/>
      <c r="P130" s="14"/>
    </row>
    <row r="131" spans="5:16" x14ac:dyDescent="0.25">
      <c r="E131" s="272"/>
      <c r="F131" s="13"/>
      <c r="G131" s="13"/>
      <c r="H131" s="13"/>
      <c r="I131" s="13"/>
      <c r="J131" s="13"/>
      <c r="L131" s="14"/>
      <c r="M131" s="14"/>
      <c r="N131" s="14"/>
      <c r="O131" s="14"/>
      <c r="P131" s="14"/>
    </row>
    <row r="132" spans="5:16" x14ac:dyDescent="0.25">
      <c r="E132" s="272"/>
      <c r="F132" s="13"/>
      <c r="G132" s="13"/>
      <c r="H132" s="13"/>
      <c r="I132" s="13"/>
      <c r="J132" s="13"/>
      <c r="L132" s="14"/>
      <c r="M132" s="14"/>
      <c r="N132" s="14"/>
      <c r="O132" s="14"/>
      <c r="P132" s="14"/>
    </row>
    <row r="133" spans="5:16" x14ac:dyDescent="0.25">
      <c r="E133" s="272"/>
      <c r="F133" s="13"/>
      <c r="G133" s="13"/>
      <c r="H133" s="13"/>
      <c r="I133" s="13"/>
      <c r="J133" s="13"/>
      <c r="L133" s="14"/>
      <c r="M133" s="14"/>
      <c r="N133" s="14"/>
      <c r="O133" s="14"/>
      <c r="P133" s="14"/>
    </row>
    <row r="134" spans="5:16" x14ac:dyDescent="0.25">
      <c r="E134" s="272"/>
      <c r="F134" s="13"/>
      <c r="G134" s="13"/>
      <c r="H134" s="13"/>
      <c r="I134" s="13"/>
      <c r="J134" s="13"/>
      <c r="L134" s="14"/>
      <c r="M134" s="14"/>
      <c r="N134" s="14"/>
      <c r="O134" s="14"/>
      <c r="P134" s="14"/>
    </row>
    <row r="135" spans="5:16" x14ac:dyDescent="0.25">
      <c r="E135" s="272"/>
      <c r="F135" s="13"/>
      <c r="G135" s="13"/>
      <c r="H135" s="13"/>
      <c r="I135" s="13"/>
      <c r="J135" s="13"/>
      <c r="L135" s="14"/>
      <c r="M135" s="14"/>
      <c r="N135" s="14"/>
      <c r="O135" s="14"/>
      <c r="P135" s="14"/>
    </row>
    <row r="136" spans="5:16" x14ac:dyDescent="0.25">
      <c r="E136" s="272"/>
      <c r="F136" s="13"/>
      <c r="G136" s="13"/>
      <c r="H136" s="13"/>
      <c r="I136" s="13"/>
      <c r="J136" s="13"/>
      <c r="L136" s="14"/>
      <c r="M136" s="14"/>
      <c r="N136" s="14"/>
      <c r="O136" s="14"/>
      <c r="P136" s="14"/>
    </row>
    <row r="137" spans="5:16" x14ac:dyDescent="0.25">
      <c r="E137" s="272"/>
      <c r="F137" s="13"/>
      <c r="G137" s="13"/>
      <c r="H137" s="13"/>
      <c r="I137" s="13"/>
      <c r="J137" s="13"/>
      <c r="L137" s="14"/>
      <c r="M137" s="14"/>
      <c r="N137" s="14"/>
      <c r="O137" s="14"/>
      <c r="P137" s="14"/>
    </row>
    <row r="138" spans="5:16" x14ac:dyDescent="0.25">
      <c r="E138" s="272"/>
      <c r="F138" s="13"/>
      <c r="G138" s="13"/>
      <c r="H138" s="13"/>
      <c r="I138" s="13"/>
      <c r="J138" s="13"/>
      <c r="L138" s="14"/>
      <c r="M138" s="14"/>
      <c r="N138" s="14"/>
      <c r="O138" s="14"/>
      <c r="P138" s="14"/>
    </row>
    <row r="139" spans="5:16" x14ac:dyDescent="0.25">
      <c r="E139" s="272"/>
      <c r="F139" s="13"/>
      <c r="G139" s="13"/>
      <c r="H139" s="13"/>
      <c r="I139" s="13"/>
      <c r="J139" s="13"/>
      <c r="L139" s="14"/>
      <c r="M139" s="14"/>
      <c r="N139" s="14"/>
      <c r="O139" s="14"/>
      <c r="P139" s="14"/>
    </row>
    <row r="140" spans="5:16" x14ac:dyDescent="0.25">
      <c r="E140" s="272"/>
      <c r="F140" s="13"/>
      <c r="G140" s="13"/>
      <c r="H140" s="13"/>
      <c r="I140" s="13"/>
      <c r="J140" s="13"/>
      <c r="L140" s="14"/>
      <c r="M140" s="14"/>
      <c r="N140" s="14"/>
      <c r="O140" s="14"/>
      <c r="P140" s="14"/>
    </row>
    <row r="141" spans="5:16" x14ac:dyDescent="0.25">
      <c r="E141" s="272"/>
      <c r="F141" s="13"/>
      <c r="G141" s="13"/>
      <c r="H141" s="13"/>
      <c r="I141" s="13"/>
      <c r="J141" s="13"/>
      <c r="L141" s="14"/>
      <c r="M141" s="14"/>
      <c r="N141" s="14"/>
      <c r="O141" s="14"/>
      <c r="P141" s="14"/>
    </row>
    <row r="142" spans="5:16" x14ac:dyDescent="0.25">
      <c r="E142" s="272"/>
      <c r="F142" s="13"/>
      <c r="G142" s="13"/>
      <c r="H142" s="13"/>
      <c r="I142" s="13"/>
      <c r="J142" s="13"/>
      <c r="L142" s="14"/>
      <c r="M142" s="14"/>
      <c r="N142" s="14"/>
      <c r="O142" s="14"/>
      <c r="P142" s="14"/>
    </row>
    <row r="143" spans="5:16" x14ac:dyDescent="0.25">
      <c r="E143" s="272"/>
      <c r="F143" s="13"/>
      <c r="G143" s="13"/>
      <c r="H143" s="13"/>
      <c r="I143" s="13"/>
      <c r="J143" s="13"/>
      <c r="L143" s="14"/>
      <c r="M143" s="14"/>
      <c r="N143" s="14"/>
      <c r="O143" s="14"/>
      <c r="P143" s="14"/>
    </row>
    <row r="144" spans="5:16" x14ac:dyDescent="0.25">
      <c r="E144" s="272"/>
      <c r="F144" s="13"/>
      <c r="G144" s="13"/>
      <c r="H144" s="13"/>
      <c r="I144" s="13"/>
      <c r="J144" s="13"/>
      <c r="L144" s="14"/>
      <c r="M144" s="14"/>
      <c r="N144" s="14"/>
      <c r="O144" s="14"/>
      <c r="P144" s="14"/>
    </row>
    <row r="145" spans="5:16" x14ac:dyDescent="0.25">
      <c r="E145" s="272"/>
      <c r="F145" s="13"/>
      <c r="G145" s="13"/>
      <c r="H145" s="13"/>
      <c r="I145" s="13"/>
      <c r="J145" s="13"/>
      <c r="L145" s="14"/>
      <c r="M145" s="14"/>
      <c r="N145" s="14"/>
      <c r="O145" s="14"/>
      <c r="P145" s="14"/>
    </row>
    <row r="146" spans="5:16" x14ac:dyDescent="0.25">
      <c r="E146" s="272"/>
      <c r="F146" s="13"/>
      <c r="G146" s="13"/>
      <c r="H146" s="13"/>
      <c r="I146" s="13"/>
      <c r="J146" s="13"/>
      <c r="L146" s="14"/>
      <c r="M146" s="14"/>
      <c r="N146" s="14"/>
      <c r="O146" s="14"/>
      <c r="P146" s="14"/>
    </row>
    <row r="147" spans="5:16" x14ac:dyDescent="0.25">
      <c r="E147" s="272"/>
      <c r="F147" s="13"/>
      <c r="G147" s="13"/>
      <c r="H147" s="13"/>
      <c r="I147" s="13"/>
      <c r="J147" s="13"/>
      <c r="L147" s="14"/>
      <c r="M147" s="14"/>
      <c r="N147" s="14"/>
      <c r="O147" s="14"/>
      <c r="P147" s="14"/>
    </row>
    <row r="148" spans="5:16" x14ac:dyDescent="0.25">
      <c r="E148" s="272"/>
      <c r="F148" s="13"/>
      <c r="G148" s="13"/>
      <c r="H148" s="13"/>
      <c r="I148" s="13"/>
      <c r="J148" s="13"/>
      <c r="L148" s="14"/>
      <c r="M148" s="14"/>
      <c r="N148" s="14"/>
      <c r="O148" s="14"/>
      <c r="P148" s="14"/>
    </row>
    <row r="149" spans="5:16" x14ac:dyDescent="0.25">
      <c r="E149" s="272"/>
      <c r="F149" s="13"/>
      <c r="G149" s="13"/>
      <c r="H149" s="13"/>
      <c r="I149" s="13"/>
      <c r="J149" s="13"/>
      <c r="L149" s="14"/>
      <c r="M149" s="14"/>
      <c r="N149" s="14"/>
      <c r="O149" s="14"/>
      <c r="P149" s="14"/>
    </row>
    <row r="150" spans="5:16" x14ac:dyDescent="0.25">
      <c r="E150" s="272"/>
      <c r="F150" s="13"/>
      <c r="G150" s="13"/>
      <c r="H150" s="13"/>
      <c r="I150" s="13"/>
      <c r="J150" s="13"/>
      <c r="L150" s="14"/>
      <c r="M150" s="14"/>
      <c r="N150" s="14"/>
      <c r="O150" s="14"/>
      <c r="P150" s="14"/>
    </row>
    <row r="151" spans="5:16" x14ac:dyDescent="0.25">
      <c r="E151" s="272"/>
      <c r="F151" s="13"/>
      <c r="G151" s="13"/>
      <c r="H151" s="13"/>
      <c r="I151" s="13"/>
      <c r="J151" s="13"/>
      <c r="L151" s="14"/>
      <c r="M151" s="14"/>
      <c r="N151" s="14"/>
      <c r="O151" s="14"/>
      <c r="P151" s="14"/>
    </row>
    <row r="152" spans="5:16" x14ac:dyDescent="0.25">
      <c r="E152" s="272"/>
      <c r="F152" s="13"/>
      <c r="G152" s="13"/>
      <c r="H152" s="13"/>
      <c r="I152" s="13"/>
      <c r="J152" s="13"/>
      <c r="L152" s="14"/>
      <c r="M152" s="14"/>
      <c r="N152" s="14"/>
      <c r="O152" s="14"/>
      <c r="P152" s="14"/>
    </row>
    <row r="153" spans="5:16" x14ac:dyDescent="0.25">
      <c r="E153" s="272"/>
      <c r="F153" s="13"/>
      <c r="G153" s="13"/>
      <c r="H153" s="13"/>
      <c r="I153" s="13"/>
      <c r="J153" s="13"/>
      <c r="L153" s="14"/>
      <c r="M153" s="14"/>
      <c r="N153" s="14"/>
      <c r="O153" s="14"/>
      <c r="P153" s="14"/>
    </row>
    <row r="154" spans="5:16" x14ac:dyDescent="0.25">
      <c r="E154" s="272"/>
      <c r="F154" s="13"/>
      <c r="G154" s="13"/>
      <c r="H154" s="13"/>
      <c r="I154" s="13"/>
      <c r="J154" s="13"/>
      <c r="L154" s="14"/>
      <c r="M154" s="14"/>
      <c r="N154" s="14"/>
      <c r="O154" s="14"/>
      <c r="P154" s="14"/>
    </row>
    <row r="155" spans="5:16" x14ac:dyDescent="0.25">
      <c r="F155" s="13"/>
      <c r="G155" s="13"/>
      <c r="H155" s="13"/>
      <c r="I155" s="13"/>
      <c r="J155" s="13"/>
      <c r="L155" s="14"/>
      <c r="M155" s="14"/>
      <c r="N155" s="14"/>
      <c r="O155" s="14"/>
      <c r="P155" s="14"/>
    </row>
    <row r="156" spans="5:16" x14ac:dyDescent="0.25">
      <c r="E156" s="272"/>
      <c r="F156" s="13"/>
      <c r="G156" s="13"/>
      <c r="H156" s="13"/>
      <c r="I156" s="13"/>
      <c r="J156" s="13"/>
      <c r="L156" s="14"/>
      <c r="M156" s="14"/>
      <c r="N156" s="14"/>
      <c r="O156" s="14"/>
      <c r="P156" s="14"/>
    </row>
    <row r="157" spans="5:16" x14ac:dyDescent="0.25">
      <c r="E157" s="272"/>
      <c r="F157" s="13"/>
      <c r="G157" s="13"/>
      <c r="H157" s="13"/>
      <c r="I157" s="13"/>
      <c r="J157" s="13"/>
      <c r="L157" s="14"/>
      <c r="M157" s="14"/>
      <c r="N157" s="14"/>
      <c r="O157" s="14"/>
      <c r="P157" s="14"/>
    </row>
    <row r="158" spans="5:16" x14ac:dyDescent="0.25">
      <c r="E158" s="272"/>
      <c r="F158" s="13"/>
      <c r="G158" s="13"/>
      <c r="H158" s="13"/>
      <c r="I158" s="13"/>
      <c r="J158" s="13"/>
      <c r="L158" s="14"/>
      <c r="M158" s="14"/>
      <c r="N158" s="14"/>
      <c r="O158" s="14"/>
      <c r="P158" s="14"/>
    </row>
    <row r="159" spans="5:16" x14ac:dyDescent="0.25">
      <c r="E159" s="272"/>
      <c r="F159" s="13"/>
      <c r="G159" s="13"/>
      <c r="H159" s="13"/>
      <c r="I159" s="13"/>
      <c r="J159" s="13"/>
      <c r="L159" s="14"/>
      <c r="M159" s="14"/>
      <c r="N159" s="14"/>
      <c r="O159" s="14"/>
      <c r="P159" s="14"/>
    </row>
    <row r="160" spans="5:16" x14ac:dyDescent="0.25">
      <c r="E160" s="272"/>
      <c r="F160" s="13"/>
      <c r="G160" s="13"/>
      <c r="H160" s="13"/>
      <c r="I160" s="13"/>
      <c r="J160" s="13"/>
      <c r="L160" s="14"/>
      <c r="M160" s="14"/>
      <c r="N160" s="14"/>
      <c r="O160" s="14"/>
      <c r="P160" s="14"/>
    </row>
    <row r="161" spans="5:16" x14ac:dyDescent="0.25">
      <c r="E161" s="272"/>
      <c r="F161" s="13"/>
      <c r="G161" s="13"/>
      <c r="H161" s="13"/>
      <c r="I161" s="13"/>
      <c r="J161" s="13"/>
      <c r="L161" s="14"/>
      <c r="M161" s="14"/>
      <c r="N161" s="14"/>
      <c r="O161" s="14"/>
      <c r="P161" s="14"/>
    </row>
    <row r="162" spans="5:16" x14ac:dyDescent="0.25">
      <c r="E162" s="272"/>
      <c r="F162" s="13"/>
      <c r="G162" s="13"/>
      <c r="H162" s="13"/>
      <c r="I162" s="13"/>
      <c r="J162" s="13"/>
      <c r="L162" s="14"/>
      <c r="M162" s="14"/>
      <c r="N162" s="14"/>
      <c r="O162" s="14"/>
      <c r="P162" s="14"/>
    </row>
    <row r="163" spans="5:16" x14ac:dyDescent="0.25">
      <c r="E163" s="272"/>
      <c r="F163" s="13"/>
      <c r="G163" s="13"/>
      <c r="H163" s="13"/>
      <c r="I163" s="13"/>
      <c r="J163" s="13"/>
      <c r="L163" s="14"/>
      <c r="M163" s="14"/>
      <c r="N163" s="14"/>
      <c r="O163" s="14"/>
      <c r="P163" s="14"/>
    </row>
    <row r="164" spans="5:16" x14ac:dyDescent="0.25">
      <c r="E164" s="272"/>
      <c r="F164" s="13"/>
      <c r="G164" s="13"/>
      <c r="H164" s="13"/>
      <c r="I164" s="13"/>
      <c r="J164" s="13"/>
      <c r="L164" s="14"/>
      <c r="M164" s="14"/>
      <c r="N164" s="14"/>
      <c r="O164" s="14"/>
      <c r="P164" s="14"/>
    </row>
    <row r="165" spans="5:16" x14ac:dyDescent="0.25">
      <c r="E165" s="272"/>
      <c r="F165" s="13"/>
      <c r="G165" s="13"/>
      <c r="H165" s="13"/>
      <c r="I165" s="13"/>
      <c r="J165" s="13"/>
      <c r="L165" s="14"/>
      <c r="M165" s="14"/>
      <c r="N165" s="14"/>
      <c r="O165" s="14"/>
      <c r="P165" s="14"/>
    </row>
    <row r="166" spans="5:16" x14ac:dyDescent="0.25">
      <c r="E166" s="272"/>
      <c r="F166" s="13"/>
      <c r="G166" s="13"/>
      <c r="H166" s="13"/>
      <c r="I166" s="13"/>
      <c r="J166" s="13"/>
      <c r="L166" s="14"/>
      <c r="M166" s="14"/>
      <c r="N166" s="14"/>
      <c r="O166" s="14"/>
      <c r="P166" s="14"/>
    </row>
    <row r="167" spans="5:16" x14ac:dyDescent="0.25">
      <c r="E167" s="272"/>
      <c r="F167" s="13"/>
      <c r="G167" s="13"/>
      <c r="H167" s="13"/>
      <c r="I167" s="13"/>
      <c r="J167" s="13"/>
      <c r="L167" s="14"/>
      <c r="M167" s="14"/>
      <c r="N167" s="14"/>
      <c r="O167" s="14"/>
      <c r="P167" s="14"/>
    </row>
    <row r="168" spans="5:16" x14ac:dyDescent="0.25">
      <c r="E168" s="272"/>
      <c r="F168" s="13"/>
      <c r="G168" s="13"/>
      <c r="H168" s="13"/>
      <c r="I168" s="13"/>
      <c r="J168" s="13"/>
      <c r="L168" s="14"/>
      <c r="M168" s="14"/>
      <c r="N168" s="14"/>
      <c r="O168" s="14"/>
      <c r="P168" s="14"/>
    </row>
    <row r="169" spans="5:16" x14ac:dyDescent="0.25">
      <c r="E169" s="272"/>
      <c r="F169" s="13"/>
      <c r="G169" s="13"/>
      <c r="H169" s="13"/>
      <c r="I169" s="13"/>
      <c r="J169" s="13"/>
      <c r="L169" s="14"/>
      <c r="M169" s="14"/>
      <c r="N169" s="14"/>
      <c r="O169" s="14"/>
      <c r="P169" s="14"/>
    </row>
    <row r="170" spans="5:16" x14ac:dyDescent="0.25">
      <c r="E170" s="272"/>
      <c r="F170" s="13"/>
      <c r="G170" s="13"/>
      <c r="H170" s="13"/>
      <c r="I170" s="13"/>
      <c r="J170" s="13"/>
      <c r="L170" s="14"/>
      <c r="M170" s="14"/>
      <c r="N170" s="14"/>
      <c r="O170" s="14"/>
      <c r="P170" s="14"/>
    </row>
    <row r="171" spans="5:16" x14ac:dyDescent="0.25">
      <c r="E171" s="272"/>
      <c r="F171" s="13"/>
      <c r="G171" s="13"/>
      <c r="H171" s="13"/>
      <c r="I171" s="13"/>
      <c r="J171" s="13"/>
      <c r="L171" s="14"/>
      <c r="M171" s="14"/>
      <c r="N171" s="14"/>
      <c r="O171" s="14"/>
      <c r="P171" s="14"/>
    </row>
    <row r="172" spans="5:16" x14ac:dyDescent="0.25">
      <c r="E172" s="272"/>
      <c r="F172" s="13"/>
      <c r="G172" s="13"/>
      <c r="H172" s="13"/>
      <c r="I172" s="13"/>
      <c r="J172" s="13"/>
      <c r="L172" s="14"/>
      <c r="M172" s="14"/>
      <c r="N172" s="14"/>
      <c r="O172" s="14"/>
      <c r="P172" s="14"/>
    </row>
    <row r="173" spans="5:16" x14ac:dyDescent="0.25">
      <c r="E173" s="272"/>
      <c r="F173" s="13"/>
      <c r="G173" s="13"/>
      <c r="H173" s="13"/>
      <c r="I173" s="13"/>
      <c r="J173" s="13"/>
      <c r="L173" s="14"/>
      <c r="M173" s="14"/>
      <c r="N173" s="14"/>
      <c r="O173" s="14"/>
      <c r="P173" s="14"/>
    </row>
    <row r="174" spans="5:16" x14ac:dyDescent="0.25">
      <c r="E174" s="272"/>
      <c r="F174" s="13"/>
      <c r="G174" s="13"/>
      <c r="H174" s="13"/>
      <c r="I174" s="13"/>
      <c r="J174" s="13"/>
      <c r="L174" s="14"/>
      <c r="M174" s="14"/>
      <c r="N174" s="14"/>
      <c r="O174" s="14"/>
      <c r="P174" s="14"/>
    </row>
    <row r="175" spans="5:16" x14ac:dyDescent="0.25">
      <c r="E175" s="272"/>
      <c r="F175" s="13"/>
      <c r="G175" s="13"/>
      <c r="H175" s="13"/>
      <c r="I175" s="13"/>
      <c r="J175" s="13"/>
      <c r="L175" s="14"/>
      <c r="M175" s="14"/>
      <c r="N175" s="14"/>
      <c r="O175" s="14"/>
      <c r="P175" s="14"/>
    </row>
    <row r="176" spans="5:16" x14ac:dyDescent="0.25">
      <c r="E176" s="272"/>
      <c r="F176" s="13"/>
      <c r="G176" s="13"/>
      <c r="H176" s="13"/>
      <c r="I176" s="13"/>
      <c r="J176" s="13"/>
      <c r="L176" s="14"/>
      <c r="M176" s="14"/>
      <c r="N176" s="14"/>
      <c r="O176" s="14"/>
      <c r="P176" s="14"/>
    </row>
    <row r="177" spans="5:16" x14ac:dyDescent="0.25">
      <c r="E177" s="272"/>
      <c r="F177" s="13"/>
      <c r="G177" s="13"/>
      <c r="H177" s="13"/>
      <c r="I177" s="13"/>
      <c r="J177" s="13"/>
      <c r="L177" s="14"/>
      <c r="M177" s="14"/>
      <c r="N177" s="14"/>
      <c r="O177" s="14"/>
      <c r="P177" s="14"/>
    </row>
    <row r="178" spans="5:16" x14ac:dyDescent="0.25">
      <c r="E178" s="272"/>
      <c r="F178" s="13"/>
      <c r="G178" s="13"/>
      <c r="H178" s="13"/>
      <c r="I178" s="13"/>
      <c r="J178" s="13"/>
      <c r="L178" s="14"/>
      <c r="M178" s="14"/>
      <c r="N178" s="14"/>
      <c r="O178" s="14"/>
      <c r="P178" s="14"/>
    </row>
    <row r="179" spans="5:16" x14ac:dyDescent="0.25">
      <c r="E179" s="272"/>
      <c r="F179" s="13"/>
      <c r="G179" s="13"/>
      <c r="H179" s="13"/>
      <c r="I179" s="13"/>
      <c r="J179" s="13"/>
      <c r="L179" s="14"/>
      <c r="M179" s="14"/>
      <c r="N179" s="14"/>
      <c r="O179" s="14"/>
      <c r="P179" s="14"/>
    </row>
    <row r="180" spans="5:16" x14ac:dyDescent="0.25">
      <c r="E180" s="272"/>
      <c r="F180" s="13"/>
      <c r="G180" s="13"/>
      <c r="H180" s="13"/>
      <c r="I180" s="13"/>
      <c r="J180" s="13"/>
      <c r="L180" s="14"/>
      <c r="M180" s="14"/>
      <c r="N180" s="14"/>
      <c r="O180" s="14"/>
      <c r="P180" s="14"/>
    </row>
    <row r="181" spans="5:16" x14ac:dyDescent="0.25">
      <c r="E181" s="272"/>
      <c r="F181" s="13"/>
      <c r="G181" s="13"/>
      <c r="H181" s="13"/>
      <c r="I181" s="13"/>
      <c r="J181" s="13"/>
      <c r="L181" s="14"/>
      <c r="M181" s="14"/>
      <c r="N181" s="14"/>
      <c r="O181" s="14"/>
      <c r="P181" s="14"/>
    </row>
    <row r="182" spans="5:16" x14ac:dyDescent="0.25">
      <c r="F182" s="13"/>
      <c r="G182" s="13"/>
      <c r="H182" s="13"/>
      <c r="I182" s="13"/>
      <c r="J182" s="13"/>
      <c r="L182" s="14"/>
      <c r="M182" s="14"/>
      <c r="N182" s="14"/>
      <c r="O182" s="14"/>
      <c r="P182" s="14"/>
    </row>
    <row r="183" spans="5:16" x14ac:dyDescent="0.25">
      <c r="E183" s="272"/>
      <c r="F183" s="13"/>
      <c r="G183" s="13"/>
      <c r="H183" s="13"/>
      <c r="I183" s="13"/>
      <c r="J183" s="13"/>
      <c r="L183" s="14"/>
      <c r="M183" s="14"/>
      <c r="N183" s="14"/>
      <c r="O183" s="14"/>
      <c r="P183" s="14"/>
    </row>
    <row r="184" spans="5:16" x14ac:dyDescent="0.25">
      <c r="E184" s="272"/>
      <c r="F184" s="13"/>
      <c r="G184" s="13"/>
      <c r="H184" s="13"/>
      <c r="I184" s="13"/>
      <c r="J184" s="13"/>
      <c r="L184" s="14"/>
      <c r="M184" s="14"/>
      <c r="N184" s="14"/>
      <c r="O184" s="14"/>
      <c r="P184" s="14"/>
    </row>
    <row r="185" spans="5:16" x14ac:dyDescent="0.25">
      <c r="E185" s="272"/>
      <c r="F185" s="13"/>
      <c r="G185" s="13"/>
      <c r="H185" s="13"/>
      <c r="I185" s="13"/>
      <c r="J185" s="13"/>
      <c r="L185" s="14"/>
      <c r="M185" s="14"/>
      <c r="N185" s="14"/>
      <c r="O185" s="14"/>
      <c r="P185" s="14"/>
    </row>
    <row r="186" spans="5:16" x14ac:dyDescent="0.25">
      <c r="F186" s="13"/>
      <c r="G186" s="13"/>
      <c r="H186" s="13"/>
      <c r="I186" s="13"/>
      <c r="J186" s="13"/>
      <c r="L186" s="14"/>
      <c r="M186" s="14"/>
      <c r="N186" s="14"/>
      <c r="O186" s="14"/>
      <c r="P186" s="14"/>
    </row>
    <row r="187" spans="5:16" x14ac:dyDescent="0.25">
      <c r="E187" s="272"/>
      <c r="F187" s="13"/>
      <c r="G187" s="13"/>
      <c r="H187" s="13"/>
      <c r="I187" s="13"/>
      <c r="J187" s="13"/>
      <c r="L187" s="14"/>
      <c r="M187" s="14"/>
      <c r="N187" s="14"/>
      <c r="O187" s="14"/>
      <c r="P187" s="14"/>
    </row>
    <row r="188" spans="5:16" x14ac:dyDescent="0.25">
      <c r="E188" s="272"/>
      <c r="F188" s="13"/>
      <c r="G188" s="13"/>
      <c r="H188" s="13"/>
      <c r="I188" s="13"/>
      <c r="J188" s="13"/>
      <c r="L188" s="14"/>
      <c r="M188" s="14"/>
      <c r="N188" s="14"/>
      <c r="O188" s="14"/>
      <c r="P188" s="14"/>
    </row>
    <row r="189" spans="5:16" x14ac:dyDescent="0.25">
      <c r="E189" s="272"/>
      <c r="F189" s="13"/>
      <c r="G189" s="13"/>
      <c r="H189" s="13"/>
      <c r="I189" s="13"/>
      <c r="J189" s="13"/>
      <c r="L189" s="14"/>
      <c r="M189" s="14"/>
      <c r="N189" s="14"/>
      <c r="O189" s="14"/>
      <c r="P189" s="14"/>
    </row>
    <row r="190" spans="5:16" x14ac:dyDescent="0.25">
      <c r="E190" s="272"/>
      <c r="F190" s="13"/>
      <c r="G190" s="13"/>
      <c r="H190" s="13"/>
      <c r="I190" s="13"/>
      <c r="J190" s="13"/>
      <c r="L190" s="14"/>
      <c r="M190" s="14"/>
      <c r="N190" s="14"/>
      <c r="O190" s="14"/>
      <c r="P190" s="14"/>
    </row>
    <row r="191" spans="5:16" x14ac:dyDescent="0.25">
      <c r="E191" s="272"/>
      <c r="F191" s="13"/>
      <c r="G191" s="13"/>
      <c r="H191" s="13"/>
      <c r="I191" s="13"/>
      <c r="J191" s="13"/>
      <c r="L191" s="14"/>
      <c r="M191" s="14"/>
      <c r="N191" s="14"/>
      <c r="O191" s="14"/>
      <c r="P191" s="14"/>
    </row>
    <row r="192" spans="5:16" x14ac:dyDescent="0.25">
      <c r="E192" s="272"/>
      <c r="F192" s="13"/>
      <c r="G192" s="13"/>
      <c r="H192" s="13"/>
      <c r="I192" s="13"/>
      <c r="J192" s="13"/>
      <c r="L192" s="14"/>
      <c r="M192" s="14"/>
      <c r="N192" s="14"/>
      <c r="O192" s="14"/>
      <c r="P192" s="14"/>
    </row>
    <row r="193" spans="5:16" x14ac:dyDescent="0.25">
      <c r="E193" s="272"/>
      <c r="F193" s="13"/>
      <c r="G193" s="13"/>
      <c r="H193" s="13"/>
      <c r="I193" s="13"/>
      <c r="J193" s="13"/>
      <c r="L193" s="14"/>
      <c r="M193" s="14"/>
      <c r="N193" s="14"/>
      <c r="O193" s="14"/>
      <c r="P193" s="14"/>
    </row>
    <row r="194" spans="5:16" x14ac:dyDescent="0.25">
      <c r="E194" s="272"/>
      <c r="F194" s="13"/>
      <c r="G194" s="13"/>
      <c r="H194" s="13"/>
      <c r="I194" s="13"/>
      <c r="J194" s="13"/>
      <c r="L194" s="14"/>
      <c r="M194" s="14"/>
      <c r="N194" s="14"/>
      <c r="O194" s="14"/>
      <c r="P194" s="14"/>
    </row>
    <row r="195" spans="5:16" x14ac:dyDescent="0.25">
      <c r="E195" s="272"/>
      <c r="F195" s="13"/>
      <c r="G195" s="13"/>
      <c r="H195" s="13"/>
      <c r="I195" s="13"/>
      <c r="J195" s="13"/>
      <c r="L195" s="14"/>
      <c r="M195" s="14"/>
      <c r="N195" s="14"/>
      <c r="O195" s="14"/>
      <c r="P195" s="14"/>
    </row>
    <row r="196" spans="5:16" x14ac:dyDescent="0.25">
      <c r="E196" s="272"/>
      <c r="F196" s="13"/>
      <c r="G196" s="13"/>
      <c r="H196" s="13"/>
      <c r="I196" s="13"/>
      <c r="J196" s="13"/>
      <c r="L196" s="14"/>
      <c r="M196" s="14"/>
      <c r="N196" s="14"/>
      <c r="O196" s="14"/>
      <c r="P196" s="14"/>
    </row>
    <row r="197" spans="5:16" x14ac:dyDescent="0.25">
      <c r="E197" s="272"/>
      <c r="F197" s="13"/>
      <c r="G197" s="13"/>
      <c r="H197" s="13"/>
      <c r="I197" s="13"/>
      <c r="J197" s="13"/>
      <c r="L197" s="14"/>
      <c r="M197" s="14"/>
      <c r="N197" s="14"/>
      <c r="O197" s="14"/>
      <c r="P197" s="14"/>
    </row>
    <row r="198" spans="5:16" x14ac:dyDescent="0.25">
      <c r="E198" s="272"/>
      <c r="F198" s="13"/>
      <c r="G198" s="13"/>
      <c r="H198" s="13"/>
      <c r="I198" s="13"/>
      <c r="J198" s="13"/>
      <c r="L198" s="14"/>
      <c r="M198" s="14"/>
      <c r="N198" s="14"/>
      <c r="O198" s="14"/>
      <c r="P198" s="14"/>
    </row>
    <row r="199" spans="5:16" x14ac:dyDescent="0.25">
      <c r="E199" s="272"/>
      <c r="F199" s="13"/>
      <c r="G199" s="13"/>
      <c r="H199" s="13"/>
      <c r="I199" s="13"/>
      <c r="J199" s="13"/>
      <c r="L199" s="14"/>
      <c r="M199" s="14"/>
      <c r="N199" s="14"/>
      <c r="O199" s="14"/>
      <c r="P199" s="14"/>
    </row>
    <row r="200" spans="5:16" x14ac:dyDescent="0.25">
      <c r="E200" s="272"/>
      <c r="F200" s="13"/>
      <c r="G200" s="13"/>
      <c r="H200" s="13"/>
      <c r="I200" s="13"/>
      <c r="J200" s="13"/>
      <c r="L200" s="14"/>
      <c r="M200" s="14"/>
      <c r="N200" s="14"/>
      <c r="O200" s="14"/>
      <c r="P200" s="14"/>
    </row>
    <row r="201" spans="5:16" x14ac:dyDescent="0.25">
      <c r="E201" s="272"/>
      <c r="F201" s="13"/>
      <c r="G201" s="13"/>
      <c r="H201" s="13"/>
      <c r="I201" s="13"/>
      <c r="J201" s="13"/>
      <c r="L201" s="14"/>
      <c r="M201" s="14"/>
      <c r="N201" s="14"/>
      <c r="O201" s="14"/>
      <c r="P201" s="14"/>
    </row>
    <row r="202" spans="5:16" x14ac:dyDescent="0.25">
      <c r="E202" s="272"/>
      <c r="F202" s="13"/>
      <c r="G202" s="13"/>
      <c r="H202" s="13"/>
      <c r="I202" s="13"/>
      <c r="J202" s="13"/>
      <c r="L202" s="14"/>
      <c r="M202" s="14"/>
      <c r="N202" s="14"/>
      <c r="O202" s="14"/>
      <c r="P202" s="14"/>
    </row>
    <row r="203" spans="5:16" x14ac:dyDescent="0.25">
      <c r="E203" s="272"/>
      <c r="F203" s="13"/>
      <c r="G203" s="13"/>
      <c r="H203" s="13"/>
      <c r="I203" s="13"/>
      <c r="J203" s="13"/>
      <c r="L203" s="14"/>
      <c r="M203" s="14"/>
      <c r="N203" s="14"/>
      <c r="O203" s="14"/>
      <c r="P203" s="14"/>
    </row>
    <row r="204" spans="5:16" x14ac:dyDescent="0.25">
      <c r="E204" s="272"/>
      <c r="F204" s="13"/>
      <c r="G204" s="13"/>
      <c r="H204" s="13"/>
      <c r="I204" s="13"/>
      <c r="J204" s="13"/>
      <c r="L204" s="14"/>
      <c r="M204" s="14"/>
      <c r="N204" s="14"/>
      <c r="O204" s="14"/>
      <c r="P204" s="14"/>
    </row>
    <row r="205" spans="5:16" x14ac:dyDescent="0.25">
      <c r="E205" s="272"/>
      <c r="F205" s="13"/>
      <c r="G205" s="13"/>
      <c r="H205" s="13"/>
      <c r="I205" s="13"/>
      <c r="J205" s="13"/>
      <c r="L205" s="14"/>
      <c r="M205" s="14"/>
      <c r="N205" s="14"/>
      <c r="O205" s="14"/>
      <c r="P205" s="14"/>
    </row>
    <row r="206" spans="5:16" x14ac:dyDescent="0.25">
      <c r="E206" s="272"/>
      <c r="F206" s="13"/>
      <c r="G206" s="13"/>
      <c r="H206" s="13"/>
      <c r="I206" s="13"/>
      <c r="J206" s="13"/>
      <c r="L206" s="14"/>
      <c r="M206" s="14"/>
      <c r="N206" s="14"/>
      <c r="O206" s="14"/>
      <c r="P206" s="14"/>
    </row>
    <row r="207" spans="5:16" x14ac:dyDescent="0.25">
      <c r="E207" s="272"/>
      <c r="F207" s="13"/>
      <c r="G207" s="13"/>
      <c r="H207" s="13"/>
      <c r="I207" s="13"/>
      <c r="J207" s="13"/>
      <c r="L207" s="14"/>
      <c r="M207" s="14"/>
      <c r="N207" s="14"/>
      <c r="O207" s="14"/>
      <c r="P207" s="14"/>
    </row>
    <row r="208" spans="5:16" x14ac:dyDescent="0.25">
      <c r="E208" s="272"/>
      <c r="F208" s="13"/>
      <c r="G208" s="13"/>
      <c r="H208" s="13"/>
      <c r="I208" s="13"/>
      <c r="J208" s="13"/>
      <c r="L208" s="14"/>
      <c r="M208" s="14"/>
      <c r="N208" s="14"/>
      <c r="O208" s="14"/>
      <c r="P208" s="14"/>
    </row>
    <row r="209" spans="5:16" x14ac:dyDescent="0.25">
      <c r="E209" s="272"/>
      <c r="F209" s="13"/>
      <c r="G209" s="13"/>
      <c r="H209" s="13"/>
      <c r="I209" s="13"/>
      <c r="J209" s="13"/>
      <c r="L209" s="14"/>
      <c r="M209" s="14"/>
      <c r="N209" s="14"/>
      <c r="O209" s="14"/>
      <c r="P209" s="14"/>
    </row>
    <row r="210" spans="5:16" x14ac:dyDescent="0.25">
      <c r="F210" s="13"/>
      <c r="G210" s="13"/>
      <c r="H210" s="13"/>
      <c r="I210" s="13"/>
      <c r="J210" s="13"/>
      <c r="L210" s="14"/>
      <c r="M210" s="14"/>
      <c r="N210" s="14"/>
      <c r="O210" s="14"/>
      <c r="P210" s="14"/>
    </row>
    <row r="211" spans="5:16" x14ac:dyDescent="0.25">
      <c r="E211" s="272"/>
      <c r="F211" s="13"/>
      <c r="G211" s="13"/>
      <c r="H211" s="13"/>
      <c r="I211" s="13"/>
      <c r="J211" s="13"/>
      <c r="L211" s="14"/>
      <c r="M211" s="14"/>
      <c r="N211" s="14"/>
      <c r="O211" s="14"/>
      <c r="P211" s="14"/>
    </row>
    <row r="212" spans="5:16" x14ac:dyDescent="0.25">
      <c r="E212" s="272"/>
      <c r="F212" s="13"/>
      <c r="G212" s="13"/>
      <c r="H212" s="13"/>
      <c r="I212" s="13"/>
      <c r="J212" s="13"/>
      <c r="L212" s="14"/>
      <c r="M212" s="14"/>
      <c r="N212" s="14"/>
      <c r="O212" s="14"/>
      <c r="P212" s="14"/>
    </row>
    <row r="213" spans="5:16" x14ac:dyDescent="0.25">
      <c r="E213" s="272"/>
      <c r="F213" s="13"/>
      <c r="G213" s="13"/>
      <c r="H213" s="13"/>
      <c r="I213" s="13"/>
      <c r="J213" s="13"/>
      <c r="L213" s="14"/>
      <c r="M213" s="14"/>
      <c r="N213" s="14"/>
      <c r="O213" s="14"/>
      <c r="P213" s="14"/>
    </row>
    <row r="214" spans="5:16" x14ac:dyDescent="0.25">
      <c r="E214" s="272"/>
      <c r="F214" s="13"/>
      <c r="G214" s="13"/>
      <c r="H214" s="13"/>
      <c r="I214" s="13"/>
      <c r="J214" s="13"/>
      <c r="L214" s="14"/>
      <c r="M214" s="14"/>
      <c r="N214" s="14"/>
      <c r="O214" s="14"/>
      <c r="P214" s="14"/>
    </row>
    <row r="215" spans="5:16" x14ac:dyDescent="0.25">
      <c r="E215" s="272"/>
      <c r="F215" s="13"/>
      <c r="G215" s="13"/>
      <c r="H215" s="13"/>
      <c r="I215" s="13"/>
      <c r="J215" s="13"/>
      <c r="L215" s="14"/>
      <c r="M215" s="14"/>
      <c r="N215" s="14"/>
      <c r="O215" s="14"/>
      <c r="P215" s="14"/>
    </row>
    <row r="216" spans="5:16" x14ac:dyDescent="0.25">
      <c r="E216" s="272"/>
      <c r="F216" s="13"/>
      <c r="G216" s="13"/>
      <c r="H216" s="13"/>
      <c r="I216" s="13"/>
      <c r="J216" s="13"/>
      <c r="L216" s="14"/>
      <c r="M216" s="14"/>
      <c r="N216" s="14"/>
      <c r="O216" s="14"/>
      <c r="P216" s="14"/>
    </row>
    <row r="217" spans="5:16" x14ac:dyDescent="0.25">
      <c r="E217" s="272"/>
      <c r="F217" s="13"/>
      <c r="G217" s="13"/>
      <c r="H217" s="13"/>
      <c r="I217" s="13"/>
      <c r="J217" s="13"/>
      <c r="L217" s="14"/>
      <c r="M217" s="14"/>
      <c r="N217" s="14"/>
      <c r="O217" s="14"/>
      <c r="P217" s="14"/>
    </row>
    <row r="218" spans="5:16" x14ac:dyDescent="0.25">
      <c r="E218" s="272"/>
      <c r="F218" s="13"/>
      <c r="G218" s="13"/>
      <c r="H218" s="13"/>
      <c r="I218" s="13"/>
      <c r="J218" s="13"/>
      <c r="L218" s="14"/>
      <c r="M218" s="14"/>
      <c r="N218" s="14"/>
      <c r="O218" s="14"/>
      <c r="P218" s="14"/>
    </row>
    <row r="219" spans="5:16" x14ac:dyDescent="0.25">
      <c r="E219" s="272"/>
      <c r="F219" s="13"/>
      <c r="G219" s="13"/>
      <c r="H219" s="13"/>
      <c r="I219" s="13"/>
      <c r="J219" s="13"/>
      <c r="L219" s="14"/>
      <c r="M219" s="14"/>
      <c r="N219" s="14"/>
      <c r="O219" s="14"/>
      <c r="P219" s="14"/>
    </row>
    <row r="220" spans="5:16" x14ac:dyDescent="0.25">
      <c r="E220" s="272"/>
      <c r="F220" s="13"/>
      <c r="G220" s="13"/>
      <c r="H220" s="13"/>
      <c r="I220" s="13"/>
      <c r="J220" s="13"/>
      <c r="L220" s="14"/>
      <c r="M220" s="14"/>
      <c r="N220" s="14"/>
      <c r="O220" s="14"/>
      <c r="P220" s="14"/>
    </row>
    <row r="221" spans="5:16" x14ac:dyDescent="0.25">
      <c r="E221" s="272"/>
      <c r="F221" s="13"/>
      <c r="G221" s="13"/>
      <c r="H221" s="13"/>
      <c r="I221" s="13"/>
      <c r="J221" s="13"/>
      <c r="L221" s="14"/>
      <c r="M221" s="14"/>
      <c r="N221" s="14"/>
      <c r="O221" s="14"/>
      <c r="P221" s="14"/>
    </row>
    <row r="222" spans="5:16" x14ac:dyDescent="0.25">
      <c r="E222" s="272"/>
      <c r="F222" s="13"/>
      <c r="G222" s="13"/>
      <c r="H222" s="13"/>
      <c r="I222" s="13"/>
      <c r="J222" s="13"/>
      <c r="L222" s="14"/>
      <c r="M222" s="14"/>
      <c r="N222" s="14"/>
      <c r="O222" s="14"/>
      <c r="P222" s="14"/>
    </row>
    <row r="223" spans="5:16" x14ac:dyDescent="0.25">
      <c r="E223" s="272"/>
      <c r="F223" s="13"/>
      <c r="G223" s="13"/>
      <c r="H223" s="13"/>
      <c r="I223" s="13"/>
      <c r="J223" s="13"/>
      <c r="L223" s="14"/>
      <c r="M223" s="14"/>
      <c r="N223" s="14"/>
      <c r="O223" s="14"/>
      <c r="P223" s="14"/>
    </row>
    <row r="224" spans="5:16" x14ac:dyDescent="0.25">
      <c r="E224" s="272"/>
      <c r="F224" s="13"/>
      <c r="G224" s="13"/>
      <c r="H224" s="13"/>
      <c r="I224" s="13"/>
      <c r="J224" s="13"/>
      <c r="L224" s="14"/>
      <c r="M224" s="14"/>
      <c r="N224" s="14"/>
      <c r="O224" s="14"/>
      <c r="P224" s="14"/>
    </row>
    <row r="225" spans="5:16" x14ac:dyDescent="0.25">
      <c r="E225" s="272"/>
      <c r="F225" s="13"/>
      <c r="G225" s="13"/>
      <c r="H225" s="13"/>
      <c r="I225" s="13"/>
      <c r="J225" s="13"/>
      <c r="L225" s="14"/>
      <c r="M225" s="14"/>
      <c r="N225" s="14"/>
      <c r="O225" s="14"/>
      <c r="P225" s="14"/>
    </row>
    <row r="226" spans="5:16" x14ac:dyDescent="0.25">
      <c r="E226" s="272"/>
      <c r="F226" s="13"/>
      <c r="G226" s="13"/>
      <c r="H226" s="13"/>
      <c r="I226" s="13"/>
      <c r="J226" s="13"/>
      <c r="L226" s="14"/>
      <c r="M226" s="14"/>
      <c r="N226" s="14"/>
      <c r="O226" s="14"/>
      <c r="P226" s="14"/>
    </row>
    <row r="227" spans="5:16" x14ac:dyDescent="0.25">
      <c r="E227" s="272"/>
      <c r="F227" s="13"/>
      <c r="G227" s="13"/>
      <c r="H227" s="13"/>
      <c r="I227" s="13"/>
      <c r="J227" s="13"/>
      <c r="L227" s="14"/>
      <c r="M227" s="14"/>
      <c r="N227" s="14"/>
      <c r="O227" s="14"/>
      <c r="P227" s="14"/>
    </row>
    <row r="228" spans="5:16" x14ac:dyDescent="0.25">
      <c r="E228" s="272"/>
      <c r="F228" s="13"/>
      <c r="G228" s="13"/>
      <c r="H228" s="13"/>
      <c r="I228" s="13"/>
      <c r="J228" s="13"/>
      <c r="L228" s="14"/>
      <c r="M228" s="14"/>
      <c r="N228" s="14"/>
      <c r="O228" s="14"/>
      <c r="P228" s="14"/>
    </row>
    <row r="229" spans="5:16" x14ac:dyDescent="0.25">
      <c r="E229" s="272"/>
      <c r="F229" s="13"/>
      <c r="G229" s="13"/>
      <c r="H229" s="13"/>
      <c r="I229" s="13"/>
      <c r="J229" s="13"/>
      <c r="L229" s="14"/>
      <c r="M229" s="14"/>
      <c r="N229" s="14"/>
      <c r="O229" s="14"/>
      <c r="P229" s="14"/>
    </row>
    <row r="230" spans="5:16" x14ac:dyDescent="0.25">
      <c r="E230" s="272"/>
      <c r="F230" s="13"/>
      <c r="G230" s="13"/>
      <c r="H230" s="13"/>
      <c r="I230" s="13"/>
      <c r="J230" s="13"/>
      <c r="L230" s="14"/>
      <c r="M230" s="14"/>
      <c r="N230" s="14"/>
      <c r="O230" s="14"/>
      <c r="P230" s="14"/>
    </row>
    <row r="231" spans="5:16" x14ac:dyDescent="0.25">
      <c r="E231" s="272"/>
      <c r="F231" s="13"/>
      <c r="G231" s="13"/>
      <c r="H231" s="13"/>
      <c r="I231" s="13"/>
      <c r="J231" s="13"/>
      <c r="L231" s="14"/>
      <c r="M231" s="14"/>
      <c r="N231" s="14"/>
      <c r="O231" s="14"/>
      <c r="P231" s="14"/>
    </row>
    <row r="232" spans="5:16" x14ac:dyDescent="0.25">
      <c r="E232" s="272"/>
      <c r="F232" s="13"/>
      <c r="G232" s="13"/>
      <c r="H232" s="13"/>
      <c r="I232" s="13"/>
      <c r="J232" s="13"/>
      <c r="L232" s="14"/>
      <c r="M232" s="14"/>
      <c r="N232" s="14"/>
      <c r="O232" s="14"/>
      <c r="P232" s="14"/>
    </row>
    <row r="233" spans="5:16" x14ac:dyDescent="0.25">
      <c r="E233" s="272"/>
      <c r="F233" s="13"/>
      <c r="G233" s="13"/>
      <c r="H233" s="13"/>
      <c r="I233" s="13"/>
      <c r="J233" s="13"/>
      <c r="L233" s="14"/>
      <c r="M233" s="14"/>
      <c r="N233" s="14"/>
      <c r="O233" s="14"/>
      <c r="P233" s="14"/>
    </row>
    <row r="234" spans="5:16" x14ac:dyDescent="0.25">
      <c r="E234" s="272"/>
      <c r="F234" s="13"/>
      <c r="G234" s="13"/>
      <c r="H234" s="13"/>
      <c r="I234" s="13"/>
      <c r="J234" s="13"/>
      <c r="L234" s="14"/>
      <c r="M234" s="14"/>
      <c r="N234" s="14"/>
      <c r="O234" s="14"/>
      <c r="P234" s="14"/>
    </row>
    <row r="235" spans="5:16" x14ac:dyDescent="0.25">
      <c r="E235" s="272"/>
      <c r="F235" s="13"/>
      <c r="G235" s="13"/>
      <c r="H235" s="13"/>
      <c r="I235" s="13"/>
      <c r="J235" s="13"/>
      <c r="L235" s="14"/>
      <c r="M235" s="14"/>
      <c r="N235" s="14"/>
      <c r="O235" s="14"/>
      <c r="P235" s="14"/>
    </row>
    <row r="236" spans="5:16" x14ac:dyDescent="0.25">
      <c r="E236" s="272"/>
      <c r="F236" s="13"/>
      <c r="G236" s="13"/>
      <c r="H236" s="13"/>
      <c r="I236" s="13"/>
      <c r="J236" s="13"/>
      <c r="L236" s="14"/>
      <c r="M236" s="14"/>
      <c r="N236" s="14"/>
      <c r="O236" s="14"/>
      <c r="P236" s="14"/>
    </row>
    <row r="237" spans="5:16" x14ac:dyDescent="0.25">
      <c r="E237" s="272"/>
      <c r="F237" s="13"/>
      <c r="G237" s="13"/>
      <c r="H237" s="13"/>
      <c r="I237" s="13"/>
      <c r="J237" s="13"/>
      <c r="L237" s="14"/>
      <c r="M237" s="14"/>
      <c r="N237" s="14"/>
      <c r="O237" s="14"/>
      <c r="P237" s="14"/>
    </row>
    <row r="238" spans="5:16" x14ac:dyDescent="0.25">
      <c r="E238" s="272"/>
      <c r="F238" s="13"/>
      <c r="G238" s="13"/>
      <c r="H238" s="13"/>
      <c r="I238" s="13"/>
      <c r="J238" s="13"/>
      <c r="L238" s="14"/>
      <c r="M238" s="14"/>
      <c r="N238" s="14"/>
      <c r="O238" s="14"/>
      <c r="P238" s="14"/>
    </row>
    <row r="239" spans="5:16" x14ac:dyDescent="0.25">
      <c r="F239" s="13"/>
      <c r="G239" s="13"/>
      <c r="H239" s="13"/>
      <c r="I239" s="13"/>
      <c r="J239" s="13"/>
      <c r="L239" s="14"/>
      <c r="M239" s="14"/>
      <c r="N239" s="14"/>
      <c r="O239" s="14"/>
      <c r="P239" s="14"/>
    </row>
    <row r="240" spans="5:16" x14ac:dyDescent="0.25">
      <c r="E240" s="272"/>
      <c r="F240" s="13"/>
      <c r="G240" s="13"/>
      <c r="H240" s="13"/>
      <c r="I240" s="13"/>
      <c r="J240" s="13"/>
      <c r="L240" s="14"/>
      <c r="M240" s="14"/>
      <c r="N240" s="14"/>
      <c r="O240" s="14"/>
      <c r="P240" s="14"/>
    </row>
    <row r="241" spans="5:16" x14ac:dyDescent="0.25">
      <c r="E241" s="272"/>
      <c r="F241" s="13"/>
      <c r="G241" s="13"/>
      <c r="H241" s="13"/>
      <c r="I241" s="13"/>
      <c r="J241" s="13"/>
      <c r="L241" s="14"/>
      <c r="M241" s="14"/>
      <c r="N241" s="14"/>
      <c r="O241" s="14"/>
      <c r="P241" s="14"/>
    </row>
    <row r="242" spans="5:16" x14ac:dyDescent="0.25">
      <c r="E242" s="272"/>
      <c r="F242" s="13"/>
      <c r="G242" s="13"/>
      <c r="H242" s="13"/>
      <c r="I242" s="13"/>
      <c r="J242" s="13"/>
      <c r="L242" s="14"/>
      <c r="M242" s="14"/>
      <c r="N242" s="14"/>
      <c r="O242" s="14"/>
      <c r="P242" s="14"/>
    </row>
    <row r="243" spans="5:16" x14ac:dyDescent="0.25">
      <c r="E243" s="272"/>
      <c r="F243" s="13"/>
      <c r="G243" s="13"/>
      <c r="H243" s="13"/>
      <c r="I243" s="13"/>
      <c r="J243" s="13"/>
      <c r="L243" s="14"/>
      <c r="M243" s="14"/>
      <c r="N243" s="14"/>
      <c r="O243" s="14"/>
      <c r="P243" s="14"/>
    </row>
    <row r="244" spans="5:16" x14ac:dyDescent="0.25">
      <c r="E244" s="272"/>
      <c r="F244" s="13"/>
      <c r="G244" s="13"/>
      <c r="H244" s="13"/>
      <c r="I244" s="13"/>
      <c r="J244" s="13"/>
      <c r="L244" s="14"/>
      <c r="M244" s="14"/>
      <c r="N244" s="14"/>
      <c r="O244" s="14"/>
      <c r="P244" s="14"/>
    </row>
    <row r="245" spans="5:16" x14ac:dyDescent="0.25">
      <c r="E245" s="272"/>
      <c r="F245" s="13"/>
      <c r="G245" s="13"/>
      <c r="H245" s="13"/>
      <c r="I245" s="13"/>
      <c r="J245" s="13"/>
      <c r="L245" s="14"/>
      <c r="M245" s="14"/>
      <c r="N245" s="14"/>
      <c r="O245" s="14"/>
      <c r="P245" s="14"/>
    </row>
    <row r="246" spans="5:16" x14ac:dyDescent="0.25">
      <c r="E246" s="272"/>
      <c r="F246" s="13"/>
      <c r="G246" s="13"/>
      <c r="H246" s="13"/>
      <c r="I246" s="13"/>
      <c r="J246" s="13"/>
      <c r="L246" s="14"/>
      <c r="M246" s="14"/>
      <c r="N246" s="14"/>
      <c r="O246" s="14"/>
      <c r="P246" s="14"/>
    </row>
    <row r="247" spans="5:16" x14ac:dyDescent="0.25">
      <c r="E247" s="272"/>
      <c r="F247" s="13"/>
      <c r="G247" s="13"/>
      <c r="H247" s="13"/>
      <c r="I247" s="13"/>
      <c r="J247" s="13"/>
      <c r="L247" s="14"/>
      <c r="M247" s="14"/>
      <c r="N247" s="14"/>
      <c r="O247" s="14"/>
      <c r="P247" s="14"/>
    </row>
    <row r="248" spans="5:16" x14ac:dyDescent="0.25">
      <c r="E248" s="272"/>
      <c r="F248" s="13"/>
      <c r="G248" s="13"/>
      <c r="H248" s="13"/>
      <c r="I248" s="13"/>
      <c r="J248" s="13"/>
      <c r="L248" s="14"/>
      <c r="M248" s="14"/>
      <c r="N248" s="14"/>
      <c r="O248" s="14"/>
      <c r="P248" s="14"/>
    </row>
    <row r="249" spans="5:16" x14ac:dyDescent="0.25">
      <c r="E249" s="272"/>
      <c r="F249" s="13"/>
      <c r="G249" s="13"/>
      <c r="H249" s="13"/>
      <c r="I249" s="13"/>
      <c r="J249" s="13"/>
      <c r="L249" s="14"/>
      <c r="M249" s="14"/>
      <c r="N249" s="14"/>
      <c r="O249" s="14"/>
      <c r="P249" s="14"/>
    </row>
    <row r="250" spans="5:16" x14ac:dyDescent="0.25">
      <c r="E250" s="272"/>
      <c r="F250" s="13"/>
      <c r="G250" s="13"/>
      <c r="H250" s="13"/>
      <c r="I250" s="13"/>
      <c r="J250" s="13"/>
      <c r="L250" s="14"/>
      <c r="M250" s="14"/>
      <c r="N250" s="14"/>
      <c r="O250" s="14"/>
      <c r="P250" s="14"/>
    </row>
    <row r="251" spans="5:16" x14ac:dyDescent="0.25">
      <c r="E251" s="272"/>
      <c r="F251" s="13"/>
      <c r="G251" s="13"/>
      <c r="H251" s="13"/>
      <c r="I251" s="13"/>
      <c r="J251" s="13"/>
      <c r="L251" s="14"/>
      <c r="M251" s="14"/>
      <c r="N251" s="14"/>
      <c r="O251" s="14"/>
      <c r="P251" s="14"/>
    </row>
    <row r="252" spans="5:16" x14ac:dyDescent="0.25">
      <c r="E252" s="272"/>
      <c r="F252" s="13"/>
      <c r="G252" s="13"/>
      <c r="H252" s="13"/>
      <c r="I252" s="13"/>
      <c r="J252" s="13"/>
      <c r="L252" s="14"/>
      <c r="M252" s="14"/>
      <c r="N252" s="14"/>
      <c r="O252" s="14"/>
      <c r="P252" s="14"/>
    </row>
    <row r="253" spans="5:16" x14ac:dyDescent="0.25">
      <c r="E253" s="272"/>
      <c r="F253" s="13"/>
      <c r="G253" s="13"/>
      <c r="H253" s="13"/>
      <c r="I253" s="13"/>
      <c r="J253" s="13"/>
      <c r="L253" s="14"/>
      <c r="M253" s="14"/>
      <c r="N253" s="14"/>
      <c r="O253" s="14"/>
      <c r="P253" s="14"/>
    </row>
    <row r="254" spans="5:16" x14ac:dyDescent="0.25">
      <c r="E254" s="272"/>
      <c r="F254" s="13"/>
      <c r="G254" s="13"/>
      <c r="H254" s="13"/>
      <c r="I254" s="13"/>
      <c r="J254" s="13"/>
      <c r="L254" s="14"/>
      <c r="M254" s="14"/>
      <c r="N254" s="14"/>
      <c r="O254" s="14"/>
      <c r="P254" s="14"/>
    </row>
    <row r="255" spans="5:16" x14ac:dyDescent="0.25">
      <c r="E255" s="272"/>
      <c r="F255" s="13"/>
      <c r="G255" s="13"/>
      <c r="H255" s="13"/>
      <c r="I255" s="13"/>
      <c r="J255" s="13"/>
      <c r="L255" s="14"/>
      <c r="M255" s="14"/>
      <c r="N255" s="14"/>
      <c r="O255" s="14"/>
      <c r="P255" s="14"/>
    </row>
    <row r="256" spans="5:16" x14ac:dyDescent="0.25">
      <c r="E256" s="272"/>
      <c r="F256" s="13"/>
      <c r="G256" s="13"/>
      <c r="H256" s="13"/>
      <c r="I256" s="13"/>
      <c r="J256" s="13"/>
      <c r="L256" s="14"/>
      <c r="M256" s="14"/>
      <c r="N256" s="14"/>
      <c r="O256" s="14"/>
      <c r="P256" s="14"/>
    </row>
  </sheetData>
  <mergeCells count="4">
    <mergeCell ref="F2:J2"/>
    <mergeCell ref="L2:P2"/>
    <mergeCell ref="G3:H3"/>
    <mergeCell ref="M3:N3"/>
  </mergeCells>
  <pageMargins left="0.7" right="0.7" top="0.75" bottom="0.75" header="0.3" footer="0.3"/>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B2B36-E672-4A41-ADA0-D2A456CB2E3E}">
  <dimension ref="A1:P172"/>
  <sheetViews>
    <sheetView workbookViewId="0">
      <selection activeCell="O88" sqref="O5:O88"/>
    </sheetView>
  </sheetViews>
  <sheetFormatPr defaultColWidth="8.88671875" defaultRowHeight="13.8" x14ac:dyDescent="0.25"/>
  <cols>
    <col min="1" max="1" width="28.33203125" style="7" bestFit="1" customWidth="1"/>
    <col min="2" max="2" width="5" style="7" bestFit="1" customWidth="1"/>
    <col min="3" max="3" width="7" style="7" bestFit="1" customWidth="1"/>
    <col min="4" max="4" width="6.33203125" style="7" bestFit="1" customWidth="1"/>
    <col min="5" max="5" width="12.33203125" style="7" bestFit="1" customWidth="1"/>
    <col min="6" max="6" width="7" style="7" bestFit="1" customWidth="1"/>
    <col min="7" max="7" width="4.5546875" style="7" bestFit="1" customWidth="1"/>
    <col min="8" max="8" width="4.6640625" style="7" bestFit="1" customWidth="1"/>
    <col min="9" max="9" width="5.5546875" style="7" bestFit="1" customWidth="1"/>
    <col min="10" max="10" width="3.5546875" style="7" bestFit="1" customWidth="1"/>
    <col min="11" max="11" width="1.5546875" style="7" bestFit="1" customWidth="1"/>
    <col min="12" max="15" width="8.88671875" style="7" bestFit="1" customWidth="1"/>
    <col min="16" max="16" width="6.88671875" style="7" bestFit="1" customWidth="1"/>
    <col min="17" max="16384" width="8.88671875" style="7"/>
  </cols>
  <sheetData>
    <row r="1" spans="1:16" x14ac:dyDescent="0.25">
      <c r="A1" s="7" t="s">
        <v>1383</v>
      </c>
    </row>
    <row r="2" spans="1:16" x14ac:dyDescent="0.25">
      <c r="F2" s="289" t="s">
        <v>47</v>
      </c>
      <c r="G2" s="289"/>
      <c r="H2" s="289"/>
      <c r="I2" s="289"/>
      <c r="J2" s="289"/>
      <c r="L2" s="289" t="s">
        <v>4</v>
      </c>
      <c r="M2" s="289"/>
      <c r="N2" s="289"/>
      <c r="O2" s="289"/>
      <c r="P2" s="289"/>
    </row>
    <row r="3" spans="1:16" x14ac:dyDescent="0.25">
      <c r="G3" s="289" t="s">
        <v>33</v>
      </c>
      <c r="H3" s="289"/>
      <c r="M3" s="289" t="s">
        <v>33</v>
      </c>
      <c r="N3" s="289"/>
    </row>
    <row r="4" spans="1:16" x14ac:dyDescent="0.25">
      <c r="A4" s="18" t="s">
        <v>34</v>
      </c>
      <c r="B4" s="18" t="s">
        <v>49</v>
      </c>
      <c r="C4" s="18" t="s">
        <v>134</v>
      </c>
      <c r="D4" s="18" t="s">
        <v>18</v>
      </c>
      <c r="E4" s="18" t="s">
        <v>1369</v>
      </c>
      <c r="F4" s="19" t="s">
        <v>35</v>
      </c>
      <c r="G4" s="20">
        <v>0.05</v>
      </c>
      <c r="H4" s="20">
        <v>0.95</v>
      </c>
      <c r="I4" s="19" t="s">
        <v>38</v>
      </c>
      <c r="J4" s="19" t="s">
        <v>39</v>
      </c>
      <c r="L4" s="19" t="s">
        <v>35</v>
      </c>
      <c r="M4" s="20">
        <v>0.05</v>
      </c>
      <c r="N4" s="20">
        <v>0.95</v>
      </c>
      <c r="O4" s="19" t="s">
        <v>38</v>
      </c>
      <c r="P4" s="19" t="s">
        <v>39</v>
      </c>
    </row>
    <row r="5" spans="1:16" x14ac:dyDescent="0.25">
      <c r="A5" s="7" t="s">
        <v>180</v>
      </c>
      <c r="B5" s="7">
        <v>2022</v>
      </c>
      <c r="C5" s="7" t="s">
        <v>1370</v>
      </c>
      <c r="D5" s="7" t="s">
        <v>0</v>
      </c>
      <c r="E5" s="272" t="s">
        <v>7</v>
      </c>
      <c r="F5" s="13">
        <v>1.5512032389791099</v>
      </c>
      <c r="G5" s="13">
        <v>0.24954673906932101</v>
      </c>
      <c r="H5" s="13">
        <v>3.4476547876170001</v>
      </c>
      <c r="I5" s="13">
        <v>1.65178349343942</v>
      </c>
      <c r="J5" s="13">
        <v>0.96337693679048098</v>
      </c>
      <c r="K5" s="7" t="s">
        <v>41</v>
      </c>
      <c r="L5" s="14">
        <v>254.69205980798</v>
      </c>
      <c r="M5" s="14">
        <v>40.973079087791902</v>
      </c>
      <c r="N5" s="14">
        <v>566.07043957883502</v>
      </c>
      <c r="O5" s="14">
        <v>271.20633178781901</v>
      </c>
      <c r="P5" s="14">
        <v>158.176859251629</v>
      </c>
    </row>
    <row r="6" spans="1:16" x14ac:dyDescent="0.25">
      <c r="A6" s="7" t="s">
        <v>180</v>
      </c>
      <c r="B6" s="7">
        <v>2022</v>
      </c>
      <c r="C6" s="7" t="s">
        <v>1370</v>
      </c>
      <c r="D6" s="7" t="s">
        <v>0</v>
      </c>
      <c r="E6" s="272" t="s">
        <v>8</v>
      </c>
      <c r="F6" s="13">
        <v>0.90545168733104497</v>
      </c>
      <c r="G6" s="13">
        <v>0.15363104277922099</v>
      </c>
      <c r="H6" s="13">
        <v>2.5737318282008199</v>
      </c>
      <c r="I6" s="13">
        <v>1.0696560459189299</v>
      </c>
      <c r="J6" s="13">
        <v>0.76036667309021599</v>
      </c>
      <c r="K6" s="7" t="s">
        <v>41</v>
      </c>
      <c r="L6" s="14">
        <v>373.46260295656299</v>
      </c>
      <c r="M6" s="14">
        <v>63.3666599047178</v>
      </c>
      <c r="N6" s="14">
        <v>1061.56142985971</v>
      </c>
      <c r="O6" s="14">
        <v>441.19033269972101</v>
      </c>
      <c r="P6" s="14">
        <v>313.62083798279002</v>
      </c>
    </row>
    <row r="7" spans="1:16" x14ac:dyDescent="0.25">
      <c r="A7" s="7" t="s">
        <v>180</v>
      </c>
      <c r="B7" s="7">
        <v>2022</v>
      </c>
      <c r="C7" s="7" t="s">
        <v>1370</v>
      </c>
      <c r="D7" s="7" t="s">
        <v>0</v>
      </c>
      <c r="E7" s="272" t="s">
        <v>9</v>
      </c>
      <c r="F7" s="13">
        <v>1.64631806588418E-5</v>
      </c>
      <c r="G7" s="13">
        <v>2.25280435378733E-18</v>
      </c>
      <c r="H7" s="13">
        <v>0.15214397626742099</v>
      </c>
      <c r="I7" s="13">
        <v>2.6848670080074698E-2</v>
      </c>
      <c r="J7" s="13">
        <v>9.5727586026515502E-2</v>
      </c>
      <c r="K7" s="7" t="s">
        <v>41</v>
      </c>
      <c r="L7" s="14">
        <v>5.6437429616575698E-3</v>
      </c>
      <c r="M7" s="14">
        <v>7.7228386052183602E-16</v>
      </c>
      <c r="N7" s="14">
        <v>52.156476504234803</v>
      </c>
      <c r="O7" s="14">
        <v>9.2039925901504294</v>
      </c>
      <c r="P7" s="14">
        <v>32.816373765749702</v>
      </c>
    </row>
    <row r="8" spans="1:16" x14ac:dyDescent="0.25">
      <c r="A8" s="7" t="s">
        <v>180</v>
      </c>
      <c r="B8" s="7">
        <v>2022</v>
      </c>
      <c r="C8" s="7" t="s">
        <v>1370</v>
      </c>
      <c r="D8" s="7" t="s">
        <v>0</v>
      </c>
      <c r="E8" s="272" t="s">
        <v>10</v>
      </c>
      <c r="F8" s="13">
        <v>1.0050117947111199</v>
      </c>
      <c r="G8" s="13">
        <v>0.112872084562011</v>
      </c>
      <c r="H8" s="13">
        <v>2.9258497073190899</v>
      </c>
      <c r="I8" s="13">
        <v>1.19879777581707</v>
      </c>
      <c r="J8" s="13">
        <v>0.90072428733133503</v>
      </c>
      <c r="K8" s="7" t="s">
        <v>41</v>
      </c>
      <c r="L8" s="14">
        <v>757.13568566357003</v>
      </c>
      <c r="M8" s="14">
        <v>85.033313625637305</v>
      </c>
      <c r="N8" s="14">
        <v>2204.2181355059101</v>
      </c>
      <c r="O8" s="14">
        <v>903.12629238955503</v>
      </c>
      <c r="P8" s="14">
        <v>678.56964910393401</v>
      </c>
    </row>
    <row r="9" spans="1:16" x14ac:dyDescent="0.25">
      <c r="A9" s="7" t="s">
        <v>180</v>
      </c>
      <c r="B9" s="7">
        <v>2022</v>
      </c>
      <c r="C9" s="7" t="s">
        <v>1370</v>
      </c>
      <c r="D9" s="7" t="s">
        <v>0</v>
      </c>
      <c r="E9" s="272" t="s">
        <v>11</v>
      </c>
      <c r="F9" s="13">
        <v>6.0186671924779897E-5</v>
      </c>
      <c r="G9" s="13">
        <v>9.1660074018722706E-18</v>
      </c>
      <c r="H9" s="13">
        <v>0.38956196406808702</v>
      </c>
      <c r="I9" s="13">
        <v>6.3120903401456499E-2</v>
      </c>
      <c r="J9" s="13">
        <v>0.20656812411301201</v>
      </c>
      <c r="K9" s="7" t="s">
        <v>41</v>
      </c>
      <c r="L9" s="14">
        <v>1.9683449186280001E-2</v>
      </c>
      <c r="M9" s="14">
        <v>2.9976510607083098E-15</v>
      </c>
      <c r="N9" s="14">
        <v>127.402344728827</v>
      </c>
      <c r="O9" s="14">
        <v>20.643060248412301</v>
      </c>
      <c r="P9" s="14">
        <v>67.556039309919498</v>
      </c>
    </row>
    <row r="10" spans="1:16" x14ac:dyDescent="0.25">
      <c r="A10" s="7" t="s">
        <v>180</v>
      </c>
      <c r="B10" s="7">
        <v>2022</v>
      </c>
      <c r="C10" s="7" t="s">
        <v>1370</v>
      </c>
      <c r="D10" s="7" t="s">
        <v>0</v>
      </c>
      <c r="E10" s="272" t="s">
        <v>12</v>
      </c>
      <c r="F10" s="13">
        <v>1.24318279741394</v>
      </c>
      <c r="G10" s="13">
        <v>4.2156490500351397E-2</v>
      </c>
      <c r="H10" s="13">
        <v>3.0158350287924498</v>
      </c>
      <c r="I10" s="13">
        <v>1.3731114739167301</v>
      </c>
      <c r="J10" s="13">
        <v>0.91074213093858303</v>
      </c>
      <c r="K10" s="7" t="s">
        <v>41</v>
      </c>
      <c r="L10" s="14">
        <v>456.024313747382</v>
      </c>
      <c r="M10" s="14">
        <v>15.4638438453389</v>
      </c>
      <c r="N10" s="14">
        <v>1106.26860526164</v>
      </c>
      <c r="O10" s="14">
        <v>503.684750862138</v>
      </c>
      <c r="P10" s="14">
        <v>334.07842847089103</v>
      </c>
    </row>
    <row r="11" spans="1:16" x14ac:dyDescent="0.25">
      <c r="A11" s="7" t="s">
        <v>180</v>
      </c>
      <c r="B11" s="7">
        <v>2022</v>
      </c>
      <c r="C11" s="7" t="s">
        <v>1370</v>
      </c>
      <c r="D11" s="7" t="s">
        <v>0</v>
      </c>
      <c r="E11" s="272" t="s">
        <v>15</v>
      </c>
      <c r="F11" s="13">
        <v>2.6224833839085599E-2</v>
      </c>
      <c r="G11" s="13">
        <v>2.8029749793182398E-16</v>
      </c>
      <c r="H11" s="13">
        <v>3.8293574449958601</v>
      </c>
      <c r="I11" s="13">
        <v>0.73855658984913997</v>
      </c>
      <c r="J11" s="13">
        <v>1.32570493042905</v>
      </c>
      <c r="K11" s="7" t="s">
        <v>41</v>
      </c>
      <c r="L11" s="14">
        <v>14.873676760175799</v>
      </c>
      <c r="M11" s="14">
        <v>1.5897352892701299E-13</v>
      </c>
      <c r="N11" s="14">
        <v>2171.8583685038502</v>
      </c>
      <c r="O11" s="14">
        <v>418.87975549883799</v>
      </c>
      <c r="P11" s="14">
        <v>751.88680834214097</v>
      </c>
    </row>
    <row r="12" spans="1:16" x14ac:dyDescent="0.25">
      <c r="A12" s="7" t="s">
        <v>180</v>
      </c>
      <c r="B12" s="7">
        <v>2022</v>
      </c>
      <c r="C12" s="7" t="s">
        <v>1370</v>
      </c>
      <c r="D12" s="7" t="s">
        <v>0</v>
      </c>
      <c r="E12" s="272" t="s">
        <v>13</v>
      </c>
      <c r="F12" s="13">
        <v>3.8620543621584798E-4</v>
      </c>
      <c r="G12" s="13">
        <v>2.6511865607070401E-17</v>
      </c>
      <c r="H12" s="13">
        <v>0.96031675432818098</v>
      </c>
      <c r="I12" s="13">
        <v>0.16544224064654101</v>
      </c>
      <c r="J12" s="13">
        <v>0.397706714823443</v>
      </c>
      <c r="K12" s="7" t="s">
        <v>41</v>
      </c>
      <c r="L12" s="14">
        <v>0.13789851305522999</v>
      </c>
      <c r="M12" s="14">
        <v>9.4663267336605906E-15</v>
      </c>
      <c r="N12" s="14">
        <v>342.89070030042001</v>
      </c>
      <c r="O12" s="14">
        <v>59.072806445253903</v>
      </c>
      <c r="P12" s="14">
        <v>142.00515959485799</v>
      </c>
    </row>
    <row r="13" spans="1:16" x14ac:dyDescent="0.25">
      <c r="A13" s="7" t="s">
        <v>180</v>
      </c>
      <c r="B13" s="7">
        <v>2022</v>
      </c>
      <c r="C13" s="7" t="s">
        <v>1370</v>
      </c>
      <c r="D13" s="7" t="s">
        <v>0</v>
      </c>
      <c r="E13" s="272" t="s">
        <v>14</v>
      </c>
      <c r="F13" s="13">
        <v>0.41838120568207698</v>
      </c>
      <c r="G13" s="13">
        <v>3.0959652098335001E-13</v>
      </c>
      <c r="H13" s="13">
        <v>2.3197389634617198</v>
      </c>
      <c r="I13" s="13">
        <v>0.69760741385333402</v>
      </c>
      <c r="J13" s="13">
        <v>0.81655914709520705</v>
      </c>
      <c r="K13" s="7" t="s">
        <v>41</v>
      </c>
      <c r="L13" s="14">
        <v>40.972071472445798</v>
      </c>
      <c r="M13" s="14">
        <v>3.03187872998994E-11</v>
      </c>
      <c r="N13" s="14">
        <v>227.17203669180699</v>
      </c>
      <c r="O13" s="14">
        <v>68.316694038657005</v>
      </c>
      <c r="P13" s="14">
        <v>79.9656372750336</v>
      </c>
    </row>
    <row r="14" spans="1:16" x14ac:dyDescent="0.25">
      <c r="A14" s="7" t="s">
        <v>180</v>
      </c>
      <c r="B14" s="7">
        <v>2022</v>
      </c>
      <c r="C14" s="7" t="s">
        <v>1370</v>
      </c>
      <c r="D14" s="7" t="s">
        <v>1</v>
      </c>
      <c r="E14" s="7" t="s">
        <v>72</v>
      </c>
      <c r="F14" s="13">
        <v>1.31611273523158</v>
      </c>
      <c r="G14" s="13">
        <v>0.39949375784144098</v>
      </c>
      <c r="H14" s="13">
        <v>3.2019807812717298</v>
      </c>
      <c r="I14" s="13">
        <v>1.48685808910843</v>
      </c>
      <c r="J14" s="13">
        <v>0.87802702678903699</v>
      </c>
      <c r="K14" s="7" t="s">
        <v>41</v>
      </c>
      <c r="L14" s="14">
        <v>141.20573536299699</v>
      </c>
      <c r="M14" s="14">
        <v>42.861685278808203</v>
      </c>
      <c r="N14" s="14">
        <v>343.54051802264399</v>
      </c>
      <c r="O14" s="14">
        <v>159.52500438044399</v>
      </c>
      <c r="P14" s="14">
        <v>94.203519704195699</v>
      </c>
    </row>
    <row r="15" spans="1:16" x14ac:dyDescent="0.25">
      <c r="A15" s="7" t="s">
        <v>180</v>
      </c>
      <c r="B15" s="7">
        <v>2022</v>
      </c>
      <c r="C15" s="7" t="s">
        <v>1370</v>
      </c>
      <c r="D15" s="7" t="s">
        <v>1</v>
      </c>
      <c r="E15" s="272" t="s">
        <v>11</v>
      </c>
      <c r="F15" s="13">
        <v>1.00230112755952E-4</v>
      </c>
      <c r="G15" s="13">
        <v>8.9560702955504795E-18</v>
      </c>
      <c r="H15" s="13">
        <v>0.65826033888204905</v>
      </c>
      <c r="I15" s="13">
        <v>0.109684251068687</v>
      </c>
      <c r="J15" s="13">
        <v>0.321193622032245</v>
      </c>
      <c r="K15" s="7" t="s">
        <v>41</v>
      </c>
      <c r="L15" s="14">
        <v>4.1014162139735803E-3</v>
      </c>
      <c r="M15" s="14">
        <v>3.6648239649392502E-16</v>
      </c>
      <c r="N15" s="14">
        <v>26.936013067053398</v>
      </c>
      <c r="O15" s="14">
        <v>4.4882795537306697</v>
      </c>
      <c r="P15" s="14">
        <v>13.143243013559401</v>
      </c>
    </row>
    <row r="16" spans="1:16" x14ac:dyDescent="0.25">
      <c r="A16" s="7" t="s">
        <v>180</v>
      </c>
      <c r="B16" s="7">
        <v>2022</v>
      </c>
      <c r="C16" s="7" t="s">
        <v>1370</v>
      </c>
      <c r="D16" s="7" t="s">
        <v>1</v>
      </c>
      <c r="E16" s="272" t="s">
        <v>12</v>
      </c>
      <c r="F16" s="13">
        <v>1.6627357933942299E-3</v>
      </c>
      <c r="G16" s="13">
        <v>2.6106734644766899E-17</v>
      </c>
      <c r="H16" s="13">
        <v>1.83924883097901</v>
      </c>
      <c r="I16" s="13">
        <v>0.30567775422753402</v>
      </c>
      <c r="J16" s="13">
        <v>0.68035780174022698</v>
      </c>
      <c r="K16" s="7" t="s">
        <v>41</v>
      </c>
      <c r="L16" s="14">
        <v>8.0360020894743395E-2</v>
      </c>
      <c r="M16" s="14">
        <v>1.2617384853815801E-15</v>
      </c>
      <c r="N16" s="14">
        <v>88.890896001215694</v>
      </c>
      <c r="O16" s="14">
        <v>14.7734058618167</v>
      </c>
      <c r="P16" s="14">
        <v>32.8816925581052</v>
      </c>
    </row>
    <row r="17" spans="1:16" x14ac:dyDescent="0.25">
      <c r="A17" s="7" t="s">
        <v>180</v>
      </c>
      <c r="B17" s="7">
        <v>2022</v>
      </c>
      <c r="C17" s="7" t="s">
        <v>1370</v>
      </c>
      <c r="D17" s="7" t="s">
        <v>1</v>
      </c>
      <c r="E17" s="272" t="s">
        <v>15</v>
      </c>
      <c r="F17" s="13">
        <v>4.2934523844984199E-4</v>
      </c>
      <c r="G17" s="13">
        <v>2.4448801241707599E-16</v>
      </c>
      <c r="H17" s="13">
        <v>0.94289034654232695</v>
      </c>
      <c r="I17" s="13">
        <v>0.157842305135028</v>
      </c>
      <c r="J17" s="13">
        <v>0.394796335659926</v>
      </c>
      <c r="K17" s="7" t="s">
        <v>41</v>
      </c>
      <c r="L17" s="14">
        <v>2.22787244231623E-2</v>
      </c>
      <c r="M17" s="14">
        <v>1.2686482964322101E-14</v>
      </c>
      <c r="N17" s="14">
        <v>48.926580082081301</v>
      </c>
      <c r="O17" s="14">
        <v>8.1904372134566099</v>
      </c>
      <c r="P17" s="14">
        <v>20.485981857393501</v>
      </c>
    </row>
    <row r="18" spans="1:16" x14ac:dyDescent="0.25">
      <c r="A18" s="7" t="s">
        <v>180</v>
      </c>
      <c r="B18" s="7">
        <v>2022</v>
      </c>
      <c r="C18" s="7" t="s">
        <v>1370</v>
      </c>
      <c r="D18" s="7" t="s">
        <v>1</v>
      </c>
      <c r="E18" s="7" t="s">
        <v>220</v>
      </c>
      <c r="F18" s="13">
        <v>4.6431290994492903E-5</v>
      </c>
      <c r="G18" s="13">
        <v>5.44344750368592E-18</v>
      </c>
      <c r="H18" s="13">
        <v>0.233780932361799</v>
      </c>
      <c r="I18" s="13">
        <v>3.6234681904611203E-2</v>
      </c>
      <c r="J18" s="13">
        <v>0.120030099696319</v>
      </c>
      <c r="K18" s="7" t="s">
        <v>41</v>
      </c>
      <c r="L18" s="14">
        <v>3.2724773892918598E-3</v>
      </c>
      <c r="M18" s="14">
        <v>3.83654180059783E-16</v>
      </c>
      <c r="N18" s="14">
        <v>16.4768801128596</v>
      </c>
      <c r="O18" s="14">
        <v>2.5538203806370001</v>
      </c>
      <c r="P18" s="14">
        <v>8.4597214265966194</v>
      </c>
    </row>
    <row r="19" spans="1:16" x14ac:dyDescent="0.25">
      <c r="A19" s="7" t="s">
        <v>180</v>
      </c>
      <c r="B19" s="7">
        <v>2022</v>
      </c>
      <c r="C19" s="7" t="s">
        <v>1371</v>
      </c>
      <c r="D19" s="7" t="s">
        <v>0</v>
      </c>
      <c r="E19" s="272" t="s">
        <v>7</v>
      </c>
      <c r="F19" s="13">
        <v>2.7946607451004399</v>
      </c>
      <c r="G19" s="13">
        <v>1.2699859190643601</v>
      </c>
      <c r="H19" s="13">
        <v>4.9271101531064696</v>
      </c>
      <c r="I19" s="13">
        <v>2.9170065218558698</v>
      </c>
      <c r="J19" s="13">
        <v>1.1283214737398799</v>
      </c>
      <c r="K19" s="7" t="s">
        <v>41</v>
      </c>
      <c r="L19" s="14">
        <v>677.81701711666199</v>
      </c>
      <c r="M19" s="14">
        <v>308.02238480987103</v>
      </c>
      <c r="N19" s="14">
        <v>1195.0212965344399</v>
      </c>
      <c r="O19" s="14">
        <v>707.49076181092198</v>
      </c>
      <c r="P19" s="14">
        <v>273.66309024087201</v>
      </c>
    </row>
    <row r="20" spans="1:16" x14ac:dyDescent="0.25">
      <c r="A20" s="7" t="s">
        <v>180</v>
      </c>
      <c r="B20" s="7">
        <v>2022</v>
      </c>
      <c r="C20" s="7" t="s">
        <v>1371</v>
      </c>
      <c r="D20" s="7" t="s">
        <v>0</v>
      </c>
      <c r="E20" s="272" t="s">
        <v>8</v>
      </c>
      <c r="F20" s="13">
        <v>2.6370965732176299</v>
      </c>
      <c r="G20" s="13">
        <v>1.1284697217339601</v>
      </c>
      <c r="H20" s="13">
        <v>4.5371878739558102</v>
      </c>
      <c r="I20" s="13">
        <v>2.71637728292513</v>
      </c>
      <c r="J20" s="13">
        <v>1.0586734835164699</v>
      </c>
      <c r="K20" s="7" t="s">
        <v>41</v>
      </c>
      <c r="L20" s="14">
        <v>3247.2943492944501</v>
      </c>
      <c r="M20" s="14">
        <v>1389.5863306459801</v>
      </c>
      <c r="N20" s="14">
        <v>5587.0477761104403</v>
      </c>
      <c r="O20" s="14">
        <v>3344.91982242118</v>
      </c>
      <c r="P20" s="14">
        <v>1303.6399408673501</v>
      </c>
    </row>
    <row r="21" spans="1:16" x14ac:dyDescent="0.25">
      <c r="A21" s="7" t="s">
        <v>180</v>
      </c>
      <c r="B21" s="7">
        <v>2022</v>
      </c>
      <c r="C21" s="7" t="s">
        <v>1371</v>
      </c>
      <c r="D21" s="7" t="s">
        <v>0</v>
      </c>
      <c r="E21" s="272" t="s">
        <v>9</v>
      </c>
      <c r="F21" s="13">
        <v>0.23855251339348901</v>
      </c>
      <c r="G21" s="13">
        <v>5.5454709964546901E-12</v>
      </c>
      <c r="H21" s="13">
        <v>1.34226804719355</v>
      </c>
      <c r="I21" s="13">
        <v>0.39617719958921399</v>
      </c>
      <c r="J21" s="13">
        <v>0.47522116122901897</v>
      </c>
      <c r="K21" s="7" t="s">
        <v>41</v>
      </c>
      <c r="L21" s="14">
        <v>287.31980370652002</v>
      </c>
      <c r="M21" s="14">
        <v>6.6791316322599202E-9</v>
      </c>
      <c r="N21" s="14">
        <v>1616.6679040813301</v>
      </c>
      <c r="O21" s="14">
        <v>477.16770450123698</v>
      </c>
      <c r="P21" s="14">
        <v>572.37062321906706</v>
      </c>
    </row>
    <row r="22" spans="1:16" x14ac:dyDescent="0.25">
      <c r="A22" s="7" t="s">
        <v>180</v>
      </c>
      <c r="B22" s="7">
        <v>2022</v>
      </c>
      <c r="C22" s="7" t="s">
        <v>1371</v>
      </c>
      <c r="D22" s="7" t="s">
        <v>0</v>
      </c>
      <c r="E22" s="272" t="s">
        <v>10</v>
      </c>
      <c r="F22" s="13">
        <v>3.9304392486260502</v>
      </c>
      <c r="G22" s="13">
        <v>2.17055625409317</v>
      </c>
      <c r="H22" s="13">
        <v>6.2623598934846703</v>
      </c>
      <c r="I22" s="13">
        <v>4.0469761867709302</v>
      </c>
      <c r="J22" s="13">
        <v>1.26581626313676</v>
      </c>
      <c r="K22" s="7" t="s">
        <v>41</v>
      </c>
      <c r="L22" s="14">
        <v>2123.9700655650299</v>
      </c>
      <c r="M22" s="14">
        <v>1172.9468941493999</v>
      </c>
      <c r="N22" s="14">
        <v>3384.1166628401802</v>
      </c>
      <c r="O22" s="14">
        <v>2186.9454615691402</v>
      </c>
      <c r="P22" s="14">
        <v>684.03445043647605</v>
      </c>
    </row>
    <row r="23" spans="1:16" x14ac:dyDescent="0.25">
      <c r="A23" s="7" t="s">
        <v>180</v>
      </c>
      <c r="B23" s="7">
        <v>2022</v>
      </c>
      <c r="C23" s="7" t="s">
        <v>1371</v>
      </c>
      <c r="D23" s="7" t="s">
        <v>0</v>
      </c>
      <c r="E23" s="272" t="s">
        <v>11</v>
      </c>
      <c r="F23" s="13">
        <v>0.17755712330749601</v>
      </c>
      <c r="G23" s="13">
        <v>5.5992382856232101E-12</v>
      </c>
      <c r="H23" s="13">
        <v>1.41180683620365</v>
      </c>
      <c r="I23" s="13">
        <v>0.37823177507209299</v>
      </c>
      <c r="J23" s="13">
        <v>0.51423496459577001</v>
      </c>
      <c r="K23" s="7" t="s">
        <v>41</v>
      </c>
      <c r="L23" s="14">
        <v>53.281341562113603</v>
      </c>
      <c r="M23" s="14">
        <v>1.68021942474981E-9</v>
      </c>
      <c r="N23" s="14">
        <v>423.654995407993</v>
      </c>
      <c r="O23" s="14">
        <v>113.499791063633</v>
      </c>
      <c r="P23" s="14">
        <v>154.31162817589799</v>
      </c>
    </row>
    <row r="24" spans="1:16" x14ac:dyDescent="0.25">
      <c r="A24" s="7" t="s">
        <v>180</v>
      </c>
      <c r="B24" s="7">
        <v>2022</v>
      </c>
      <c r="C24" s="7" t="s">
        <v>1371</v>
      </c>
      <c r="D24" s="7" t="s">
        <v>0</v>
      </c>
      <c r="E24" s="272" t="s">
        <v>12</v>
      </c>
      <c r="F24" s="13">
        <v>0.819616204803996</v>
      </c>
      <c r="G24" s="13">
        <v>4.8386960452774103E-2</v>
      </c>
      <c r="H24" s="13">
        <v>3.4023187921598002</v>
      </c>
      <c r="I24" s="13">
        <v>1.1389713226625999</v>
      </c>
      <c r="J24" s="13">
        <v>1.09237792350274</v>
      </c>
      <c r="K24" s="7" t="s">
        <v>41</v>
      </c>
      <c r="L24" s="14">
        <v>104.156827306491</v>
      </c>
      <c r="M24" s="14">
        <v>6.1490149343385303</v>
      </c>
      <c r="N24" s="14">
        <v>432.36667210766802</v>
      </c>
      <c r="O24" s="14">
        <v>144.74047568396301</v>
      </c>
      <c r="P24" s="14">
        <v>138.819386518729</v>
      </c>
    </row>
    <row r="25" spans="1:16" x14ac:dyDescent="0.25">
      <c r="A25" s="7" t="s">
        <v>180</v>
      </c>
      <c r="B25" s="7">
        <v>2022</v>
      </c>
      <c r="C25" s="7" t="s">
        <v>1371</v>
      </c>
      <c r="D25" s="7" t="s">
        <v>0</v>
      </c>
      <c r="E25" s="272" t="s">
        <v>13</v>
      </c>
      <c r="F25" s="13">
        <v>1.14107263059795E-4</v>
      </c>
      <c r="G25" s="13">
        <v>3.7918971170331398E-17</v>
      </c>
      <c r="H25" s="13">
        <v>0.52003902865890606</v>
      </c>
      <c r="I25" s="13">
        <v>9.2453351020021404E-2</v>
      </c>
      <c r="J25" s="13">
        <v>0.320332217632468</v>
      </c>
      <c r="K25" s="7" t="s">
        <v>41</v>
      </c>
      <c r="L25" s="14">
        <v>2.14601529636557E-2</v>
      </c>
      <c r="M25" s="14">
        <v>7.1314209080042293E-15</v>
      </c>
      <c r="N25" s="14">
        <v>97.803740119880501</v>
      </c>
      <c r="O25" s="14">
        <v>17.387701726335401</v>
      </c>
      <c r="P25" s="14">
        <v>60.244880170138202</v>
      </c>
    </row>
    <row r="26" spans="1:16" x14ac:dyDescent="0.25">
      <c r="A26" s="7" t="s">
        <v>180</v>
      </c>
      <c r="B26" s="7">
        <v>2022</v>
      </c>
      <c r="C26" s="7" t="s">
        <v>1371</v>
      </c>
      <c r="D26" s="7" t="s">
        <v>0</v>
      </c>
      <c r="E26" s="272" t="s">
        <v>14</v>
      </c>
      <c r="F26" s="13">
        <v>3.6730460795119498E-5</v>
      </c>
      <c r="G26" s="13">
        <v>2.5938213625698799E-17</v>
      </c>
      <c r="H26" s="13">
        <v>0.18530545025246301</v>
      </c>
      <c r="I26" s="13">
        <v>3.2437250006206002E-2</v>
      </c>
      <c r="J26" s="13">
        <v>0.10910039405137401</v>
      </c>
      <c r="K26" s="7" t="s">
        <v>41</v>
      </c>
      <c r="L26" s="14">
        <v>3.6792902578471199E-3</v>
      </c>
      <c r="M26" s="14">
        <v>2.5982308588862399E-15</v>
      </c>
      <c r="N26" s="14">
        <v>18.562046951789199</v>
      </c>
      <c r="O26" s="14">
        <v>3.24923933312165</v>
      </c>
      <c r="P26" s="14">
        <v>10.928586472126099</v>
      </c>
    </row>
    <row r="27" spans="1:16" x14ac:dyDescent="0.25">
      <c r="A27" s="7" t="s">
        <v>180</v>
      </c>
      <c r="B27" s="7">
        <v>2022</v>
      </c>
      <c r="C27" s="7" t="s">
        <v>1371</v>
      </c>
      <c r="D27" s="7" t="s">
        <v>1</v>
      </c>
      <c r="E27" s="272" t="s">
        <v>7</v>
      </c>
      <c r="F27" s="13">
        <v>3.4150550672975002</v>
      </c>
      <c r="G27" s="13">
        <v>1.5318040680556499</v>
      </c>
      <c r="H27" s="13">
        <v>5.7097952541502996</v>
      </c>
      <c r="I27" s="13">
        <v>3.4802484472476301</v>
      </c>
      <c r="J27" s="13">
        <v>1.2760475674231999</v>
      </c>
      <c r="K27" s="7" t="s">
        <v>41</v>
      </c>
      <c r="L27" s="14">
        <v>368.72349561611202</v>
      </c>
      <c r="M27" s="14">
        <v>165.38888522796901</v>
      </c>
      <c r="N27" s="14">
        <v>616.48659359060798</v>
      </c>
      <c r="O27" s="14">
        <v>375.76242484932698</v>
      </c>
      <c r="P27" s="14">
        <v>137.77485585468301</v>
      </c>
    </row>
    <row r="28" spans="1:16" x14ac:dyDescent="0.25">
      <c r="A28" s="7" t="s">
        <v>180</v>
      </c>
      <c r="B28" s="7">
        <v>2022</v>
      </c>
      <c r="C28" s="7" t="s">
        <v>1371</v>
      </c>
      <c r="D28" s="7" t="s">
        <v>1</v>
      </c>
      <c r="E28" s="272" t="s">
        <v>8</v>
      </c>
      <c r="F28" s="13">
        <v>3.4975365620310801</v>
      </c>
      <c r="G28" s="13">
        <v>1.77011276228047</v>
      </c>
      <c r="H28" s="13">
        <v>5.8947050698591603</v>
      </c>
      <c r="I28" s="13">
        <v>3.6364175364768001</v>
      </c>
      <c r="J28" s="13">
        <v>1.2411667537412501</v>
      </c>
      <c r="K28" s="7" t="s">
        <v>41</v>
      </c>
      <c r="L28" s="14">
        <v>547.88910244216902</v>
      </c>
      <c r="M28" s="14">
        <v>277.28816421123599</v>
      </c>
      <c r="N28" s="14">
        <v>923.40554919343799</v>
      </c>
      <c r="O28" s="14">
        <v>569.64480708909105</v>
      </c>
      <c r="P28" s="14">
        <v>194.428771973567</v>
      </c>
    </row>
    <row r="29" spans="1:16" x14ac:dyDescent="0.25">
      <c r="A29" s="7" t="s">
        <v>180</v>
      </c>
      <c r="B29" s="7">
        <v>2022</v>
      </c>
      <c r="C29" s="7" t="s">
        <v>1371</v>
      </c>
      <c r="D29" s="7" t="s">
        <v>1</v>
      </c>
      <c r="E29" s="272" t="s">
        <v>9</v>
      </c>
      <c r="F29" s="13">
        <v>2.5457963443933398</v>
      </c>
      <c r="G29" s="13">
        <v>1.21611069583535</v>
      </c>
      <c r="H29" s="13">
        <v>4.3511481300176396</v>
      </c>
      <c r="I29" s="13">
        <v>2.62662302423914</v>
      </c>
      <c r="J29" s="13">
        <v>0.96705686523252499</v>
      </c>
      <c r="K29" s="7" t="s">
        <v>41</v>
      </c>
      <c r="L29" s="14">
        <v>415.01572006300199</v>
      </c>
      <c r="M29" s="14">
        <v>198.25036563507899</v>
      </c>
      <c r="N29" s="14">
        <v>709.32416815547504</v>
      </c>
      <c r="O29" s="14">
        <v>428.192085411466</v>
      </c>
      <c r="P29" s="14">
        <v>157.64961017020599</v>
      </c>
    </row>
    <row r="30" spans="1:16" x14ac:dyDescent="0.25">
      <c r="A30" s="7" t="s">
        <v>180</v>
      </c>
      <c r="B30" s="7">
        <v>2022</v>
      </c>
      <c r="C30" s="7" t="s">
        <v>1371</v>
      </c>
      <c r="D30" s="7" t="s">
        <v>1</v>
      </c>
      <c r="E30" s="272" t="s">
        <v>10</v>
      </c>
      <c r="F30" s="13">
        <v>0.335020452847413</v>
      </c>
      <c r="G30" s="13">
        <v>1.1268656394246501E-12</v>
      </c>
      <c r="H30" s="13">
        <v>2.8767926001220401</v>
      </c>
      <c r="I30" s="13">
        <v>0.77119653564983404</v>
      </c>
      <c r="J30" s="13">
        <v>1.03827238445706</v>
      </c>
      <c r="K30" s="7" t="s">
        <v>41</v>
      </c>
      <c r="L30" s="14">
        <v>4.98175413384104</v>
      </c>
      <c r="M30" s="14">
        <v>1.6756492058244501E-11</v>
      </c>
      <c r="N30" s="14">
        <v>42.777905963814803</v>
      </c>
      <c r="O30" s="14">
        <v>11.467692485113</v>
      </c>
      <c r="P30" s="14">
        <v>15.439110356876499</v>
      </c>
    </row>
    <row r="31" spans="1:16" x14ac:dyDescent="0.25">
      <c r="A31" s="7" t="s">
        <v>180</v>
      </c>
      <c r="B31" s="7">
        <v>2022</v>
      </c>
      <c r="C31" s="7" t="s">
        <v>1371</v>
      </c>
      <c r="D31" s="7" t="s">
        <v>1</v>
      </c>
      <c r="E31" s="272" t="s">
        <v>11</v>
      </c>
      <c r="F31" s="13">
        <v>1.8933215424898501E-4</v>
      </c>
      <c r="G31" s="13">
        <v>1.08776616345424E-17</v>
      </c>
      <c r="H31" s="13">
        <v>1.0672301402556199</v>
      </c>
      <c r="I31" s="13">
        <v>0.161261688764609</v>
      </c>
      <c r="J31" s="13">
        <v>0.45367282207419701</v>
      </c>
      <c r="K31" s="7" t="s">
        <v>41</v>
      </c>
      <c r="L31" s="14">
        <v>3.8377627666269301E-3</v>
      </c>
      <c r="M31" s="14">
        <v>2.20490201332175E-16</v>
      </c>
      <c r="N31" s="14">
        <v>21.632754942981499</v>
      </c>
      <c r="O31" s="14">
        <v>3.26877443125864</v>
      </c>
      <c r="P31" s="14">
        <v>9.1959481034439907</v>
      </c>
    </row>
    <row r="32" spans="1:16" x14ac:dyDescent="0.25">
      <c r="A32" s="7" t="s">
        <v>180</v>
      </c>
      <c r="B32" s="7">
        <v>2022</v>
      </c>
      <c r="C32" s="7" t="s">
        <v>1371</v>
      </c>
      <c r="D32" s="7" t="s">
        <v>1</v>
      </c>
      <c r="E32" s="272" t="s">
        <v>12</v>
      </c>
      <c r="F32" s="13">
        <v>1.7482801263770401E-2</v>
      </c>
      <c r="G32" s="13">
        <v>3.24068187958951E-15</v>
      </c>
      <c r="H32" s="13">
        <v>2.7131621916061599</v>
      </c>
      <c r="I32" s="13">
        <v>0.55874635928470695</v>
      </c>
      <c r="J32" s="13">
        <v>0.95210533134897501</v>
      </c>
      <c r="K32" s="7" t="s">
        <v>41</v>
      </c>
      <c r="L32" s="14">
        <v>0.66644438417492702</v>
      </c>
      <c r="M32" s="14">
        <v>1.23534793249952E-13</v>
      </c>
      <c r="N32" s="14">
        <v>103.425742744027</v>
      </c>
      <c r="O32" s="14">
        <v>21.299411215932999</v>
      </c>
      <c r="P32" s="14">
        <v>36.294255231022902</v>
      </c>
    </row>
    <row r="33" spans="1:16" x14ac:dyDescent="0.25">
      <c r="A33" s="7" t="s">
        <v>180</v>
      </c>
      <c r="B33" s="7">
        <v>2023</v>
      </c>
      <c r="C33" s="7" t="s">
        <v>1370</v>
      </c>
      <c r="D33" s="7" t="s">
        <v>0</v>
      </c>
      <c r="E33" s="272" t="s">
        <v>7</v>
      </c>
      <c r="F33" s="13">
        <v>1.1909500030185201</v>
      </c>
      <c r="G33" s="13">
        <v>0.35508646786708797</v>
      </c>
      <c r="H33" s="13">
        <v>2.6034941300001599</v>
      </c>
      <c r="I33" s="13">
        <v>1.3042437299132801</v>
      </c>
      <c r="J33" s="13">
        <v>0.70507360294121602</v>
      </c>
      <c r="K33" s="7" t="s">
        <v>41</v>
      </c>
      <c r="L33" s="14">
        <v>75.482411191314299</v>
      </c>
      <c r="M33" s="14">
        <v>22.505380333415999</v>
      </c>
      <c r="N33" s="14">
        <v>165.00945795941001</v>
      </c>
      <c r="O33" s="14">
        <v>82.662967601903702</v>
      </c>
      <c r="P33" s="14">
        <v>44.687564954414199</v>
      </c>
    </row>
    <row r="34" spans="1:16" x14ac:dyDescent="0.25">
      <c r="A34" s="7" t="s">
        <v>180</v>
      </c>
      <c r="B34" s="7">
        <v>2023</v>
      </c>
      <c r="C34" s="7" t="s">
        <v>1370</v>
      </c>
      <c r="D34" s="7" t="s">
        <v>0</v>
      </c>
      <c r="E34" s="272" t="s">
        <v>8</v>
      </c>
      <c r="F34" s="13">
        <v>1.6085554660949699</v>
      </c>
      <c r="G34" s="13">
        <v>0.62069124172549495</v>
      </c>
      <c r="H34" s="13">
        <v>3.04127110081129</v>
      </c>
      <c r="I34" s="13">
        <v>1.6881004963949</v>
      </c>
      <c r="J34" s="13">
        <v>0.75959488458268498</v>
      </c>
      <c r="K34" s="7" t="s">
        <v>41</v>
      </c>
      <c r="L34" s="14">
        <v>288.02794175896503</v>
      </c>
      <c r="M34" s="14">
        <v>111.140973743367</v>
      </c>
      <c r="N34" s="14">
        <v>544.57000331127097</v>
      </c>
      <c r="O34" s="14">
        <v>302.27127488447201</v>
      </c>
      <c r="P34" s="14">
        <v>136.01306003337501</v>
      </c>
    </row>
    <row r="35" spans="1:16" x14ac:dyDescent="0.25">
      <c r="A35" s="7" t="s">
        <v>180</v>
      </c>
      <c r="B35" s="7">
        <v>2023</v>
      </c>
      <c r="C35" s="7" t="s">
        <v>1370</v>
      </c>
      <c r="D35" s="7" t="s">
        <v>0</v>
      </c>
      <c r="E35" s="272" t="s">
        <v>9</v>
      </c>
      <c r="F35" s="13">
        <v>8.0762832891550906E-3</v>
      </c>
      <c r="G35" s="13">
        <v>2.58388075479842E-16</v>
      </c>
      <c r="H35" s="13">
        <v>1.1151813000688899</v>
      </c>
      <c r="I35" s="13">
        <v>0.234137380307747</v>
      </c>
      <c r="J35" s="13">
        <v>0.40836173502200102</v>
      </c>
      <c r="K35" s="7" t="s">
        <v>41</v>
      </c>
      <c r="L35" s="14">
        <v>2.6008055076066099</v>
      </c>
      <c r="M35" s="14">
        <v>8.3208711946773798E-14</v>
      </c>
      <c r="N35" s="14">
        <v>359.12183406118697</v>
      </c>
      <c r="O35" s="14">
        <v>75.399260580503807</v>
      </c>
      <c r="P35" s="14">
        <v>131.50472952913501</v>
      </c>
    </row>
    <row r="36" spans="1:16" x14ac:dyDescent="0.25">
      <c r="A36" s="7" t="s">
        <v>180</v>
      </c>
      <c r="B36" s="7">
        <v>2023</v>
      </c>
      <c r="C36" s="7" t="s">
        <v>1370</v>
      </c>
      <c r="D36" s="7" t="s">
        <v>0</v>
      </c>
      <c r="E36" s="272" t="s">
        <v>10</v>
      </c>
      <c r="F36" s="13">
        <v>3.5114533254286302</v>
      </c>
      <c r="G36" s="13">
        <v>1.6246302033462801</v>
      </c>
      <c r="H36" s="13">
        <v>6.13969822225536</v>
      </c>
      <c r="I36" s="13">
        <v>3.6399369106592099</v>
      </c>
      <c r="J36" s="13">
        <v>1.41020314477283</v>
      </c>
      <c r="K36" s="7" t="s">
        <v>41</v>
      </c>
      <c r="L36" s="14">
        <v>1283.99802297623</v>
      </c>
      <c r="M36" s="14">
        <v>594.06228015560305</v>
      </c>
      <c r="N36" s="14">
        <v>2245.0420519498898</v>
      </c>
      <c r="O36" s="14">
        <v>1330.97933075164</v>
      </c>
      <c r="P36" s="14">
        <v>515.65488191763302</v>
      </c>
    </row>
    <row r="37" spans="1:16" x14ac:dyDescent="0.25">
      <c r="A37" s="7" t="s">
        <v>180</v>
      </c>
      <c r="B37" s="7">
        <v>2023</v>
      </c>
      <c r="C37" s="7" t="s">
        <v>1370</v>
      </c>
      <c r="D37" s="7" t="s">
        <v>0</v>
      </c>
      <c r="E37" s="272" t="s">
        <v>11</v>
      </c>
      <c r="F37" s="13">
        <v>0.39804068199116599</v>
      </c>
      <c r="G37" s="13">
        <v>2.1851890627159201E-13</v>
      </c>
      <c r="H37" s="13">
        <v>3.2157251813978101</v>
      </c>
      <c r="I37" s="13">
        <v>0.90413031732648197</v>
      </c>
      <c r="J37" s="13">
        <v>1.1516178465781199</v>
      </c>
      <c r="K37" s="7" t="s">
        <v>41</v>
      </c>
      <c r="L37" s="14">
        <v>220.741421011841</v>
      </c>
      <c r="M37" s="14">
        <v>1.2118402985103599E-10</v>
      </c>
      <c r="N37" s="14">
        <v>1783.34471384778</v>
      </c>
      <c r="O37" s="14">
        <v>501.40355007974699</v>
      </c>
      <c r="P37" s="14">
        <v>638.65270917682801</v>
      </c>
    </row>
    <row r="38" spans="1:16" x14ac:dyDescent="0.25">
      <c r="A38" s="7" t="s">
        <v>180</v>
      </c>
      <c r="B38" s="7">
        <v>2023</v>
      </c>
      <c r="C38" s="7" t="s">
        <v>1370</v>
      </c>
      <c r="D38" s="7" t="s">
        <v>0</v>
      </c>
      <c r="E38" s="272" t="s">
        <v>12</v>
      </c>
      <c r="F38" s="13">
        <v>2.5684219796068799</v>
      </c>
      <c r="G38" s="13">
        <v>1.25135317386297</v>
      </c>
      <c r="H38" s="13">
        <v>4.5565404922758601</v>
      </c>
      <c r="I38" s="13">
        <v>2.7059443506349701</v>
      </c>
      <c r="J38" s="13">
        <v>0.99606679511000595</v>
      </c>
      <c r="K38" s="7" t="s">
        <v>41</v>
      </c>
      <c r="L38" s="14">
        <v>3434.00587095419</v>
      </c>
      <c r="M38" s="14">
        <v>1673.07170698653</v>
      </c>
      <c r="N38" s="14">
        <v>6092.1402035777501</v>
      </c>
      <c r="O38" s="14">
        <v>3617.8746562424699</v>
      </c>
      <c r="P38" s="14">
        <v>1331.7512657300299</v>
      </c>
    </row>
    <row r="39" spans="1:16" x14ac:dyDescent="0.25">
      <c r="A39" s="7" t="s">
        <v>180</v>
      </c>
      <c r="B39" s="7">
        <v>2023</v>
      </c>
      <c r="C39" s="7" t="s">
        <v>1370</v>
      </c>
      <c r="D39" s="7" t="s">
        <v>0</v>
      </c>
      <c r="E39" s="272" t="s">
        <v>15</v>
      </c>
      <c r="F39" s="13">
        <v>7.9280882240557896E-4</v>
      </c>
      <c r="G39" s="13">
        <v>9.5253124619942506E-17</v>
      </c>
      <c r="H39" s="13">
        <v>1.7556435675292601</v>
      </c>
      <c r="I39" s="13">
        <v>0.26981825424850697</v>
      </c>
      <c r="J39" s="13">
        <v>0.64000434643144599</v>
      </c>
      <c r="K39" s="7" t="s">
        <v>41</v>
      </c>
      <c r="L39" s="14">
        <v>0.27328120108320297</v>
      </c>
      <c r="M39" s="14">
        <v>3.2833752056494201E-14</v>
      </c>
      <c r="N39" s="14">
        <v>605.170337727336</v>
      </c>
      <c r="O39" s="14">
        <v>93.006352239460597</v>
      </c>
      <c r="P39" s="14">
        <v>220.609498214919</v>
      </c>
    </row>
    <row r="40" spans="1:16" x14ac:dyDescent="0.25">
      <c r="A40" s="7" t="s">
        <v>180</v>
      </c>
      <c r="B40" s="7">
        <v>2023</v>
      </c>
      <c r="C40" s="7" t="s">
        <v>1370</v>
      </c>
      <c r="D40" s="7" t="s">
        <v>0</v>
      </c>
      <c r="E40" s="272" t="s">
        <v>13</v>
      </c>
      <c r="F40" s="13">
        <v>0.98923305417460505</v>
      </c>
      <c r="G40" s="13">
        <v>4.8175452557388303E-12</v>
      </c>
      <c r="H40" s="13">
        <v>3.3545135447669399</v>
      </c>
      <c r="I40" s="13">
        <v>1.1787006093147201</v>
      </c>
      <c r="J40" s="13">
        <v>1.1766983009580301</v>
      </c>
      <c r="K40" s="7" t="s">
        <v>41</v>
      </c>
      <c r="L40" s="14">
        <v>1245.4740921974501</v>
      </c>
      <c r="M40" s="14">
        <v>6.0654340033328598E-9</v>
      </c>
      <c r="N40" s="14">
        <v>4223.4331882679298</v>
      </c>
      <c r="O40" s="14">
        <v>1484.0194281455199</v>
      </c>
      <c r="P40" s="14">
        <v>1481.4984618552</v>
      </c>
    </row>
    <row r="41" spans="1:16" x14ac:dyDescent="0.25">
      <c r="A41" s="7" t="s">
        <v>180</v>
      </c>
      <c r="B41" s="7">
        <v>2023</v>
      </c>
      <c r="C41" s="7" t="s">
        <v>1370</v>
      </c>
      <c r="D41" s="7" t="s">
        <v>0</v>
      </c>
      <c r="E41" s="272" t="s">
        <v>14</v>
      </c>
      <c r="F41" s="13">
        <v>4.7159376419371198E-5</v>
      </c>
      <c r="G41" s="13">
        <v>1.22440822974971E-17</v>
      </c>
      <c r="H41" s="13">
        <v>0.47140503110677701</v>
      </c>
      <c r="I41" s="13">
        <v>7.5069565475849601E-2</v>
      </c>
      <c r="J41" s="13">
        <v>0.24165961653540499</v>
      </c>
      <c r="K41" s="7" t="s">
        <v>41</v>
      </c>
      <c r="L41" s="14">
        <v>6.1240223030667097E-2</v>
      </c>
      <c r="M41" s="14">
        <v>1.5899920389883801E-14</v>
      </c>
      <c r="N41" s="14">
        <v>612.15714529463901</v>
      </c>
      <c r="O41" s="14">
        <v>97.483836335628794</v>
      </c>
      <c r="P41" s="14">
        <v>313.81434484054699</v>
      </c>
    </row>
    <row r="42" spans="1:16" x14ac:dyDescent="0.25">
      <c r="A42" s="7" t="s">
        <v>180</v>
      </c>
      <c r="B42" s="7">
        <v>2023</v>
      </c>
      <c r="C42" s="7" t="s">
        <v>1370</v>
      </c>
      <c r="D42" s="7" t="s">
        <v>1</v>
      </c>
      <c r="E42" s="7" t="s">
        <v>72</v>
      </c>
      <c r="F42" s="13">
        <v>2.8916244714021802</v>
      </c>
      <c r="G42" s="13">
        <v>1.18413296895497</v>
      </c>
      <c r="H42" s="13">
        <v>5.2777048530044901</v>
      </c>
      <c r="I42" s="13">
        <v>3.0261630239234201</v>
      </c>
      <c r="J42" s="13">
        <v>1.2730375744507101</v>
      </c>
      <c r="K42" s="7" t="s">
        <v>41</v>
      </c>
      <c r="L42" s="14">
        <v>293.38421886846601</v>
      </c>
      <c r="M42" s="14">
        <v>120.142131030171</v>
      </c>
      <c r="N42" s="14">
        <v>535.47593438583499</v>
      </c>
      <c r="O42" s="14">
        <v>307.03450040727103</v>
      </c>
      <c r="P42" s="14">
        <v>129.16239230376999</v>
      </c>
    </row>
    <row r="43" spans="1:16" x14ac:dyDescent="0.25">
      <c r="A43" s="7" t="s">
        <v>180</v>
      </c>
      <c r="B43" s="7">
        <v>2023</v>
      </c>
      <c r="C43" s="7" t="s">
        <v>1370</v>
      </c>
      <c r="D43" s="7" t="s">
        <v>1</v>
      </c>
      <c r="E43" s="272" t="s">
        <v>11</v>
      </c>
      <c r="F43" s="13">
        <v>0.78591615273631099</v>
      </c>
      <c r="G43" s="13">
        <v>1.8630021278898399E-5</v>
      </c>
      <c r="H43" s="13">
        <v>3.0114460784212</v>
      </c>
      <c r="I43" s="13">
        <v>1.0204325300314001</v>
      </c>
      <c r="J43" s="13">
        <v>0.95587543414201004</v>
      </c>
      <c r="K43" s="7" t="s">
        <v>41</v>
      </c>
      <c r="L43" s="14">
        <v>53.898129754656203</v>
      </c>
      <c r="M43" s="14">
        <v>1.27764685930685E-3</v>
      </c>
      <c r="N43" s="14">
        <v>206.524972058125</v>
      </c>
      <c r="O43" s="14">
        <v>69.981262909553905</v>
      </c>
      <c r="P43" s="14">
        <v>65.553937273459098</v>
      </c>
    </row>
    <row r="44" spans="1:16" x14ac:dyDescent="0.25">
      <c r="A44" s="7" t="s">
        <v>180</v>
      </c>
      <c r="B44" s="7">
        <v>2023</v>
      </c>
      <c r="C44" s="7" t="s">
        <v>1370</v>
      </c>
      <c r="D44" s="7" t="s">
        <v>1</v>
      </c>
      <c r="E44" s="272" t="s">
        <v>12</v>
      </c>
      <c r="F44" s="13">
        <v>3.2633908510944801E-4</v>
      </c>
      <c r="G44" s="13">
        <v>4.2043444941987197E-17</v>
      </c>
      <c r="H44" s="13">
        <v>0.91840724601703605</v>
      </c>
      <c r="I44" s="13">
        <v>0.15254630442453601</v>
      </c>
      <c r="J44" s="13">
        <v>0.363229039424667</v>
      </c>
      <c r="K44" s="7" t="s">
        <v>41</v>
      </c>
      <c r="L44" s="14">
        <v>2.7663764244727902E-2</v>
      </c>
      <c r="M44" s="14">
        <v>3.5640228277322601E-15</v>
      </c>
      <c r="N44" s="14">
        <v>77.853382244864093</v>
      </c>
      <c r="O44" s="14">
        <v>12.931350226067901</v>
      </c>
      <c r="P44" s="14">
        <v>30.790925672029001</v>
      </c>
    </row>
    <row r="45" spans="1:16" x14ac:dyDescent="0.25">
      <c r="A45" s="7" t="s">
        <v>180</v>
      </c>
      <c r="B45" s="7">
        <v>2023</v>
      </c>
      <c r="C45" s="7" t="s">
        <v>1370</v>
      </c>
      <c r="D45" s="7" t="s">
        <v>1</v>
      </c>
      <c r="E45" s="272" t="s">
        <v>15</v>
      </c>
      <c r="F45" s="13">
        <v>4.3981985879853103E-4</v>
      </c>
      <c r="G45" s="13">
        <v>3.94204837196674E-18</v>
      </c>
      <c r="H45" s="13">
        <v>1.3287121323477999</v>
      </c>
      <c r="I45" s="13">
        <v>0.208714747002647</v>
      </c>
      <c r="J45" s="13">
        <v>0.55857672074878395</v>
      </c>
      <c r="K45" s="7" t="s">
        <v>41</v>
      </c>
      <c r="L45" s="14">
        <v>1.29131110543248E-2</v>
      </c>
      <c r="M45" s="14">
        <v>1.1573854020094299E-16</v>
      </c>
      <c r="N45" s="14">
        <v>39.010988205731401</v>
      </c>
      <c r="O45" s="14">
        <v>6.1278649719977301</v>
      </c>
      <c r="P45" s="14">
        <v>16.399812521184302</v>
      </c>
    </row>
    <row r="46" spans="1:16" x14ac:dyDescent="0.25">
      <c r="A46" s="7" t="s">
        <v>180</v>
      </c>
      <c r="B46" s="7">
        <v>2023</v>
      </c>
      <c r="C46" s="7" t="s">
        <v>1370</v>
      </c>
      <c r="D46" s="7" t="s">
        <v>1</v>
      </c>
      <c r="E46" s="272" t="s">
        <v>13</v>
      </c>
      <c r="F46" s="13">
        <v>3.9453659698659899E-5</v>
      </c>
      <c r="G46" s="13">
        <v>1.46080643198938E-18</v>
      </c>
      <c r="H46" s="13">
        <v>0.44588774774517898</v>
      </c>
      <c r="I46" s="13">
        <v>6.9978205188038503E-2</v>
      </c>
      <c r="J46" s="13">
        <v>0.23333152015637401</v>
      </c>
      <c r="K46" s="7" t="s">
        <v>41</v>
      </c>
      <c r="L46" s="14">
        <v>4.5521632560313798E-3</v>
      </c>
      <c r="M46" s="14">
        <v>1.68547846122934E-16</v>
      </c>
      <c r="N46" s="14">
        <v>51.446528334838803</v>
      </c>
      <c r="O46" s="14">
        <v>8.0740853145958802</v>
      </c>
      <c r="P46" s="14">
        <v>26.921790795642401</v>
      </c>
    </row>
    <row r="47" spans="1:16" x14ac:dyDescent="0.25">
      <c r="A47" s="7" t="s">
        <v>180</v>
      </c>
      <c r="B47" s="7">
        <v>2023</v>
      </c>
      <c r="C47" s="7" t="s">
        <v>1371</v>
      </c>
      <c r="D47" s="7" t="s">
        <v>0</v>
      </c>
      <c r="E47" s="272" t="s">
        <v>7</v>
      </c>
      <c r="F47" s="13">
        <v>2.3219148833161598</v>
      </c>
      <c r="G47" s="13">
        <v>1.08588123690045</v>
      </c>
      <c r="H47" s="13">
        <v>4.0579837240114101</v>
      </c>
      <c r="I47" s="13">
        <v>2.4149988769047899</v>
      </c>
      <c r="J47" s="13">
        <v>0.896156744623264</v>
      </c>
      <c r="K47" s="7" t="s">
        <v>41</v>
      </c>
      <c r="L47" s="14">
        <v>147.53447168590901</v>
      </c>
      <c r="M47" s="14">
        <v>68.996893792655101</v>
      </c>
      <c r="N47" s="14">
        <v>257.84428582368503</v>
      </c>
      <c r="O47" s="14">
        <v>153.44902863853</v>
      </c>
      <c r="P47" s="14">
        <v>56.941799553362202</v>
      </c>
    </row>
    <row r="48" spans="1:16" x14ac:dyDescent="0.25">
      <c r="A48" s="7" t="s">
        <v>180</v>
      </c>
      <c r="B48" s="7">
        <v>2023</v>
      </c>
      <c r="C48" s="7" t="s">
        <v>1371</v>
      </c>
      <c r="D48" s="7" t="s">
        <v>0</v>
      </c>
      <c r="E48" s="272" t="s">
        <v>8</v>
      </c>
      <c r="F48" s="13">
        <v>5.4869417158345701E-2</v>
      </c>
      <c r="G48" s="13">
        <v>2.27608437786738E-14</v>
      </c>
      <c r="H48" s="13">
        <v>1.02631950791372</v>
      </c>
      <c r="I48" s="13">
        <v>0.232440007756398</v>
      </c>
      <c r="J48" s="13">
        <v>0.36666733012019698</v>
      </c>
      <c r="K48" s="7" t="s">
        <v>41</v>
      </c>
      <c r="L48" s="14">
        <v>21.437481283765599</v>
      </c>
      <c r="M48" s="14">
        <v>8.8926616643278793E-12</v>
      </c>
      <c r="N48" s="14">
        <v>400.983031741893</v>
      </c>
      <c r="O48" s="14">
        <v>90.814311030424705</v>
      </c>
      <c r="P48" s="14">
        <v>143.25692587795999</v>
      </c>
    </row>
    <row r="49" spans="1:16" x14ac:dyDescent="0.25">
      <c r="A49" s="7" t="s">
        <v>180</v>
      </c>
      <c r="B49" s="7">
        <v>2023</v>
      </c>
      <c r="C49" s="7" t="s">
        <v>1371</v>
      </c>
      <c r="D49" s="7" t="s">
        <v>0</v>
      </c>
      <c r="E49" s="272" t="s">
        <v>9</v>
      </c>
      <c r="F49" s="13">
        <v>3.0320080093761899</v>
      </c>
      <c r="G49" s="13">
        <v>1.5345371799732701</v>
      </c>
      <c r="H49" s="13">
        <v>5.2493084917705799</v>
      </c>
      <c r="I49" s="13">
        <v>3.1508431649290798</v>
      </c>
      <c r="J49" s="13">
        <v>1.1508026459402401</v>
      </c>
      <c r="K49" s="7" t="s">
        <v>41</v>
      </c>
      <c r="L49" s="14">
        <v>686.295012922301</v>
      </c>
      <c r="M49" s="14">
        <v>347.34249068694902</v>
      </c>
      <c r="N49" s="14">
        <v>1188.1809771122701</v>
      </c>
      <c r="O49" s="14">
        <v>713.19335038169902</v>
      </c>
      <c r="P49" s="14">
        <v>260.48417890857502</v>
      </c>
    </row>
    <row r="50" spans="1:16" x14ac:dyDescent="0.25">
      <c r="A50" s="7" t="s">
        <v>180</v>
      </c>
      <c r="B50" s="7">
        <v>2023</v>
      </c>
      <c r="C50" s="7" t="s">
        <v>1371</v>
      </c>
      <c r="D50" s="7" t="s">
        <v>0</v>
      </c>
      <c r="E50" s="272" t="s">
        <v>10</v>
      </c>
      <c r="F50" s="13">
        <v>2.2058973220995099</v>
      </c>
      <c r="G50" s="13">
        <v>0.94024672996101699</v>
      </c>
      <c r="H50" s="13">
        <v>4.0657280574488199</v>
      </c>
      <c r="I50" s="13">
        <v>2.3353593689455301</v>
      </c>
      <c r="J50" s="13">
        <v>0.96556359946145398</v>
      </c>
      <c r="K50" s="7" t="s">
        <v>41</v>
      </c>
      <c r="L50" s="14">
        <v>94.721231010953304</v>
      </c>
      <c r="M50" s="14">
        <v>40.374194584526101</v>
      </c>
      <c r="N50" s="14">
        <v>174.582362786852</v>
      </c>
      <c r="O50" s="14">
        <v>100.28033130252101</v>
      </c>
      <c r="P50" s="14">
        <v>41.461300960874802</v>
      </c>
    </row>
    <row r="51" spans="1:16" x14ac:dyDescent="0.25">
      <c r="A51" s="7" t="s">
        <v>180</v>
      </c>
      <c r="B51" s="7">
        <v>2023</v>
      </c>
      <c r="C51" s="7" t="s">
        <v>1371</v>
      </c>
      <c r="D51" s="7" t="s">
        <v>0</v>
      </c>
      <c r="E51" s="272" t="s">
        <v>11</v>
      </c>
      <c r="F51" s="13">
        <v>1.28627064377504</v>
      </c>
      <c r="G51" s="13">
        <v>0.37279842526491402</v>
      </c>
      <c r="H51" s="13">
        <v>2.8706827876635201</v>
      </c>
      <c r="I51" s="13">
        <v>1.4093254537755699</v>
      </c>
      <c r="J51" s="13">
        <v>0.77904382866043198</v>
      </c>
      <c r="K51" s="7" t="s">
        <v>41</v>
      </c>
      <c r="L51" s="14">
        <v>963.89263232570704</v>
      </c>
      <c r="M51" s="14">
        <v>279.36395594076902</v>
      </c>
      <c r="N51" s="14">
        <v>2151.2035605914102</v>
      </c>
      <c r="O51" s="14">
        <v>1056.1062152958</v>
      </c>
      <c r="P51" s="14">
        <v>583.79207388326802</v>
      </c>
    </row>
    <row r="52" spans="1:16" x14ac:dyDescent="0.25">
      <c r="A52" s="7" t="s">
        <v>180</v>
      </c>
      <c r="B52" s="7">
        <v>2023</v>
      </c>
      <c r="C52" s="7" t="s">
        <v>1371</v>
      </c>
      <c r="D52" s="7" t="s">
        <v>0</v>
      </c>
      <c r="E52" s="272" t="s">
        <v>12</v>
      </c>
      <c r="F52" s="13">
        <v>2.4502043934372102</v>
      </c>
      <c r="G52" s="13">
        <v>1.1469794451633999</v>
      </c>
      <c r="H52" s="13">
        <v>4.3812087491452001</v>
      </c>
      <c r="I52" s="13">
        <v>2.5669366173209101</v>
      </c>
      <c r="J52" s="13">
        <v>0.97800140772396305</v>
      </c>
      <c r="K52" s="7" t="s">
        <v>41</v>
      </c>
      <c r="L52" s="14">
        <v>975.35286289554995</v>
      </c>
      <c r="M52" s="14">
        <v>456.57810773619502</v>
      </c>
      <c r="N52" s="14">
        <v>1744.0277667722301</v>
      </c>
      <c r="O52" s="14">
        <v>1021.82045925693</v>
      </c>
      <c r="P52" s="14">
        <v>389.31302037267801</v>
      </c>
    </row>
    <row r="53" spans="1:16" x14ac:dyDescent="0.25">
      <c r="A53" s="7" t="s">
        <v>180</v>
      </c>
      <c r="B53" s="7">
        <v>2023</v>
      </c>
      <c r="C53" s="7" t="s">
        <v>1371</v>
      </c>
      <c r="D53" s="7" t="s">
        <v>0</v>
      </c>
      <c r="E53" s="272" t="s">
        <v>15</v>
      </c>
      <c r="F53" s="13">
        <v>1.1586880420915899E-3</v>
      </c>
      <c r="G53" s="13">
        <v>1.5552393912002501E-16</v>
      </c>
      <c r="H53" s="13">
        <v>0.87662204260187204</v>
      </c>
      <c r="I53" s="13">
        <v>0.15688611233017599</v>
      </c>
      <c r="J53" s="13">
        <v>0.34273641273080102</v>
      </c>
      <c r="K53" s="7" t="s">
        <v>41</v>
      </c>
      <c r="L53" s="14">
        <v>0.17229691185901999</v>
      </c>
      <c r="M53" s="14">
        <v>2.3126409747147699E-14</v>
      </c>
      <c r="N53" s="14">
        <v>130.35369773489799</v>
      </c>
      <c r="O53" s="14">
        <v>23.328964903497099</v>
      </c>
      <c r="P53" s="14">
        <v>50.9649045730702</v>
      </c>
    </row>
    <row r="54" spans="1:16" x14ac:dyDescent="0.25">
      <c r="A54" s="7" t="s">
        <v>180</v>
      </c>
      <c r="B54" s="7">
        <v>2023</v>
      </c>
      <c r="C54" s="7" t="s">
        <v>1371</v>
      </c>
      <c r="D54" s="7" t="s">
        <v>0</v>
      </c>
      <c r="E54" s="272" t="s">
        <v>13</v>
      </c>
      <c r="F54" s="13">
        <v>4.5434627608004499E-5</v>
      </c>
      <c r="G54" s="13">
        <v>6.7048778636083003E-18</v>
      </c>
      <c r="H54" s="13">
        <v>0.21285839238357299</v>
      </c>
      <c r="I54" s="13">
        <v>3.5309291980767897E-2</v>
      </c>
      <c r="J54" s="13">
        <v>0.10450070975146</v>
      </c>
      <c r="K54" s="7" t="s">
        <v>41</v>
      </c>
      <c r="L54" s="14">
        <v>5.6768749811097398E-2</v>
      </c>
      <c r="M54" s="14">
        <v>8.3774766954640305E-15</v>
      </c>
      <c r="N54" s="14">
        <v>265.95804694757902</v>
      </c>
      <c r="O54" s="14">
        <v>44.117547958290302</v>
      </c>
      <c r="P54" s="14">
        <v>130.56945680605901</v>
      </c>
    </row>
    <row r="55" spans="1:16" x14ac:dyDescent="0.25">
      <c r="A55" s="7" t="s">
        <v>180</v>
      </c>
      <c r="B55" s="7">
        <v>2023</v>
      </c>
      <c r="C55" s="7" t="s">
        <v>1371</v>
      </c>
      <c r="D55" s="7" t="s">
        <v>0</v>
      </c>
      <c r="E55" s="272" t="s">
        <v>14</v>
      </c>
      <c r="F55" s="13">
        <v>2.8823808793187702E-4</v>
      </c>
      <c r="G55" s="13">
        <v>8.4074391545844301E-17</v>
      </c>
      <c r="H55" s="13">
        <v>0.95446649787844895</v>
      </c>
      <c r="I55" s="13">
        <v>0.15398826050497399</v>
      </c>
      <c r="J55" s="13">
        <v>0.39392571758048001</v>
      </c>
      <c r="K55" s="7" t="s">
        <v>41</v>
      </c>
      <c r="L55" s="14">
        <v>0.37978538703992099</v>
      </c>
      <c r="M55" s="14">
        <v>1.10777259044719E-13</v>
      </c>
      <c r="N55" s="14">
        <v>1257.61460226962</v>
      </c>
      <c r="O55" s="14">
        <v>202.89647192395901</v>
      </c>
      <c r="P55" s="14">
        <v>519.04046474121697</v>
      </c>
    </row>
    <row r="56" spans="1:16" x14ac:dyDescent="0.25">
      <c r="A56" s="7" t="s">
        <v>180</v>
      </c>
      <c r="B56" s="7">
        <v>2023</v>
      </c>
      <c r="C56" s="7" t="s">
        <v>1371</v>
      </c>
      <c r="D56" s="7" t="s">
        <v>1</v>
      </c>
      <c r="E56" s="272" t="s">
        <v>7</v>
      </c>
      <c r="F56" s="13">
        <v>7.2858473863837396</v>
      </c>
      <c r="G56" s="13">
        <v>4.8021576269208097</v>
      </c>
      <c r="H56" s="13">
        <v>10.292029227043701</v>
      </c>
      <c r="I56" s="13">
        <v>7.3898723991915301</v>
      </c>
      <c r="J56" s="13">
        <v>1.6787804674987601</v>
      </c>
      <c r="K56" s="7" t="s">
        <v>41</v>
      </c>
      <c r="L56" s="14">
        <v>372.74395228739201</v>
      </c>
      <c r="M56" s="14">
        <v>245.67838419326799</v>
      </c>
      <c r="N56" s="14">
        <v>526.54021525555697</v>
      </c>
      <c r="O56" s="14">
        <v>378.06587194263801</v>
      </c>
      <c r="P56" s="14">
        <v>85.886408717236606</v>
      </c>
    </row>
    <row r="57" spans="1:16" x14ac:dyDescent="0.25">
      <c r="A57" s="7" t="s">
        <v>180</v>
      </c>
      <c r="B57" s="7">
        <v>2023</v>
      </c>
      <c r="C57" s="7" t="s">
        <v>1371</v>
      </c>
      <c r="D57" s="7" t="s">
        <v>1</v>
      </c>
      <c r="E57" s="272" t="s">
        <v>8</v>
      </c>
      <c r="F57" s="13">
        <v>12.133444734961801</v>
      </c>
      <c r="G57" s="13">
        <v>9.1922204118622499</v>
      </c>
      <c r="H57" s="13">
        <v>15.3738609018258</v>
      </c>
      <c r="I57" s="13">
        <v>12.202264951754399</v>
      </c>
      <c r="J57" s="13">
        <v>1.9236130351301901</v>
      </c>
      <c r="K57" s="7" t="s">
        <v>41</v>
      </c>
      <c r="L57" s="14">
        <v>2388.4685960772299</v>
      </c>
      <c r="M57" s="14">
        <v>1809.4885880750801</v>
      </c>
      <c r="N57" s="14">
        <v>3026.34451852441</v>
      </c>
      <c r="O57" s="14">
        <v>2402.0158557528498</v>
      </c>
      <c r="P57" s="14">
        <v>378.66322596537901</v>
      </c>
    </row>
    <row r="58" spans="1:16" x14ac:dyDescent="0.25">
      <c r="A58" s="7" t="s">
        <v>180</v>
      </c>
      <c r="B58" s="7">
        <v>2023</v>
      </c>
      <c r="C58" s="7" t="s">
        <v>1371</v>
      </c>
      <c r="D58" s="7" t="s">
        <v>1</v>
      </c>
      <c r="E58" s="272" t="s">
        <v>9</v>
      </c>
      <c r="F58" s="13">
        <v>4.6115752949545001</v>
      </c>
      <c r="G58" s="13">
        <v>2.5300610542552202</v>
      </c>
      <c r="H58" s="13">
        <v>7.1802661435364596</v>
      </c>
      <c r="I58" s="13">
        <v>4.69945539534275</v>
      </c>
      <c r="J58" s="13">
        <v>1.4130531861664899</v>
      </c>
      <c r="K58" s="7" t="s">
        <v>41</v>
      </c>
      <c r="L58" s="14">
        <v>146.832557391351</v>
      </c>
      <c r="M58" s="14">
        <v>80.557143967486397</v>
      </c>
      <c r="N58" s="14">
        <v>228.61967401019999</v>
      </c>
      <c r="O58" s="14">
        <v>149.630659787713</v>
      </c>
      <c r="P58" s="14">
        <v>44.991613447541098</v>
      </c>
    </row>
    <row r="59" spans="1:16" x14ac:dyDescent="0.25">
      <c r="A59" s="7" t="s">
        <v>180</v>
      </c>
      <c r="B59" s="7">
        <v>2023</v>
      </c>
      <c r="C59" s="7" t="s">
        <v>1371</v>
      </c>
      <c r="D59" s="7" t="s">
        <v>1</v>
      </c>
      <c r="E59" s="272" t="s">
        <v>10</v>
      </c>
      <c r="F59" s="13">
        <v>1.1409421150163099</v>
      </c>
      <c r="G59" s="13">
        <v>0.29307765738738001</v>
      </c>
      <c r="H59" s="13">
        <v>2.6183924737506001</v>
      </c>
      <c r="I59" s="13">
        <v>1.25341674391158</v>
      </c>
      <c r="J59" s="13">
        <v>0.72077445797225104</v>
      </c>
      <c r="K59" s="7" t="s">
        <v>41</v>
      </c>
      <c r="L59" s="14">
        <v>28.3866398216059</v>
      </c>
      <c r="M59" s="14">
        <v>7.2917721157980298</v>
      </c>
      <c r="N59" s="14">
        <v>65.145604746914998</v>
      </c>
      <c r="O59" s="14">
        <v>31.185008588520098</v>
      </c>
      <c r="P59" s="14">
        <v>17.9328685143496</v>
      </c>
    </row>
    <row r="60" spans="1:16" x14ac:dyDescent="0.25">
      <c r="A60" s="7" t="s">
        <v>180</v>
      </c>
      <c r="B60" s="7">
        <v>2023</v>
      </c>
      <c r="C60" s="7" t="s">
        <v>1371</v>
      </c>
      <c r="D60" s="7" t="s">
        <v>1</v>
      </c>
      <c r="E60" s="272" t="s">
        <v>11</v>
      </c>
      <c r="F60" s="13">
        <v>3.6834268618297499E-4</v>
      </c>
      <c r="G60" s="13">
        <v>1.7848578267003301E-18</v>
      </c>
      <c r="H60" s="13">
        <v>1.5192519787090299</v>
      </c>
      <c r="I60" s="13">
        <v>0.22732574408494799</v>
      </c>
      <c r="J60" s="13">
        <v>0.69469718060350805</v>
      </c>
      <c r="K60" s="7" t="s">
        <v>41</v>
      </c>
      <c r="L60" s="14">
        <v>1.24794502078792E-2</v>
      </c>
      <c r="M60" s="14">
        <v>6.0470983168607203E-17</v>
      </c>
      <c r="N60" s="14">
        <v>51.472257038661901</v>
      </c>
      <c r="O60" s="14">
        <v>7.7017962095980499</v>
      </c>
      <c r="P60" s="14">
        <v>23.5363404788468</v>
      </c>
    </row>
    <row r="61" spans="1:16" x14ac:dyDescent="0.25">
      <c r="A61" s="7" t="s">
        <v>180</v>
      </c>
      <c r="B61" s="7">
        <v>2023</v>
      </c>
      <c r="C61" s="7" t="s">
        <v>1371</v>
      </c>
      <c r="D61" s="7" t="s">
        <v>1</v>
      </c>
      <c r="E61" s="272" t="s">
        <v>12</v>
      </c>
      <c r="F61" s="13">
        <v>2.2639934261719001</v>
      </c>
      <c r="G61" s="13">
        <v>0.85212812585306996</v>
      </c>
      <c r="H61" s="13">
        <v>4.3532726998031199</v>
      </c>
      <c r="I61" s="13">
        <v>2.3996412358330099</v>
      </c>
      <c r="J61" s="13">
        <v>1.05702666607842</v>
      </c>
      <c r="K61" s="7" t="s">
        <v>41</v>
      </c>
      <c r="L61" s="14">
        <v>142.51838617752099</v>
      </c>
      <c r="M61" s="14">
        <v>53.641465522450702</v>
      </c>
      <c r="N61" s="14">
        <v>274.03851645260602</v>
      </c>
      <c r="O61" s="14">
        <v>151.057415795688</v>
      </c>
      <c r="P61" s="14">
        <v>66.539828629637</v>
      </c>
    </row>
    <row r="62" spans="1:16" x14ac:dyDescent="0.25">
      <c r="A62" s="7" t="s">
        <v>180</v>
      </c>
      <c r="B62" s="7">
        <v>2023</v>
      </c>
      <c r="C62" s="7" t="s">
        <v>1371</v>
      </c>
      <c r="D62" s="7" t="s">
        <v>1</v>
      </c>
      <c r="E62" s="272" t="s">
        <v>15</v>
      </c>
      <c r="F62" s="13">
        <v>9.5221814001670093E-5</v>
      </c>
      <c r="G62" s="13">
        <v>1.32348939839327E-18</v>
      </c>
      <c r="H62" s="13">
        <v>0.580202199431057</v>
      </c>
      <c r="I62" s="13">
        <v>9.1526513040451396E-2</v>
      </c>
      <c r="J62" s="13">
        <v>0.28624502285327902</v>
      </c>
      <c r="K62" s="7" t="s">
        <v>41</v>
      </c>
      <c r="L62" s="14">
        <v>3.9459919722292002E-3</v>
      </c>
      <c r="M62" s="14">
        <v>5.4845400669417401E-17</v>
      </c>
      <c r="N62" s="14">
        <v>24.043579144422999</v>
      </c>
      <c r="O62" s="14">
        <v>3.7928587003962999</v>
      </c>
      <c r="P62" s="14">
        <v>11.861993747039801</v>
      </c>
    </row>
    <row r="63" spans="1:16" x14ac:dyDescent="0.25">
      <c r="A63" s="7" t="s">
        <v>180</v>
      </c>
      <c r="B63" s="7">
        <v>2023</v>
      </c>
      <c r="C63" s="7" t="s">
        <v>1371</v>
      </c>
      <c r="D63" s="7" t="s">
        <v>1</v>
      </c>
      <c r="E63" s="272" t="s">
        <v>13</v>
      </c>
      <c r="F63" s="13">
        <v>8.72873472372517E-4</v>
      </c>
      <c r="G63" s="13">
        <v>5.4613209159233498E-17</v>
      </c>
      <c r="H63" s="13">
        <v>1.51109499779458</v>
      </c>
      <c r="I63" s="13">
        <v>0.25571357498349101</v>
      </c>
      <c r="J63" s="13">
        <v>0.56218647983752701</v>
      </c>
      <c r="K63" s="7" t="s">
        <v>41</v>
      </c>
      <c r="L63" s="14">
        <v>5.2328764668732299E-2</v>
      </c>
      <c r="M63" s="14">
        <v>3.2740618890960398E-15</v>
      </c>
      <c r="N63" s="14">
        <v>90.590145117785099</v>
      </c>
      <c r="O63" s="14">
        <v>15.3300288202602</v>
      </c>
      <c r="P63" s="14">
        <v>33.703079466259702</v>
      </c>
    </row>
    <row r="64" spans="1:16" x14ac:dyDescent="0.25">
      <c r="A64" s="7" t="s">
        <v>180</v>
      </c>
      <c r="B64" s="7">
        <v>2024</v>
      </c>
      <c r="C64" s="7" t="s">
        <v>1370</v>
      </c>
      <c r="D64" s="7" t="s">
        <v>0</v>
      </c>
      <c r="E64" s="272" t="s">
        <v>7</v>
      </c>
      <c r="F64" s="13">
        <v>0.48717476890087702</v>
      </c>
      <c r="G64" s="13">
        <v>4.6301470898335799E-2</v>
      </c>
      <c r="H64" s="13">
        <v>1.5190988741374101</v>
      </c>
      <c r="I64" s="13">
        <v>0.593178630267294</v>
      </c>
      <c r="J64" s="13">
        <v>0.469727368996955</v>
      </c>
      <c r="K64" s="7" t="s">
        <v>41</v>
      </c>
      <c r="L64" s="14">
        <v>48.011073475181398</v>
      </c>
      <c r="M64" s="14">
        <v>4.5630099570310003</v>
      </c>
      <c r="N64" s="14">
        <v>149.70719404624199</v>
      </c>
      <c r="O64" s="14">
        <v>58.457754012841797</v>
      </c>
      <c r="P64" s="14">
        <v>46.291632214649901</v>
      </c>
    </row>
    <row r="65" spans="1:16" x14ac:dyDescent="0.25">
      <c r="A65" s="7" t="s">
        <v>180</v>
      </c>
      <c r="B65" s="7">
        <v>2024</v>
      </c>
      <c r="C65" s="7" t="s">
        <v>1370</v>
      </c>
      <c r="D65" s="7" t="s">
        <v>0</v>
      </c>
      <c r="E65" s="272" t="s">
        <v>8</v>
      </c>
      <c r="F65" s="13">
        <v>1.00359210221897</v>
      </c>
      <c r="G65" s="13">
        <v>0.35229460324786099</v>
      </c>
      <c r="H65" s="13">
        <v>2.2517749620700398</v>
      </c>
      <c r="I65" s="13">
        <v>1.1218041511772201</v>
      </c>
      <c r="J65" s="13">
        <v>0.59097646536956405</v>
      </c>
      <c r="K65" s="7" t="s">
        <v>41</v>
      </c>
      <c r="L65" s="14">
        <v>283.79577466548102</v>
      </c>
      <c r="M65" s="14">
        <v>99.621867906430197</v>
      </c>
      <c r="N65" s="14">
        <v>636.75692377416794</v>
      </c>
      <c r="O65" s="14">
        <v>317.22377786989603</v>
      </c>
      <c r="P65" s="14">
        <v>167.11632487720499</v>
      </c>
    </row>
    <row r="66" spans="1:16" x14ac:dyDescent="0.25">
      <c r="A66" s="7" t="s">
        <v>180</v>
      </c>
      <c r="B66" s="7">
        <v>2024</v>
      </c>
      <c r="C66" s="7" t="s">
        <v>1370</v>
      </c>
      <c r="D66" s="7" t="s">
        <v>0</v>
      </c>
      <c r="E66" s="272" t="s">
        <v>9</v>
      </c>
      <c r="F66" s="13">
        <v>1.94730224139682</v>
      </c>
      <c r="G66" s="13">
        <v>0.80423511481288401</v>
      </c>
      <c r="H66" s="13">
        <v>3.5681160789589601</v>
      </c>
      <c r="I66" s="13">
        <v>2.0320141600447998</v>
      </c>
      <c r="J66" s="13">
        <v>0.84727472467172305</v>
      </c>
      <c r="K66" s="7" t="s">
        <v>41</v>
      </c>
      <c r="L66" s="14">
        <v>733.19823993072998</v>
      </c>
      <c r="M66" s="14">
        <v>302.81060542934699</v>
      </c>
      <c r="N66" s="14">
        <v>1343.4670660496299</v>
      </c>
      <c r="O66" s="14">
        <v>765.09397154007104</v>
      </c>
      <c r="P66" s="14">
        <v>319.01587933339698</v>
      </c>
    </row>
    <row r="67" spans="1:16" x14ac:dyDescent="0.25">
      <c r="A67" s="7" t="s">
        <v>180</v>
      </c>
      <c r="B67" s="7">
        <v>2024</v>
      </c>
      <c r="C67" s="7" t="s">
        <v>1370</v>
      </c>
      <c r="D67" s="7" t="s">
        <v>0</v>
      </c>
      <c r="E67" s="272" t="s">
        <v>10</v>
      </c>
      <c r="F67" s="13">
        <v>1.3439020786866001</v>
      </c>
      <c r="G67" s="13">
        <v>0.40083596527910798</v>
      </c>
      <c r="H67" s="13">
        <v>2.806994376704</v>
      </c>
      <c r="I67" s="13">
        <v>1.4375691927055101</v>
      </c>
      <c r="J67" s="13">
        <v>0.73814312852238595</v>
      </c>
      <c r="K67" s="7" t="s">
        <v>41</v>
      </c>
      <c r="L67" s="14">
        <v>793.117250757688</v>
      </c>
      <c r="M67" s="14">
        <v>236.55735326911801</v>
      </c>
      <c r="N67" s="14">
        <v>1656.5758013556299</v>
      </c>
      <c r="O67" s="14">
        <v>848.39583476708594</v>
      </c>
      <c r="P67" s="14">
        <v>435.62254872877099</v>
      </c>
    </row>
    <row r="68" spans="1:16" x14ac:dyDescent="0.25">
      <c r="A68" s="7" t="s">
        <v>180</v>
      </c>
      <c r="B68" s="7">
        <v>2024</v>
      </c>
      <c r="C68" s="7" t="s">
        <v>1370</v>
      </c>
      <c r="D68" s="7" t="s">
        <v>0</v>
      </c>
      <c r="E68" s="272" t="s">
        <v>11</v>
      </c>
      <c r="F68" s="13">
        <v>2.8066420556007698</v>
      </c>
      <c r="G68" s="13">
        <v>1.36526402270072</v>
      </c>
      <c r="H68" s="13">
        <v>4.7437072352190803</v>
      </c>
      <c r="I68" s="13">
        <v>2.87884468533117</v>
      </c>
      <c r="J68" s="13">
        <v>1.03653456292413</v>
      </c>
      <c r="K68" s="7" t="s">
        <v>41</v>
      </c>
      <c r="L68" s="14">
        <v>871.12556121736895</v>
      </c>
      <c r="M68" s="14">
        <v>423.75064736585102</v>
      </c>
      <c r="N68" s="14">
        <v>1472.3518516673</v>
      </c>
      <c r="O68" s="14">
        <v>893.53581343309099</v>
      </c>
      <c r="P68" s="14">
        <v>321.719597640394</v>
      </c>
    </row>
    <row r="69" spans="1:16" x14ac:dyDescent="0.25">
      <c r="A69" s="7" t="s">
        <v>180</v>
      </c>
      <c r="B69" s="7">
        <v>2024</v>
      </c>
      <c r="C69" s="7" t="s">
        <v>1370</v>
      </c>
      <c r="D69" s="7" t="s">
        <v>0</v>
      </c>
      <c r="E69" s="272" t="s">
        <v>12</v>
      </c>
      <c r="F69" s="13">
        <v>0.55106675225828905</v>
      </c>
      <c r="G69" s="13">
        <v>1.27687187662187E-11</v>
      </c>
      <c r="H69" s="13">
        <v>2.22496098746864</v>
      </c>
      <c r="I69" s="13">
        <v>0.72951270061090101</v>
      </c>
      <c r="J69" s="13">
        <v>0.774494536177746</v>
      </c>
      <c r="K69" s="7" t="s">
        <v>41</v>
      </c>
      <c r="L69" s="14">
        <v>75.022227652443505</v>
      </c>
      <c r="M69" s="14">
        <v>1.7383333728330099E-9</v>
      </c>
      <c r="N69" s="14">
        <v>302.90618883398099</v>
      </c>
      <c r="O69" s="14">
        <v>99.315859061168098</v>
      </c>
      <c r="P69" s="14">
        <v>105.43968615523799</v>
      </c>
    </row>
    <row r="70" spans="1:16" x14ac:dyDescent="0.25">
      <c r="A70" s="7" t="s">
        <v>180</v>
      </c>
      <c r="B70" s="7">
        <v>2024</v>
      </c>
      <c r="C70" s="7" t="s">
        <v>1370</v>
      </c>
      <c r="D70" s="7" t="s">
        <v>0</v>
      </c>
      <c r="E70" s="272" t="s">
        <v>15</v>
      </c>
      <c r="F70" s="13">
        <v>5.3630210411447698E-5</v>
      </c>
      <c r="G70" s="13">
        <v>1.4918546277931701E-17</v>
      </c>
      <c r="H70" s="13">
        <v>0.39942497654277298</v>
      </c>
      <c r="I70" s="13">
        <v>6.14753772214729E-2</v>
      </c>
      <c r="J70" s="13">
        <v>0.18812249792319899</v>
      </c>
      <c r="K70" s="7" t="s">
        <v>41</v>
      </c>
      <c r="L70" s="14">
        <v>2.65185301421485E-2</v>
      </c>
      <c r="M70" s="14">
        <v>7.3767735780488893E-15</v>
      </c>
      <c r="N70" s="14">
        <v>197.50366815110399</v>
      </c>
      <c r="O70" s="14">
        <v>30.397729774701698</v>
      </c>
      <c r="P70" s="14">
        <v>93.020931548084505</v>
      </c>
    </row>
    <row r="71" spans="1:16" x14ac:dyDescent="0.25">
      <c r="A71" s="7" t="s">
        <v>180</v>
      </c>
      <c r="B71" s="7">
        <v>2024</v>
      </c>
      <c r="C71" s="7" t="s">
        <v>1370</v>
      </c>
      <c r="D71" s="7" t="s">
        <v>1</v>
      </c>
      <c r="E71" s="7" t="s">
        <v>72</v>
      </c>
      <c r="F71" s="13">
        <v>2.3630990903236699</v>
      </c>
      <c r="G71" s="13">
        <v>1.0994542249854999</v>
      </c>
      <c r="H71" s="13">
        <v>4.24265391908797</v>
      </c>
      <c r="I71" s="13">
        <v>2.4752532005991701</v>
      </c>
      <c r="J71" s="13">
        <v>0.987880140903726</v>
      </c>
      <c r="K71" s="7" t="s">
        <v>41</v>
      </c>
      <c r="L71" s="14">
        <v>182.242201845762</v>
      </c>
      <c r="M71" s="14">
        <v>84.789909830881896</v>
      </c>
      <c r="N71" s="14">
        <v>327.19347024006402</v>
      </c>
      <c r="O71" s="14">
        <v>190.89152683020799</v>
      </c>
      <c r="P71" s="14">
        <v>76.185316466495394</v>
      </c>
    </row>
    <row r="72" spans="1:16" x14ac:dyDescent="0.25">
      <c r="A72" s="7" t="s">
        <v>180</v>
      </c>
      <c r="B72" s="7">
        <v>2024</v>
      </c>
      <c r="C72" s="7" t="s">
        <v>1370</v>
      </c>
      <c r="D72" s="7" t="s">
        <v>1</v>
      </c>
      <c r="E72" s="272" t="s">
        <v>11</v>
      </c>
      <c r="F72" s="13">
        <v>2.6074319627760398</v>
      </c>
      <c r="G72" s="13">
        <v>1.0569035141433201</v>
      </c>
      <c r="H72" s="13">
        <v>4.6350454836179402</v>
      </c>
      <c r="I72" s="13">
        <v>2.6965980272292498</v>
      </c>
      <c r="J72" s="13">
        <v>1.09697532844732</v>
      </c>
      <c r="K72" s="7" t="s">
        <v>41</v>
      </c>
      <c r="L72" s="14">
        <v>44.300269047565003</v>
      </c>
      <c r="M72" s="14">
        <v>17.956790705295099</v>
      </c>
      <c r="N72" s="14">
        <v>78.7494227666688</v>
      </c>
      <c r="O72" s="14">
        <v>45.815200482625002</v>
      </c>
      <c r="P72" s="14">
        <v>18.63761083032</v>
      </c>
    </row>
    <row r="73" spans="1:16" x14ac:dyDescent="0.25">
      <c r="A73" s="7" t="s">
        <v>180</v>
      </c>
      <c r="B73" s="7">
        <v>2024</v>
      </c>
      <c r="C73" s="7" t="s">
        <v>1370</v>
      </c>
      <c r="D73" s="7" t="s">
        <v>1</v>
      </c>
      <c r="E73" s="272" t="s">
        <v>12</v>
      </c>
      <c r="F73" s="13">
        <v>2.8538734562278099</v>
      </c>
      <c r="G73" s="13">
        <v>1.4059633231133699</v>
      </c>
      <c r="H73" s="13">
        <v>4.8279011304944</v>
      </c>
      <c r="I73" s="13">
        <v>2.9533527507791799</v>
      </c>
      <c r="J73" s="13">
        <v>1.05061132034007</v>
      </c>
      <c r="K73" s="7" t="s">
        <v>41</v>
      </c>
      <c r="L73" s="14">
        <v>36.957661258150203</v>
      </c>
      <c r="M73" s="14">
        <v>18.2072250343181</v>
      </c>
      <c r="N73" s="14">
        <v>62.521319639902501</v>
      </c>
      <c r="O73" s="14">
        <v>38.245918122590403</v>
      </c>
      <c r="P73" s="14">
        <v>13.605416598403901</v>
      </c>
    </row>
    <row r="74" spans="1:16" x14ac:dyDescent="0.25">
      <c r="A74" s="7" t="s">
        <v>180</v>
      </c>
      <c r="B74" s="7">
        <v>2024</v>
      </c>
      <c r="C74" s="7" t="s">
        <v>1370</v>
      </c>
      <c r="D74" s="7" t="s">
        <v>1</v>
      </c>
      <c r="E74" s="272" t="s">
        <v>15</v>
      </c>
      <c r="F74" s="13">
        <v>3.7109168519627201E-5</v>
      </c>
      <c r="G74" s="13">
        <v>9.1687687785560094E-18</v>
      </c>
      <c r="H74" s="13">
        <v>0.30029763763018702</v>
      </c>
      <c r="I74" s="13">
        <v>5.0229781910366297E-2</v>
      </c>
      <c r="J74" s="13">
        <v>0.17605035211793499</v>
      </c>
      <c r="K74" s="7" t="s">
        <v>41</v>
      </c>
      <c r="L74" s="14">
        <v>1.00343191677072E-3</v>
      </c>
      <c r="M74" s="14">
        <v>2.4792350777215401E-16</v>
      </c>
      <c r="N74" s="14">
        <v>8.12004812152027</v>
      </c>
      <c r="O74" s="14">
        <v>1.3582133028562999</v>
      </c>
      <c r="P74" s="14">
        <v>4.7604015212689799</v>
      </c>
    </row>
    <row r="75" spans="1:16" x14ac:dyDescent="0.25">
      <c r="A75" s="7" t="s">
        <v>180</v>
      </c>
      <c r="B75" s="7">
        <v>2024</v>
      </c>
      <c r="C75" s="7" t="s">
        <v>1371</v>
      </c>
      <c r="D75" s="7" t="s">
        <v>0</v>
      </c>
      <c r="E75" s="272" t="s">
        <v>7</v>
      </c>
      <c r="F75" s="13">
        <v>4.0666728439363699E-3</v>
      </c>
      <c r="G75" s="13">
        <v>6.4621357442470302E-16</v>
      </c>
      <c r="H75" s="13">
        <v>0.87080933989653697</v>
      </c>
      <c r="I75" s="13">
        <v>0.173169863979699</v>
      </c>
      <c r="J75" s="13">
        <v>0.32620600681018402</v>
      </c>
      <c r="K75" s="7" t="s">
        <v>41</v>
      </c>
      <c r="L75" s="14">
        <v>0.53761414996838897</v>
      </c>
      <c r="M75" s="14">
        <v>8.5429434538945703E-14</v>
      </c>
      <c r="N75" s="14">
        <v>115.120994734322</v>
      </c>
      <c r="O75" s="14">
        <v>22.893056018116201</v>
      </c>
      <c r="P75" s="14">
        <v>43.124434100306303</v>
      </c>
    </row>
    <row r="76" spans="1:16" x14ac:dyDescent="0.25">
      <c r="A76" s="7" t="s">
        <v>180</v>
      </c>
      <c r="B76" s="7">
        <v>2024</v>
      </c>
      <c r="C76" s="7" t="s">
        <v>1371</v>
      </c>
      <c r="D76" s="7" t="s">
        <v>0</v>
      </c>
      <c r="E76" s="272" t="s">
        <v>8</v>
      </c>
      <c r="F76" s="13">
        <v>1.4004881084598699</v>
      </c>
      <c r="G76" s="13">
        <v>0.464525553261317</v>
      </c>
      <c r="H76" s="13">
        <v>2.8803484219672701</v>
      </c>
      <c r="I76" s="13">
        <v>1.51968467331998</v>
      </c>
      <c r="J76" s="13">
        <v>0.75766513275062597</v>
      </c>
      <c r="K76" s="7" t="s">
        <v>41</v>
      </c>
      <c r="L76" s="14">
        <v>289.56492130516398</v>
      </c>
      <c r="M76" s="14">
        <v>96.045303392309904</v>
      </c>
      <c r="N76" s="14">
        <v>595.54083972595402</v>
      </c>
      <c r="O76" s="14">
        <v>314.21000305564098</v>
      </c>
      <c r="P76" s="14">
        <v>156.65484284751901</v>
      </c>
    </row>
    <row r="77" spans="1:16" x14ac:dyDescent="0.25">
      <c r="A77" s="7" t="s">
        <v>180</v>
      </c>
      <c r="B77" s="7">
        <v>2024</v>
      </c>
      <c r="C77" s="7" t="s">
        <v>1371</v>
      </c>
      <c r="D77" s="7" t="s">
        <v>0</v>
      </c>
      <c r="E77" s="272" t="s">
        <v>9</v>
      </c>
      <c r="F77" s="13">
        <v>0.69664699612207404</v>
      </c>
      <c r="G77" s="13">
        <v>0.16023911515795899</v>
      </c>
      <c r="H77" s="13">
        <v>1.73066163345532</v>
      </c>
      <c r="I77" s="13">
        <v>0.79165236670251404</v>
      </c>
      <c r="J77" s="13">
        <v>0.50384434812831602</v>
      </c>
      <c r="K77" s="7" t="s">
        <v>41</v>
      </c>
      <c r="L77" s="14">
        <v>663.11737619871894</v>
      </c>
      <c r="M77" s="14">
        <v>152.526806545406</v>
      </c>
      <c r="N77" s="14">
        <v>1647.3648890371101</v>
      </c>
      <c r="O77" s="14">
        <v>753.55013829312202</v>
      </c>
      <c r="P77" s="14">
        <v>479.59431965290003</v>
      </c>
    </row>
    <row r="78" spans="1:16" x14ac:dyDescent="0.25">
      <c r="A78" s="7" t="s">
        <v>180</v>
      </c>
      <c r="B78" s="7">
        <v>2024</v>
      </c>
      <c r="C78" s="7" t="s">
        <v>1371</v>
      </c>
      <c r="D78" s="7" t="s">
        <v>0</v>
      </c>
      <c r="E78" s="272" t="s">
        <v>10</v>
      </c>
      <c r="F78" s="13">
        <v>0.69649942027123102</v>
      </c>
      <c r="G78" s="13">
        <v>0.20761187391758201</v>
      </c>
      <c r="H78" s="13">
        <v>1.69794654079339</v>
      </c>
      <c r="I78" s="13">
        <v>0.80171055936663504</v>
      </c>
      <c r="J78" s="13">
        <v>0.476310604103099</v>
      </c>
      <c r="K78" s="7" t="s">
        <v>41</v>
      </c>
      <c r="L78" s="14">
        <v>500.60895831994702</v>
      </c>
      <c r="M78" s="14">
        <v>149.221034378262</v>
      </c>
      <c r="N78" s="14">
        <v>1220.39907619525</v>
      </c>
      <c r="O78" s="14">
        <v>576.22946454476903</v>
      </c>
      <c r="P78" s="14">
        <v>342.34824669910199</v>
      </c>
    </row>
    <row r="79" spans="1:16" x14ac:dyDescent="0.25">
      <c r="A79" s="7" t="s">
        <v>180</v>
      </c>
      <c r="B79" s="7">
        <v>2024</v>
      </c>
      <c r="C79" s="7" t="s">
        <v>1371</v>
      </c>
      <c r="D79" s="7" t="s">
        <v>0</v>
      </c>
      <c r="E79" s="272" t="s">
        <v>11</v>
      </c>
      <c r="F79" s="13">
        <v>2.58867261419724</v>
      </c>
      <c r="G79" s="13">
        <v>1.09335532895441</v>
      </c>
      <c r="H79" s="13">
        <v>4.5791686776437199</v>
      </c>
      <c r="I79" s="13">
        <v>2.6851901272049199</v>
      </c>
      <c r="J79" s="13">
        <v>1.0574221320055801</v>
      </c>
      <c r="K79" s="7" t="s">
        <v>41</v>
      </c>
      <c r="L79" s="14">
        <v>114.18634901224</v>
      </c>
      <c r="M79" s="14">
        <v>48.2279035601793</v>
      </c>
      <c r="N79" s="14">
        <v>201.98713037086401</v>
      </c>
      <c r="O79" s="14">
        <v>118.44373651100901</v>
      </c>
      <c r="P79" s="14">
        <v>46.642890242766299</v>
      </c>
    </row>
    <row r="80" spans="1:16" x14ac:dyDescent="0.25">
      <c r="A80" s="7" t="s">
        <v>180</v>
      </c>
      <c r="B80" s="7">
        <v>2024</v>
      </c>
      <c r="C80" s="7" t="s">
        <v>1371</v>
      </c>
      <c r="D80" s="7" t="s">
        <v>0</v>
      </c>
      <c r="E80" s="272" t="s">
        <v>12</v>
      </c>
      <c r="F80" s="13">
        <v>3.9244643925965699</v>
      </c>
      <c r="G80" s="13">
        <v>2.1254616674423601</v>
      </c>
      <c r="H80" s="13">
        <v>6.2296851336817403</v>
      </c>
      <c r="I80" s="13">
        <v>4.0135616225108901</v>
      </c>
      <c r="J80" s="13">
        <v>1.25389887163714</v>
      </c>
      <c r="K80" s="7" t="s">
        <v>41</v>
      </c>
      <c r="L80" s="14">
        <v>306.06897797860597</v>
      </c>
      <c r="M80" s="14">
        <v>165.76475544382899</v>
      </c>
      <c r="N80" s="14">
        <v>485.853143575839</v>
      </c>
      <c r="O80" s="14">
        <v>313.017670939624</v>
      </c>
      <c r="P80" s="14">
        <v>97.791572998980797</v>
      </c>
    </row>
    <row r="81" spans="1:16" x14ac:dyDescent="0.25">
      <c r="A81" s="7" t="s">
        <v>180</v>
      </c>
      <c r="B81" s="7">
        <v>2024</v>
      </c>
      <c r="C81" s="7" t="s">
        <v>1371</v>
      </c>
      <c r="D81" s="7" t="s">
        <v>0</v>
      </c>
      <c r="E81" s="272" t="s">
        <v>15</v>
      </c>
      <c r="F81" s="13">
        <v>1.3735494864859299E-4</v>
      </c>
      <c r="G81" s="13">
        <v>7.6001913552548303E-17</v>
      </c>
      <c r="H81" s="13">
        <v>1.2904119018646001</v>
      </c>
      <c r="I81" s="13">
        <v>0.22352208444225</v>
      </c>
      <c r="J81" s="13">
        <v>0.83110387804813401</v>
      </c>
      <c r="K81" s="7" t="s">
        <v>41</v>
      </c>
      <c r="L81" s="14">
        <v>4.6013907797278703E-3</v>
      </c>
      <c r="M81" s="14">
        <v>2.5460641040103699E-15</v>
      </c>
      <c r="N81" s="14">
        <v>43.228798712464297</v>
      </c>
      <c r="O81" s="14">
        <v>7.4879898288153903</v>
      </c>
      <c r="P81" s="14">
        <v>27.841979914612502</v>
      </c>
    </row>
    <row r="82" spans="1:16" x14ac:dyDescent="0.25">
      <c r="A82" s="7" t="s">
        <v>180</v>
      </c>
      <c r="B82" s="7">
        <v>2024</v>
      </c>
      <c r="C82" s="7" t="s">
        <v>1371</v>
      </c>
      <c r="D82" s="7" t="s">
        <v>1</v>
      </c>
      <c r="E82" s="272" t="s">
        <v>7</v>
      </c>
      <c r="F82" s="13">
        <v>8.4449769438111992E-3</v>
      </c>
      <c r="G82" s="13">
        <v>8.7443678600301904E-16</v>
      </c>
      <c r="H82" s="13">
        <v>0.89299802226024405</v>
      </c>
      <c r="I82" s="13">
        <v>0.18814128745237499</v>
      </c>
      <c r="J82" s="13">
        <v>0.343489097516747</v>
      </c>
      <c r="K82" s="7" t="s">
        <v>41</v>
      </c>
      <c r="L82" s="14">
        <v>3.55491304449732</v>
      </c>
      <c r="M82" s="14">
        <v>3.6809416506797098E-13</v>
      </c>
      <c r="N82" s="14">
        <v>375.90751747044902</v>
      </c>
      <c r="O82" s="14">
        <v>79.198074953077395</v>
      </c>
      <c r="P82" s="14">
        <v>144.59173559967499</v>
      </c>
    </row>
    <row r="83" spans="1:16" x14ac:dyDescent="0.25">
      <c r="A83" s="7" t="s">
        <v>180</v>
      </c>
      <c r="B83" s="7">
        <v>2024</v>
      </c>
      <c r="C83" s="7" t="s">
        <v>1371</v>
      </c>
      <c r="D83" s="7" t="s">
        <v>1</v>
      </c>
      <c r="E83" s="272" t="s">
        <v>8</v>
      </c>
      <c r="F83" s="13">
        <v>1.5313164807694799</v>
      </c>
      <c r="G83" s="13">
        <v>0.56661674669645101</v>
      </c>
      <c r="H83" s="13">
        <v>3.0810985845507801</v>
      </c>
      <c r="I83" s="13">
        <v>1.63026272098914</v>
      </c>
      <c r="J83" s="13">
        <v>0.77800640975462898</v>
      </c>
      <c r="K83" s="7" t="s">
        <v>41</v>
      </c>
      <c r="L83" s="14">
        <v>549.66605077220697</v>
      </c>
      <c r="M83" s="14">
        <v>203.38708122669101</v>
      </c>
      <c r="N83" s="14">
        <v>1105.9603369245001</v>
      </c>
      <c r="O83" s="14">
        <v>585.18280369905403</v>
      </c>
      <c r="P83" s="14">
        <v>279.26540078142398</v>
      </c>
    </row>
    <row r="84" spans="1:16" x14ac:dyDescent="0.25">
      <c r="A84" s="7" t="s">
        <v>180</v>
      </c>
      <c r="B84" s="7">
        <v>2024</v>
      </c>
      <c r="C84" s="7" t="s">
        <v>1371</v>
      </c>
      <c r="D84" s="7" t="s">
        <v>1</v>
      </c>
      <c r="E84" s="272" t="s">
        <v>9</v>
      </c>
      <c r="F84" s="13">
        <v>1.8092365750081001</v>
      </c>
      <c r="G84" s="13">
        <v>0.81802911825293301</v>
      </c>
      <c r="H84" s="13">
        <v>3.3865035313060399</v>
      </c>
      <c r="I84" s="13">
        <v>1.92063522843297</v>
      </c>
      <c r="J84" s="13">
        <v>0.80434653519277399</v>
      </c>
      <c r="K84" s="7" t="s">
        <v>41</v>
      </c>
      <c r="L84" s="14">
        <v>464.70241429083001</v>
      </c>
      <c r="M84" s="14">
        <v>210.110779023265</v>
      </c>
      <c r="N84" s="14">
        <v>869.82343201595597</v>
      </c>
      <c r="O84" s="14">
        <v>493.315158423009</v>
      </c>
      <c r="P84" s="14">
        <v>206.59640756426401</v>
      </c>
    </row>
    <row r="85" spans="1:16" x14ac:dyDescent="0.25">
      <c r="A85" s="7" t="s">
        <v>180</v>
      </c>
      <c r="B85" s="7">
        <v>2024</v>
      </c>
      <c r="C85" s="7" t="s">
        <v>1371</v>
      </c>
      <c r="D85" s="7" t="s">
        <v>1</v>
      </c>
      <c r="E85" s="272" t="s">
        <v>10</v>
      </c>
      <c r="F85" s="13">
        <v>2.0935053238753101</v>
      </c>
      <c r="G85" s="13">
        <v>0.87979032668352897</v>
      </c>
      <c r="H85" s="13">
        <v>3.86930763888892</v>
      </c>
      <c r="I85" s="13">
        <v>2.2024201266889998</v>
      </c>
      <c r="J85" s="13">
        <v>0.93602090985909003</v>
      </c>
      <c r="K85" s="7" t="s">
        <v>41</v>
      </c>
      <c r="L85" s="14">
        <v>77.313151610715394</v>
      </c>
      <c r="M85" s="14">
        <v>32.490656764422702</v>
      </c>
      <c r="N85" s="14">
        <v>142.89353110416801</v>
      </c>
      <c r="O85" s="14">
        <v>81.335375278624895</v>
      </c>
      <c r="P85" s="14">
        <v>34.567252201096203</v>
      </c>
    </row>
    <row r="86" spans="1:16" x14ac:dyDescent="0.25">
      <c r="A86" s="7" t="s">
        <v>180</v>
      </c>
      <c r="B86" s="7">
        <v>2024</v>
      </c>
      <c r="C86" s="7" t="s">
        <v>1371</v>
      </c>
      <c r="D86" s="7" t="s">
        <v>1</v>
      </c>
      <c r="E86" s="272" t="s">
        <v>11</v>
      </c>
      <c r="F86" s="13">
        <v>1.2607861414700201E-4</v>
      </c>
      <c r="G86" s="13">
        <v>6.1083496310833499E-17</v>
      </c>
      <c r="H86" s="13">
        <v>0.81172621719503901</v>
      </c>
      <c r="I86" s="13">
        <v>0.12126121704213599</v>
      </c>
      <c r="J86" s="13">
        <v>0.39552358413828398</v>
      </c>
      <c r="K86" s="7" t="s">
        <v>41</v>
      </c>
      <c r="L86" s="14">
        <v>3.5049854732866799E-4</v>
      </c>
      <c r="M86" s="14">
        <v>1.69812119744117E-16</v>
      </c>
      <c r="N86" s="14">
        <v>2.2565988838022002</v>
      </c>
      <c r="O86" s="14">
        <v>0.33710618337713899</v>
      </c>
      <c r="P86" s="14">
        <v>1.0995555639044201</v>
      </c>
    </row>
    <row r="87" spans="1:16" x14ac:dyDescent="0.25">
      <c r="A87" s="7" t="s">
        <v>180</v>
      </c>
      <c r="B87" s="7">
        <v>2024</v>
      </c>
      <c r="C87" s="7" t="s">
        <v>1371</v>
      </c>
      <c r="D87" s="7" t="s">
        <v>1</v>
      </c>
      <c r="E87" s="272" t="s">
        <v>12</v>
      </c>
      <c r="F87" s="13">
        <v>1.30957475756535</v>
      </c>
      <c r="G87" s="13">
        <v>3.0891904013038801E-9</v>
      </c>
      <c r="H87" s="13">
        <v>4.1546496403334601</v>
      </c>
      <c r="I87" s="13">
        <v>1.5780700601187301</v>
      </c>
      <c r="J87" s="13">
        <v>1.3868933671863699</v>
      </c>
      <c r="K87" s="7" t="s">
        <v>41</v>
      </c>
      <c r="L87" s="14">
        <v>13.6588647214066</v>
      </c>
      <c r="M87" s="14">
        <v>3.2220255885599401E-8</v>
      </c>
      <c r="N87" s="14">
        <v>43.332995748678002</v>
      </c>
      <c r="O87" s="14">
        <v>16.459270727038401</v>
      </c>
      <c r="P87" s="14">
        <v>14.4652978197538</v>
      </c>
    </row>
    <row r="88" spans="1:16" x14ac:dyDescent="0.25">
      <c r="A88" s="7" t="s">
        <v>180</v>
      </c>
      <c r="B88" s="7">
        <v>2024</v>
      </c>
      <c r="C88" s="7" t="s">
        <v>1371</v>
      </c>
      <c r="D88" s="7" t="s">
        <v>1</v>
      </c>
      <c r="E88" s="272" t="s">
        <v>15</v>
      </c>
      <c r="F88" s="13">
        <v>7.62333331392845</v>
      </c>
      <c r="G88" s="13">
        <v>5.0184571809065996</v>
      </c>
      <c r="H88" s="13">
        <v>10.791635090344</v>
      </c>
      <c r="I88" s="13">
        <v>7.7566418956501701</v>
      </c>
      <c r="J88" s="13">
        <v>1.7999728643205499</v>
      </c>
      <c r="K88" s="7" t="s">
        <v>41</v>
      </c>
      <c r="L88" s="14">
        <v>609.561731781719</v>
      </c>
      <c r="M88" s="14">
        <v>401.27583618529098</v>
      </c>
      <c r="N88" s="14">
        <v>862.89914182391101</v>
      </c>
      <c r="O88" s="14">
        <v>620.22108597618706</v>
      </c>
      <c r="P88" s="14">
        <v>143.92583023107099</v>
      </c>
    </row>
    <row r="89" spans="1:16" x14ac:dyDescent="0.25">
      <c r="E89" s="272"/>
      <c r="F89" s="13"/>
      <c r="G89" s="13"/>
      <c r="H89" s="13"/>
      <c r="I89" s="13"/>
      <c r="J89" s="13"/>
      <c r="L89" s="14"/>
      <c r="M89" s="14"/>
      <c r="N89" s="14"/>
      <c r="O89" s="14"/>
      <c r="P89" s="14"/>
    </row>
    <row r="90" spans="1:16" x14ac:dyDescent="0.25">
      <c r="E90" s="272"/>
      <c r="F90" s="13"/>
      <c r="G90" s="13"/>
      <c r="H90" s="13"/>
      <c r="I90" s="13"/>
      <c r="J90" s="13"/>
      <c r="L90" s="14"/>
      <c r="M90" s="14"/>
      <c r="N90" s="14"/>
      <c r="O90" s="14"/>
      <c r="P90" s="14"/>
    </row>
    <row r="91" spans="1:16" x14ac:dyDescent="0.25">
      <c r="E91" s="272"/>
      <c r="F91" s="13"/>
      <c r="G91" s="13"/>
      <c r="H91" s="13"/>
      <c r="I91" s="13"/>
      <c r="J91" s="13"/>
      <c r="L91" s="14"/>
      <c r="M91" s="14"/>
      <c r="N91" s="14"/>
      <c r="O91" s="14"/>
      <c r="P91" s="14"/>
    </row>
    <row r="92" spans="1:16" x14ac:dyDescent="0.25">
      <c r="E92" s="272"/>
      <c r="F92" s="13"/>
      <c r="G92" s="13"/>
      <c r="H92" s="13"/>
      <c r="I92" s="13"/>
      <c r="J92" s="13"/>
      <c r="L92" s="14"/>
      <c r="M92" s="14"/>
      <c r="N92" s="14"/>
      <c r="O92" s="14"/>
      <c r="P92" s="14"/>
    </row>
    <row r="93" spans="1:16" x14ac:dyDescent="0.25">
      <c r="E93" s="272"/>
      <c r="F93" s="13"/>
      <c r="G93" s="13"/>
      <c r="H93" s="13"/>
      <c r="I93" s="13"/>
      <c r="J93" s="13"/>
      <c r="L93" s="14"/>
      <c r="M93" s="14"/>
      <c r="N93" s="14"/>
      <c r="O93" s="14"/>
      <c r="P93" s="14"/>
    </row>
    <row r="94" spans="1:16" x14ac:dyDescent="0.25">
      <c r="E94" s="272"/>
      <c r="F94" s="13"/>
      <c r="G94" s="13"/>
      <c r="H94" s="13"/>
      <c r="I94" s="13"/>
      <c r="J94" s="13"/>
      <c r="L94" s="14"/>
      <c r="M94" s="14"/>
      <c r="N94" s="14"/>
      <c r="O94" s="14"/>
      <c r="P94" s="14"/>
    </row>
    <row r="95" spans="1:16" x14ac:dyDescent="0.25">
      <c r="E95" s="272"/>
      <c r="F95" s="13"/>
      <c r="G95" s="13"/>
      <c r="H95" s="13"/>
      <c r="I95" s="13"/>
      <c r="J95" s="13"/>
      <c r="L95" s="14"/>
      <c r="M95" s="14"/>
      <c r="N95" s="14"/>
      <c r="O95" s="14"/>
      <c r="P95" s="14"/>
    </row>
    <row r="96" spans="1:16" x14ac:dyDescent="0.25">
      <c r="E96" s="272"/>
      <c r="F96" s="13"/>
      <c r="G96" s="13"/>
      <c r="H96" s="13"/>
      <c r="I96" s="13"/>
      <c r="J96" s="13"/>
      <c r="L96" s="14"/>
      <c r="M96" s="14"/>
      <c r="N96" s="14"/>
      <c r="O96" s="14"/>
      <c r="P96" s="14"/>
    </row>
    <row r="97" spans="5:16" x14ac:dyDescent="0.25">
      <c r="E97" s="272"/>
      <c r="F97" s="13"/>
      <c r="G97" s="13"/>
      <c r="H97" s="13"/>
      <c r="I97" s="13"/>
      <c r="J97" s="13"/>
      <c r="L97" s="14"/>
      <c r="M97" s="14"/>
      <c r="N97" s="14"/>
      <c r="O97" s="14"/>
      <c r="P97" s="14"/>
    </row>
    <row r="98" spans="5:16" x14ac:dyDescent="0.25">
      <c r="F98" s="13"/>
      <c r="G98" s="13"/>
      <c r="H98" s="13"/>
      <c r="I98" s="13"/>
      <c r="J98" s="13"/>
      <c r="L98" s="14"/>
      <c r="M98" s="14"/>
      <c r="N98" s="14"/>
      <c r="O98" s="14"/>
      <c r="P98" s="14"/>
    </row>
    <row r="99" spans="5:16" x14ac:dyDescent="0.25">
      <c r="E99" s="272"/>
      <c r="F99" s="13"/>
      <c r="G99" s="13"/>
      <c r="H99" s="13"/>
      <c r="I99" s="13"/>
      <c r="J99" s="13"/>
      <c r="L99" s="14"/>
      <c r="M99" s="14"/>
      <c r="N99" s="14"/>
      <c r="O99" s="14"/>
      <c r="P99" s="14"/>
    </row>
    <row r="100" spans="5:16" x14ac:dyDescent="0.25">
      <c r="E100" s="272"/>
      <c r="F100" s="13"/>
      <c r="G100" s="13"/>
      <c r="H100" s="13"/>
      <c r="I100" s="13"/>
      <c r="J100" s="13"/>
      <c r="L100" s="14"/>
      <c r="M100" s="14"/>
      <c r="N100" s="14"/>
      <c r="O100" s="14"/>
      <c r="P100" s="14"/>
    </row>
    <row r="101" spans="5:16" x14ac:dyDescent="0.25">
      <c r="E101" s="272"/>
      <c r="F101" s="13"/>
      <c r="G101" s="13"/>
      <c r="H101" s="13"/>
      <c r="I101" s="13"/>
      <c r="J101" s="13"/>
      <c r="L101" s="14"/>
      <c r="M101" s="14"/>
      <c r="N101" s="14"/>
      <c r="O101" s="14"/>
      <c r="P101" s="14"/>
    </row>
    <row r="102" spans="5:16" x14ac:dyDescent="0.25">
      <c r="F102" s="13"/>
      <c r="G102" s="13"/>
      <c r="H102" s="13"/>
      <c r="I102" s="13"/>
      <c r="J102" s="13"/>
      <c r="L102" s="14"/>
      <c r="M102" s="14"/>
      <c r="N102" s="14"/>
      <c r="O102" s="14"/>
      <c r="P102" s="14"/>
    </row>
    <row r="103" spans="5:16" x14ac:dyDescent="0.25">
      <c r="E103" s="272"/>
      <c r="F103" s="13"/>
      <c r="G103" s="13"/>
      <c r="H103" s="13"/>
      <c r="I103" s="13"/>
      <c r="J103" s="13"/>
      <c r="L103" s="14"/>
      <c r="M103" s="14"/>
      <c r="N103" s="14"/>
      <c r="O103" s="14"/>
      <c r="P103" s="14"/>
    </row>
    <row r="104" spans="5:16" x14ac:dyDescent="0.25">
      <c r="E104" s="272"/>
      <c r="F104" s="13"/>
      <c r="G104" s="13"/>
      <c r="H104" s="13"/>
      <c r="I104" s="13"/>
      <c r="J104" s="13"/>
      <c r="L104" s="14"/>
      <c r="M104" s="14"/>
      <c r="N104" s="14"/>
      <c r="O104" s="14"/>
      <c r="P104" s="14"/>
    </row>
    <row r="105" spans="5:16" x14ac:dyDescent="0.25">
      <c r="E105" s="272"/>
      <c r="F105" s="13"/>
      <c r="G105" s="13"/>
      <c r="H105" s="13"/>
      <c r="I105" s="13"/>
      <c r="J105" s="13"/>
      <c r="L105" s="14"/>
      <c r="M105" s="14"/>
      <c r="N105" s="14"/>
      <c r="O105" s="14"/>
      <c r="P105" s="14"/>
    </row>
    <row r="106" spans="5:16" x14ac:dyDescent="0.25">
      <c r="E106" s="272"/>
      <c r="F106" s="13"/>
      <c r="G106" s="13"/>
      <c r="H106" s="13"/>
      <c r="I106" s="13"/>
      <c r="J106" s="13"/>
      <c r="L106" s="14"/>
      <c r="M106" s="14"/>
      <c r="N106" s="14"/>
      <c r="O106" s="14"/>
      <c r="P106" s="14"/>
    </row>
    <row r="107" spans="5:16" x14ac:dyDescent="0.25">
      <c r="E107" s="272"/>
      <c r="F107" s="13"/>
      <c r="G107" s="13"/>
      <c r="H107" s="13"/>
      <c r="I107" s="13"/>
      <c r="J107" s="13"/>
      <c r="L107" s="14"/>
      <c r="M107" s="14"/>
      <c r="N107" s="14"/>
      <c r="O107" s="14"/>
      <c r="P107" s="14"/>
    </row>
    <row r="108" spans="5:16" x14ac:dyDescent="0.25">
      <c r="E108" s="272"/>
      <c r="F108" s="13"/>
      <c r="G108" s="13"/>
      <c r="H108" s="13"/>
      <c r="I108" s="13"/>
      <c r="J108" s="13"/>
      <c r="L108" s="14"/>
      <c r="M108" s="14"/>
      <c r="N108" s="14"/>
      <c r="O108" s="14"/>
      <c r="P108" s="14"/>
    </row>
    <row r="109" spans="5:16" x14ac:dyDescent="0.25">
      <c r="E109" s="272"/>
      <c r="F109" s="13"/>
      <c r="G109" s="13"/>
      <c r="H109" s="13"/>
      <c r="I109" s="13"/>
      <c r="J109" s="13"/>
      <c r="L109" s="14"/>
      <c r="M109" s="14"/>
      <c r="N109" s="14"/>
      <c r="O109" s="14"/>
      <c r="P109" s="14"/>
    </row>
    <row r="110" spans="5:16" x14ac:dyDescent="0.25">
      <c r="E110" s="272"/>
      <c r="F110" s="13"/>
      <c r="G110" s="13"/>
      <c r="H110" s="13"/>
      <c r="I110" s="13"/>
      <c r="J110" s="13"/>
      <c r="L110" s="14"/>
      <c r="M110" s="14"/>
      <c r="N110" s="14"/>
      <c r="O110" s="14"/>
      <c r="P110" s="14"/>
    </row>
    <row r="111" spans="5:16" x14ac:dyDescent="0.25">
      <c r="E111" s="272"/>
      <c r="F111" s="13"/>
      <c r="G111" s="13"/>
      <c r="H111" s="13"/>
      <c r="I111" s="13"/>
      <c r="J111" s="13"/>
      <c r="L111" s="14"/>
      <c r="M111" s="14"/>
      <c r="N111" s="14"/>
      <c r="O111" s="14"/>
      <c r="P111" s="14"/>
    </row>
    <row r="112" spans="5:16" x14ac:dyDescent="0.25">
      <c r="E112" s="272"/>
      <c r="F112" s="13"/>
      <c r="G112" s="13"/>
      <c r="H112" s="13"/>
      <c r="I112" s="13"/>
      <c r="J112" s="13"/>
      <c r="L112" s="14"/>
      <c r="M112" s="14"/>
      <c r="N112" s="14"/>
      <c r="O112" s="14"/>
      <c r="P112" s="14"/>
    </row>
    <row r="113" spans="5:16" x14ac:dyDescent="0.25">
      <c r="E113" s="272"/>
      <c r="F113" s="13"/>
      <c r="G113" s="13"/>
      <c r="H113" s="13"/>
      <c r="I113" s="13"/>
      <c r="J113" s="13"/>
      <c r="L113" s="14"/>
      <c r="M113" s="14"/>
      <c r="N113" s="14"/>
      <c r="O113" s="14"/>
      <c r="P113" s="14"/>
    </row>
    <row r="114" spans="5:16" x14ac:dyDescent="0.25">
      <c r="E114" s="272"/>
      <c r="F114" s="13"/>
      <c r="G114" s="13"/>
      <c r="H114" s="13"/>
      <c r="I114" s="13"/>
      <c r="J114" s="13"/>
      <c r="L114" s="14"/>
      <c r="M114" s="14"/>
      <c r="N114" s="14"/>
      <c r="O114" s="14"/>
      <c r="P114" s="14"/>
    </row>
    <row r="115" spans="5:16" x14ac:dyDescent="0.25">
      <c r="E115" s="272"/>
      <c r="F115" s="13"/>
      <c r="G115" s="13"/>
      <c r="H115" s="13"/>
      <c r="I115" s="13"/>
      <c r="J115" s="13"/>
      <c r="L115" s="14"/>
      <c r="M115" s="14"/>
      <c r="N115" s="14"/>
      <c r="O115" s="14"/>
      <c r="P115" s="14"/>
    </row>
    <row r="116" spans="5:16" x14ac:dyDescent="0.25">
      <c r="E116" s="272"/>
      <c r="F116" s="13"/>
      <c r="G116" s="13"/>
      <c r="H116" s="13"/>
      <c r="I116" s="13"/>
      <c r="J116" s="13"/>
      <c r="L116" s="14"/>
      <c r="M116" s="14"/>
      <c r="N116" s="14"/>
      <c r="O116" s="14"/>
      <c r="P116" s="14"/>
    </row>
    <row r="117" spans="5:16" x14ac:dyDescent="0.25">
      <c r="E117" s="272"/>
      <c r="F117" s="13"/>
      <c r="G117" s="13"/>
      <c r="H117" s="13"/>
      <c r="I117" s="13"/>
      <c r="J117" s="13"/>
      <c r="L117" s="14"/>
      <c r="M117" s="14"/>
      <c r="N117" s="14"/>
      <c r="O117" s="14"/>
      <c r="P117" s="14"/>
    </row>
    <row r="118" spans="5:16" x14ac:dyDescent="0.25">
      <c r="E118" s="272"/>
      <c r="F118" s="13"/>
      <c r="G118" s="13"/>
      <c r="H118" s="13"/>
      <c r="I118" s="13"/>
      <c r="J118" s="13"/>
      <c r="L118" s="14"/>
      <c r="M118" s="14"/>
      <c r="N118" s="14"/>
      <c r="O118" s="14"/>
      <c r="P118" s="14"/>
    </row>
    <row r="119" spans="5:16" x14ac:dyDescent="0.25">
      <c r="E119" s="272"/>
      <c r="F119" s="13"/>
      <c r="G119" s="13"/>
      <c r="H119" s="13"/>
      <c r="I119" s="13"/>
      <c r="J119" s="13"/>
      <c r="L119" s="14"/>
      <c r="M119" s="14"/>
      <c r="N119" s="14"/>
      <c r="O119" s="14"/>
      <c r="P119" s="14"/>
    </row>
    <row r="120" spans="5:16" x14ac:dyDescent="0.25">
      <c r="E120" s="272"/>
      <c r="F120" s="13"/>
      <c r="G120" s="13"/>
      <c r="H120" s="13"/>
      <c r="I120" s="13"/>
      <c r="J120" s="13"/>
      <c r="L120" s="14"/>
      <c r="M120" s="14"/>
      <c r="N120" s="14"/>
      <c r="O120" s="14"/>
      <c r="P120" s="14"/>
    </row>
    <row r="121" spans="5:16" x14ac:dyDescent="0.25">
      <c r="E121" s="272"/>
      <c r="F121" s="13"/>
      <c r="G121" s="13"/>
      <c r="H121" s="13"/>
      <c r="I121" s="13"/>
      <c r="J121" s="13"/>
      <c r="L121" s="14"/>
      <c r="M121" s="14"/>
      <c r="N121" s="14"/>
      <c r="O121" s="14"/>
      <c r="P121" s="14"/>
    </row>
    <row r="122" spans="5:16" x14ac:dyDescent="0.25">
      <c r="E122" s="272"/>
      <c r="F122" s="13"/>
      <c r="G122" s="13"/>
      <c r="H122" s="13"/>
      <c r="I122" s="13"/>
      <c r="J122" s="13"/>
      <c r="L122" s="14"/>
      <c r="M122" s="14"/>
      <c r="N122" s="14"/>
      <c r="O122" s="14"/>
      <c r="P122" s="14"/>
    </row>
    <row r="123" spans="5:16" x14ac:dyDescent="0.25">
      <c r="E123" s="272"/>
      <c r="F123" s="13"/>
      <c r="G123" s="13"/>
      <c r="H123" s="13"/>
      <c r="I123" s="13"/>
      <c r="J123" s="13"/>
      <c r="L123" s="14"/>
      <c r="M123" s="14"/>
      <c r="N123" s="14"/>
      <c r="O123" s="14"/>
      <c r="P123" s="14"/>
    </row>
    <row r="124" spans="5:16" x14ac:dyDescent="0.25">
      <c r="E124" s="272"/>
      <c r="F124" s="13"/>
      <c r="G124" s="13"/>
      <c r="H124" s="13"/>
      <c r="I124" s="13"/>
      <c r="J124" s="13"/>
      <c r="L124" s="14"/>
      <c r="M124" s="14"/>
      <c r="N124" s="14"/>
      <c r="O124" s="14"/>
      <c r="P124" s="14"/>
    </row>
    <row r="125" spans="5:16" x14ac:dyDescent="0.25">
      <c r="E125" s="272"/>
      <c r="F125" s="13"/>
      <c r="G125" s="13"/>
      <c r="H125" s="13"/>
      <c r="I125" s="13"/>
      <c r="J125" s="13"/>
      <c r="L125" s="14"/>
      <c r="M125" s="14"/>
      <c r="N125" s="14"/>
      <c r="O125" s="14"/>
      <c r="P125" s="14"/>
    </row>
    <row r="126" spans="5:16" x14ac:dyDescent="0.25">
      <c r="F126" s="13"/>
      <c r="G126" s="13"/>
      <c r="H126" s="13"/>
      <c r="I126" s="13"/>
      <c r="J126" s="13"/>
      <c r="L126" s="14"/>
      <c r="M126" s="14"/>
      <c r="N126" s="14"/>
      <c r="O126" s="14"/>
      <c r="P126" s="14"/>
    </row>
    <row r="127" spans="5:16" x14ac:dyDescent="0.25">
      <c r="E127" s="272"/>
      <c r="F127" s="13"/>
      <c r="G127" s="13"/>
      <c r="H127" s="13"/>
      <c r="I127" s="13"/>
      <c r="J127" s="13"/>
      <c r="L127" s="14"/>
      <c r="M127" s="14"/>
      <c r="N127" s="14"/>
      <c r="O127" s="14"/>
      <c r="P127" s="14"/>
    </row>
    <row r="128" spans="5:16" x14ac:dyDescent="0.25">
      <c r="E128" s="272"/>
      <c r="F128" s="13"/>
      <c r="G128" s="13"/>
      <c r="H128" s="13"/>
      <c r="I128" s="13"/>
      <c r="J128" s="13"/>
      <c r="L128" s="14"/>
      <c r="M128" s="14"/>
      <c r="N128" s="14"/>
      <c r="O128" s="14"/>
      <c r="P128" s="14"/>
    </row>
    <row r="129" spans="5:16" x14ac:dyDescent="0.25">
      <c r="E129" s="272"/>
      <c r="F129" s="13"/>
      <c r="G129" s="13"/>
      <c r="H129" s="13"/>
      <c r="I129" s="13"/>
      <c r="J129" s="13"/>
      <c r="L129" s="14"/>
      <c r="M129" s="14"/>
      <c r="N129" s="14"/>
      <c r="O129" s="14"/>
      <c r="P129" s="14"/>
    </row>
    <row r="130" spans="5:16" x14ac:dyDescent="0.25">
      <c r="E130" s="272"/>
      <c r="F130" s="13"/>
      <c r="G130" s="13"/>
      <c r="H130" s="13"/>
      <c r="I130" s="13"/>
      <c r="J130" s="13"/>
      <c r="L130" s="14"/>
      <c r="M130" s="14"/>
      <c r="N130" s="14"/>
      <c r="O130" s="14"/>
      <c r="P130" s="14"/>
    </row>
    <row r="131" spans="5:16" x14ac:dyDescent="0.25">
      <c r="E131" s="272"/>
      <c r="F131" s="13"/>
      <c r="G131" s="13"/>
      <c r="H131" s="13"/>
      <c r="I131" s="13"/>
      <c r="J131" s="13"/>
      <c r="L131" s="14"/>
      <c r="M131" s="14"/>
      <c r="N131" s="14"/>
      <c r="O131" s="14"/>
      <c r="P131" s="14"/>
    </row>
    <row r="132" spans="5:16" x14ac:dyDescent="0.25">
      <c r="E132" s="272"/>
      <c r="F132" s="13"/>
      <c r="G132" s="13"/>
      <c r="H132" s="13"/>
      <c r="I132" s="13"/>
      <c r="J132" s="13"/>
      <c r="L132" s="14"/>
      <c r="M132" s="14"/>
      <c r="N132" s="14"/>
      <c r="O132" s="14"/>
      <c r="P132" s="14"/>
    </row>
    <row r="133" spans="5:16" x14ac:dyDescent="0.25">
      <c r="E133" s="272"/>
      <c r="F133" s="13"/>
      <c r="G133" s="13"/>
      <c r="H133" s="13"/>
      <c r="I133" s="13"/>
      <c r="J133" s="13"/>
      <c r="L133" s="14"/>
      <c r="M133" s="14"/>
      <c r="N133" s="14"/>
      <c r="O133" s="14"/>
      <c r="P133" s="14"/>
    </row>
    <row r="134" spans="5:16" x14ac:dyDescent="0.25">
      <c r="E134" s="272"/>
      <c r="F134" s="13"/>
      <c r="G134" s="13"/>
      <c r="H134" s="13"/>
      <c r="I134" s="13"/>
      <c r="J134" s="13"/>
      <c r="L134" s="14"/>
      <c r="M134" s="14"/>
      <c r="N134" s="14"/>
      <c r="O134" s="14"/>
      <c r="P134" s="14"/>
    </row>
    <row r="135" spans="5:16" x14ac:dyDescent="0.25">
      <c r="E135" s="272"/>
      <c r="F135" s="13"/>
      <c r="G135" s="13"/>
      <c r="H135" s="13"/>
      <c r="I135" s="13"/>
      <c r="J135" s="13"/>
      <c r="L135" s="14"/>
      <c r="M135" s="14"/>
      <c r="N135" s="14"/>
      <c r="O135" s="14"/>
      <c r="P135" s="14"/>
    </row>
    <row r="136" spans="5:16" x14ac:dyDescent="0.25">
      <c r="E136" s="272"/>
      <c r="F136" s="13"/>
      <c r="G136" s="13"/>
      <c r="H136" s="13"/>
      <c r="I136" s="13"/>
      <c r="J136" s="13"/>
      <c r="L136" s="14"/>
      <c r="M136" s="14"/>
      <c r="N136" s="14"/>
      <c r="O136" s="14"/>
      <c r="P136" s="14"/>
    </row>
    <row r="137" spans="5:16" x14ac:dyDescent="0.25">
      <c r="E137" s="272"/>
      <c r="F137" s="13"/>
      <c r="G137" s="13"/>
      <c r="H137" s="13"/>
      <c r="I137" s="13"/>
      <c r="J137" s="13"/>
      <c r="L137" s="14"/>
      <c r="M137" s="14"/>
      <c r="N137" s="14"/>
      <c r="O137" s="14"/>
      <c r="P137" s="14"/>
    </row>
    <row r="138" spans="5:16" x14ac:dyDescent="0.25">
      <c r="E138" s="272"/>
      <c r="F138" s="13"/>
      <c r="G138" s="13"/>
      <c r="H138" s="13"/>
      <c r="I138" s="13"/>
      <c r="J138" s="13"/>
      <c r="L138" s="14"/>
      <c r="M138" s="14"/>
      <c r="N138" s="14"/>
      <c r="O138" s="14"/>
      <c r="P138" s="14"/>
    </row>
    <row r="139" spans="5:16" x14ac:dyDescent="0.25">
      <c r="E139" s="272"/>
      <c r="F139" s="13"/>
      <c r="G139" s="13"/>
      <c r="H139" s="13"/>
      <c r="I139" s="13"/>
      <c r="J139" s="13"/>
      <c r="L139" s="14"/>
      <c r="M139" s="14"/>
      <c r="N139" s="14"/>
      <c r="O139" s="14"/>
      <c r="P139" s="14"/>
    </row>
    <row r="140" spans="5:16" x14ac:dyDescent="0.25">
      <c r="E140" s="272"/>
      <c r="F140" s="13"/>
      <c r="G140" s="13"/>
      <c r="H140" s="13"/>
      <c r="I140" s="13"/>
      <c r="J140" s="13"/>
      <c r="L140" s="14"/>
      <c r="M140" s="14"/>
      <c r="N140" s="14"/>
      <c r="O140" s="14"/>
      <c r="P140" s="14"/>
    </row>
    <row r="141" spans="5:16" x14ac:dyDescent="0.25">
      <c r="E141" s="272"/>
      <c r="F141" s="13"/>
      <c r="G141" s="13"/>
      <c r="H141" s="13"/>
      <c r="I141" s="13"/>
      <c r="J141" s="13"/>
      <c r="L141" s="14"/>
      <c r="M141" s="14"/>
      <c r="N141" s="14"/>
      <c r="O141" s="14"/>
      <c r="P141" s="14"/>
    </row>
    <row r="142" spans="5:16" x14ac:dyDescent="0.25">
      <c r="E142" s="272"/>
      <c r="F142" s="13"/>
      <c r="G142" s="13"/>
      <c r="H142" s="13"/>
      <c r="I142" s="13"/>
      <c r="J142" s="13"/>
      <c r="L142" s="14"/>
      <c r="M142" s="14"/>
      <c r="N142" s="14"/>
      <c r="O142" s="14"/>
      <c r="P142" s="14"/>
    </row>
    <row r="143" spans="5:16" x14ac:dyDescent="0.25">
      <c r="E143" s="272"/>
      <c r="F143" s="13"/>
      <c r="G143" s="13"/>
      <c r="H143" s="13"/>
      <c r="I143" s="13"/>
      <c r="J143" s="13"/>
      <c r="L143" s="14"/>
      <c r="M143" s="14"/>
      <c r="N143" s="14"/>
      <c r="O143" s="14"/>
      <c r="P143" s="14"/>
    </row>
    <row r="144" spans="5:16" x14ac:dyDescent="0.25">
      <c r="E144" s="272"/>
      <c r="F144" s="13"/>
      <c r="G144" s="13"/>
      <c r="H144" s="13"/>
      <c r="I144" s="13"/>
      <c r="J144" s="13"/>
      <c r="L144" s="14"/>
      <c r="M144" s="14"/>
      <c r="N144" s="14"/>
      <c r="O144" s="14"/>
      <c r="P144" s="14"/>
    </row>
    <row r="145" spans="5:16" x14ac:dyDescent="0.25">
      <c r="E145" s="272"/>
      <c r="F145" s="13"/>
      <c r="G145" s="13"/>
      <c r="H145" s="13"/>
      <c r="I145" s="13"/>
      <c r="J145" s="13"/>
      <c r="L145" s="14"/>
      <c r="M145" s="14"/>
      <c r="N145" s="14"/>
      <c r="O145" s="14"/>
      <c r="P145" s="14"/>
    </row>
    <row r="146" spans="5:16" x14ac:dyDescent="0.25">
      <c r="E146" s="272"/>
      <c r="F146" s="13"/>
      <c r="G146" s="13"/>
      <c r="H146" s="13"/>
      <c r="I146" s="13"/>
      <c r="J146" s="13"/>
      <c r="L146" s="14"/>
      <c r="M146" s="14"/>
      <c r="N146" s="14"/>
      <c r="O146" s="14"/>
      <c r="P146" s="14"/>
    </row>
    <row r="147" spans="5:16" x14ac:dyDescent="0.25">
      <c r="E147" s="272"/>
      <c r="F147" s="13"/>
      <c r="G147" s="13"/>
      <c r="H147" s="13"/>
      <c r="I147" s="13"/>
      <c r="J147" s="13"/>
      <c r="L147" s="14"/>
      <c r="M147" s="14"/>
      <c r="N147" s="14"/>
      <c r="O147" s="14"/>
      <c r="P147" s="14"/>
    </row>
    <row r="148" spans="5:16" x14ac:dyDescent="0.25">
      <c r="E148" s="272"/>
      <c r="F148" s="13"/>
      <c r="G148" s="13"/>
      <c r="H148" s="13"/>
      <c r="I148" s="13"/>
      <c r="J148" s="13"/>
      <c r="L148" s="14"/>
      <c r="M148" s="14"/>
      <c r="N148" s="14"/>
      <c r="O148" s="14"/>
      <c r="P148" s="14"/>
    </row>
    <row r="149" spans="5:16" x14ac:dyDescent="0.25">
      <c r="E149" s="272"/>
      <c r="F149" s="13"/>
      <c r="G149" s="13"/>
      <c r="H149" s="13"/>
      <c r="I149" s="13"/>
      <c r="J149" s="13"/>
      <c r="L149" s="14"/>
      <c r="M149" s="14"/>
      <c r="N149" s="14"/>
      <c r="O149" s="14"/>
      <c r="P149" s="14"/>
    </row>
    <row r="150" spans="5:16" x14ac:dyDescent="0.25">
      <c r="E150" s="272"/>
      <c r="F150" s="13"/>
      <c r="G150" s="13"/>
      <c r="H150" s="13"/>
      <c r="I150" s="13"/>
      <c r="J150" s="13"/>
      <c r="L150" s="14"/>
      <c r="M150" s="14"/>
      <c r="N150" s="14"/>
      <c r="O150" s="14"/>
      <c r="P150" s="14"/>
    </row>
    <row r="151" spans="5:16" x14ac:dyDescent="0.25">
      <c r="E151" s="272"/>
      <c r="F151" s="13"/>
      <c r="G151" s="13"/>
      <c r="H151" s="13"/>
      <c r="I151" s="13"/>
      <c r="J151" s="13"/>
      <c r="L151" s="14"/>
      <c r="M151" s="14"/>
      <c r="N151" s="14"/>
      <c r="O151" s="14"/>
      <c r="P151" s="14"/>
    </row>
    <row r="152" spans="5:16" x14ac:dyDescent="0.25">
      <c r="E152" s="272"/>
      <c r="F152" s="13"/>
      <c r="G152" s="13"/>
      <c r="H152" s="13"/>
      <c r="I152" s="13"/>
      <c r="J152" s="13"/>
      <c r="L152" s="14"/>
      <c r="M152" s="14"/>
      <c r="N152" s="14"/>
      <c r="O152" s="14"/>
      <c r="P152" s="14"/>
    </row>
    <row r="153" spans="5:16" x14ac:dyDescent="0.25">
      <c r="E153" s="272"/>
      <c r="F153" s="13"/>
      <c r="G153" s="13"/>
      <c r="H153" s="13"/>
      <c r="I153" s="13"/>
      <c r="J153" s="13"/>
      <c r="L153" s="14"/>
      <c r="M153" s="14"/>
      <c r="N153" s="14"/>
      <c r="O153" s="14"/>
      <c r="P153" s="14"/>
    </row>
    <row r="154" spans="5:16" x14ac:dyDescent="0.25">
      <c r="E154" s="272"/>
      <c r="F154" s="13"/>
      <c r="G154" s="13"/>
      <c r="H154" s="13"/>
      <c r="I154" s="13"/>
      <c r="J154" s="13"/>
      <c r="L154" s="14"/>
      <c r="M154" s="14"/>
      <c r="N154" s="14"/>
      <c r="O154" s="14"/>
      <c r="P154" s="14"/>
    </row>
    <row r="155" spans="5:16" x14ac:dyDescent="0.25">
      <c r="F155" s="13"/>
      <c r="G155" s="13"/>
      <c r="H155" s="13"/>
      <c r="I155" s="13"/>
      <c r="J155" s="13"/>
      <c r="L155" s="14"/>
      <c r="M155" s="14"/>
      <c r="N155" s="14"/>
      <c r="O155" s="14"/>
      <c r="P155" s="14"/>
    </row>
    <row r="156" spans="5:16" x14ac:dyDescent="0.25">
      <c r="E156" s="272"/>
      <c r="F156" s="13"/>
      <c r="G156" s="13"/>
      <c r="H156" s="13"/>
      <c r="I156" s="13"/>
      <c r="J156" s="13"/>
      <c r="L156" s="14"/>
      <c r="M156" s="14"/>
      <c r="N156" s="14"/>
      <c r="O156" s="14"/>
      <c r="P156" s="14"/>
    </row>
    <row r="157" spans="5:16" x14ac:dyDescent="0.25">
      <c r="E157" s="272"/>
      <c r="F157" s="13"/>
      <c r="G157" s="13"/>
      <c r="H157" s="13"/>
      <c r="I157" s="13"/>
      <c r="J157" s="13"/>
      <c r="L157" s="14"/>
      <c r="M157" s="14"/>
      <c r="N157" s="14"/>
      <c r="O157" s="14"/>
      <c r="P157" s="14"/>
    </row>
    <row r="158" spans="5:16" x14ac:dyDescent="0.25">
      <c r="E158" s="272"/>
      <c r="F158" s="13"/>
      <c r="G158" s="13"/>
      <c r="H158" s="13"/>
      <c r="I158" s="13"/>
      <c r="J158" s="13"/>
      <c r="L158" s="14"/>
      <c r="M158" s="14"/>
      <c r="N158" s="14"/>
      <c r="O158" s="14"/>
      <c r="P158" s="14"/>
    </row>
    <row r="159" spans="5:16" x14ac:dyDescent="0.25">
      <c r="E159" s="272"/>
      <c r="F159" s="13"/>
      <c r="G159" s="13"/>
      <c r="H159" s="13"/>
      <c r="I159" s="13"/>
      <c r="J159" s="13"/>
      <c r="L159" s="14"/>
      <c r="M159" s="14"/>
      <c r="N159" s="14"/>
      <c r="O159" s="14"/>
      <c r="P159" s="14"/>
    </row>
    <row r="160" spans="5:16" x14ac:dyDescent="0.25">
      <c r="E160" s="272"/>
      <c r="F160" s="13"/>
      <c r="G160" s="13"/>
      <c r="H160" s="13"/>
      <c r="I160" s="13"/>
      <c r="J160" s="13"/>
      <c r="L160" s="14"/>
      <c r="M160" s="14"/>
      <c r="N160" s="14"/>
      <c r="O160" s="14"/>
      <c r="P160" s="14"/>
    </row>
    <row r="161" spans="5:16" x14ac:dyDescent="0.25">
      <c r="E161" s="272"/>
      <c r="F161" s="13"/>
      <c r="G161" s="13"/>
      <c r="H161" s="13"/>
      <c r="I161" s="13"/>
      <c r="J161" s="13"/>
      <c r="L161" s="14"/>
      <c r="M161" s="14"/>
      <c r="N161" s="14"/>
      <c r="O161" s="14"/>
      <c r="P161" s="14"/>
    </row>
    <row r="162" spans="5:16" x14ac:dyDescent="0.25">
      <c r="E162" s="272"/>
      <c r="F162" s="13"/>
      <c r="G162" s="13"/>
      <c r="H162" s="13"/>
      <c r="I162" s="13"/>
      <c r="J162" s="13"/>
      <c r="L162" s="14"/>
      <c r="M162" s="14"/>
      <c r="N162" s="14"/>
      <c r="O162" s="14"/>
      <c r="P162" s="14"/>
    </row>
    <row r="163" spans="5:16" x14ac:dyDescent="0.25">
      <c r="E163" s="272"/>
      <c r="F163" s="13"/>
      <c r="G163" s="13"/>
      <c r="H163" s="13"/>
      <c r="I163" s="13"/>
      <c r="J163" s="13"/>
      <c r="L163" s="14"/>
      <c r="M163" s="14"/>
      <c r="N163" s="14"/>
      <c r="O163" s="14"/>
      <c r="P163" s="14"/>
    </row>
    <row r="164" spans="5:16" x14ac:dyDescent="0.25">
      <c r="E164" s="272"/>
      <c r="F164" s="13"/>
      <c r="G164" s="13"/>
      <c r="H164" s="13"/>
      <c r="I164" s="13"/>
      <c r="J164" s="13"/>
      <c r="L164" s="14"/>
      <c r="M164" s="14"/>
      <c r="N164" s="14"/>
      <c r="O164" s="14"/>
      <c r="P164" s="14"/>
    </row>
    <row r="165" spans="5:16" x14ac:dyDescent="0.25">
      <c r="E165" s="272"/>
      <c r="F165" s="13"/>
      <c r="G165" s="13"/>
      <c r="H165" s="13"/>
      <c r="I165" s="13"/>
      <c r="J165" s="13"/>
      <c r="L165" s="14"/>
      <c r="M165" s="14"/>
      <c r="N165" s="14"/>
      <c r="O165" s="14"/>
      <c r="P165" s="14"/>
    </row>
    <row r="166" spans="5:16" x14ac:dyDescent="0.25">
      <c r="E166" s="272"/>
      <c r="F166" s="13"/>
      <c r="G166" s="13"/>
      <c r="H166" s="13"/>
      <c r="I166" s="13"/>
      <c r="J166" s="13"/>
      <c r="L166" s="14"/>
      <c r="M166" s="14"/>
      <c r="N166" s="14"/>
      <c r="O166" s="14"/>
      <c r="P166" s="14"/>
    </row>
    <row r="167" spans="5:16" x14ac:dyDescent="0.25">
      <c r="E167" s="272"/>
      <c r="F167" s="13"/>
      <c r="G167" s="13"/>
      <c r="H167" s="13"/>
      <c r="I167" s="13"/>
      <c r="J167" s="13"/>
      <c r="L167" s="14"/>
      <c r="M167" s="14"/>
      <c r="N167" s="14"/>
      <c r="O167" s="14"/>
      <c r="P167" s="14"/>
    </row>
    <row r="168" spans="5:16" x14ac:dyDescent="0.25">
      <c r="E168" s="272"/>
      <c r="F168" s="13"/>
      <c r="G168" s="13"/>
      <c r="H168" s="13"/>
      <c r="I168" s="13"/>
      <c r="J168" s="13"/>
      <c r="L168" s="14"/>
      <c r="M168" s="14"/>
      <c r="N168" s="14"/>
      <c r="O168" s="14"/>
      <c r="P168" s="14"/>
    </row>
    <row r="169" spans="5:16" x14ac:dyDescent="0.25">
      <c r="E169" s="272"/>
      <c r="F169" s="13"/>
      <c r="G169" s="13"/>
      <c r="H169" s="13"/>
      <c r="I169" s="13"/>
      <c r="J169" s="13"/>
      <c r="L169" s="14"/>
      <c r="M169" s="14"/>
      <c r="N169" s="14"/>
      <c r="O169" s="14"/>
      <c r="P169" s="14"/>
    </row>
    <row r="170" spans="5:16" x14ac:dyDescent="0.25">
      <c r="E170" s="272"/>
      <c r="F170" s="13"/>
      <c r="G170" s="13"/>
      <c r="H170" s="13"/>
      <c r="I170" s="13"/>
      <c r="J170" s="13"/>
      <c r="L170" s="14"/>
      <c r="M170" s="14"/>
      <c r="N170" s="14"/>
      <c r="O170" s="14"/>
      <c r="P170" s="14"/>
    </row>
    <row r="171" spans="5:16" x14ac:dyDescent="0.25">
      <c r="E171" s="272"/>
      <c r="F171" s="13"/>
      <c r="G171" s="13"/>
      <c r="H171" s="13"/>
      <c r="I171" s="13"/>
      <c r="J171" s="13"/>
      <c r="L171" s="14"/>
      <c r="M171" s="14"/>
      <c r="N171" s="14"/>
      <c r="O171" s="14"/>
      <c r="P171" s="14"/>
    </row>
    <row r="172" spans="5:16" x14ac:dyDescent="0.25">
      <c r="E172" s="272"/>
      <c r="F172" s="13"/>
      <c r="G172" s="13"/>
      <c r="H172" s="13"/>
      <c r="I172" s="13"/>
      <c r="J172" s="13"/>
      <c r="L172" s="14"/>
      <c r="M172" s="14"/>
      <c r="N172" s="14"/>
      <c r="O172" s="14"/>
      <c r="P172" s="14"/>
    </row>
  </sheetData>
  <mergeCells count="4">
    <mergeCell ref="F2:J2"/>
    <mergeCell ref="L2:P2"/>
    <mergeCell ref="G3:H3"/>
    <mergeCell ref="M3:N3"/>
  </mergeCells>
  <pageMargins left="0.7" right="0.7" top="0.75" bottom="0.75" header="0.3" footer="0.3"/>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C08BC-15A1-4639-A164-AE0EB195F1D0}">
  <dimension ref="A1:P88"/>
  <sheetViews>
    <sheetView workbookViewId="0"/>
  </sheetViews>
  <sheetFormatPr defaultColWidth="8.88671875" defaultRowHeight="13.8" x14ac:dyDescent="0.25"/>
  <cols>
    <col min="1" max="1" width="28.33203125" style="7" bestFit="1" customWidth="1"/>
    <col min="2" max="2" width="5" style="7" bestFit="1" customWidth="1"/>
    <col min="3" max="3" width="7" style="7" bestFit="1" customWidth="1"/>
    <col min="4" max="4" width="6.33203125" style="7" bestFit="1" customWidth="1"/>
    <col min="5" max="5" width="12.33203125" style="7" bestFit="1" customWidth="1"/>
    <col min="6" max="6" width="7" style="7" bestFit="1" customWidth="1"/>
    <col min="7" max="7" width="4.5546875" style="7" bestFit="1" customWidth="1"/>
    <col min="8" max="8" width="4.6640625" style="7" bestFit="1" customWidth="1"/>
    <col min="9" max="9" width="5.5546875" style="7" bestFit="1" customWidth="1"/>
    <col min="10" max="10" width="3.5546875" style="7" bestFit="1" customWidth="1"/>
    <col min="11" max="11" width="1.5546875" style="7" bestFit="1" customWidth="1"/>
    <col min="12" max="15" width="8.88671875" style="7" bestFit="1" customWidth="1"/>
    <col min="16" max="16" width="6.88671875" style="7" bestFit="1" customWidth="1"/>
    <col min="17" max="16384" width="8.88671875" style="7"/>
  </cols>
  <sheetData>
    <row r="1" spans="1:16" x14ac:dyDescent="0.25">
      <c r="A1" s="7" t="s">
        <v>1384</v>
      </c>
    </row>
    <row r="2" spans="1:16" x14ac:dyDescent="0.25">
      <c r="F2" s="289" t="s">
        <v>47</v>
      </c>
      <c r="G2" s="289"/>
      <c r="H2" s="289"/>
      <c r="I2" s="289"/>
      <c r="J2" s="289"/>
      <c r="L2" s="289" t="s">
        <v>4</v>
      </c>
      <c r="M2" s="289"/>
      <c r="N2" s="289"/>
      <c r="O2" s="289"/>
      <c r="P2" s="289"/>
    </row>
    <row r="3" spans="1:16" x14ac:dyDescent="0.25">
      <c r="G3" s="289" t="s">
        <v>33</v>
      </c>
      <c r="H3" s="289"/>
      <c r="M3" s="289" t="s">
        <v>33</v>
      </c>
      <c r="N3" s="289"/>
    </row>
    <row r="4" spans="1:16" x14ac:dyDescent="0.25">
      <c r="A4" s="18" t="s">
        <v>34</v>
      </c>
      <c r="B4" s="18" t="s">
        <v>49</v>
      </c>
      <c r="C4" s="18" t="s">
        <v>134</v>
      </c>
      <c r="D4" s="18" t="s">
        <v>18</v>
      </c>
      <c r="E4" s="18" t="s">
        <v>1369</v>
      </c>
      <c r="F4" s="19" t="s">
        <v>35</v>
      </c>
      <c r="G4" s="20">
        <v>0.05</v>
      </c>
      <c r="H4" s="20">
        <v>0.95</v>
      </c>
      <c r="I4" s="19" t="s">
        <v>38</v>
      </c>
      <c r="J4" s="19" t="s">
        <v>39</v>
      </c>
      <c r="L4" s="19" t="s">
        <v>35</v>
      </c>
      <c r="M4" s="20">
        <v>0.05</v>
      </c>
      <c r="N4" s="20">
        <v>0.95</v>
      </c>
      <c r="O4" s="19" t="s">
        <v>38</v>
      </c>
      <c r="P4" s="19" t="s">
        <v>39</v>
      </c>
    </row>
    <row r="5" spans="1:16" x14ac:dyDescent="0.25">
      <c r="A5" s="7" t="s">
        <v>181</v>
      </c>
      <c r="B5" s="7">
        <v>2022</v>
      </c>
      <c r="C5" s="7" t="s">
        <v>1370</v>
      </c>
      <c r="D5" s="7" t="s">
        <v>0</v>
      </c>
      <c r="E5" s="272" t="s">
        <v>7</v>
      </c>
      <c r="F5" s="13">
        <v>9.4870352267570102</v>
      </c>
      <c r="G5" s="13">
        <v>7.1765294979628802</v>
      </c>
      <c r="H5" s="13">
        <v>12.257471374180801</v>
      </c>
      <c r="I5" s="13">
        <v>9.5572156114454607</v>
      </c>
      <c r="J5" s="13">
        <v>1.53472623337646</v>
      </c>
      <c r="K5" s="7" t="s">
        <v>41</v>
      </c>
      <c r="L5" s="14">
        <v>1557.67631388123</v>
      </c>
      <c r="M5" s="14">
        <v>1178.3143782705199</v>
      </c>
      <c r="N5" s="14">
        <v>2012.5542249267601</v>
      </c>
      <c r="O5" s="14">
        <v>1569.1992312432301</v>
      </c>
      <c r="P5" s="14">
        <v>251.98670025808099</v>
      </c>
    </row>
    <row r="6" spans="1:16" x14ac:dyDescent="0.25">
      <c r="A6" s="7" t="s">
        <v>181</v>
      </c>
      <c r="B6" s="7">
        <v>2022</v>
      </c>
      <c r="C6" s="7" t="s">
        <v>1370</v>
      </c>
      <c r="D6" s="7" t="s">
        <v>0</v>
      </c>
      <c r="E6" s="272" t="s">
        <v>8</v>
      </c>
      <c r="F6" s="13">
        <v>6.8872676507412098</v>
      </c>
      <c r="G6" s="13">
        <v>4.9712983785100997</v>
      </c>
      <c r="H6" s="13">
        <v>9.1242565555353501</v>
      </c>
      <c r="I6" s="13">
        <v>6.94749445442765</v>
      </c>
      <c r="J6" s="13">
        <v>1.2892613913372399</v>
      </c>
      <c r="K6" s="7" t="s">
        <v>41</v>
      </c>
      <c r="L6" s="14">
        <v>2840.72241522472</v>
      </c>
      <c r="M6" s="14">
        <v>2050.4617292002699</v>
      </c>
      <c r="N6" s="14">
        <v>3763.3908588961099</v>
      </c>
      <c r="O6" s="14">
        <v>2865.5635626732301</v>
      </c>
      <c r="P6" s="14">
        <v>531.76875347095904</v>
      </c>
    </row>
    <row r="7" spans="1:16" x14ac:dyDescent="0.25">
      <c r="A7" s="7" t="s">
        <v>181</v>
      </c>
      <c r="B7" s="7">
        <v>2022</v>
      </c>
      <c r="C7" s="7" t="s">
        <v>1370</v>
      </c>
      <c r="D7" s="7" t="s">
        <v>0</v>
      </c>
      <c r="E7" s="272" t="s">
        <v>9</v>
      </c>
      <c r="F7" s="13">
        <v>16.983297267617701</v>
      </c>
      <c r="G7" s="13">
        <v>13.985435240225501</v>
      </c>
      <c r="H7" s="13">
        <v>20.5024399841129</v>
      </c>
      <c r="I7" s="13">
        <v>17.079810194227001</v>
      </c>
      <c r="J7" s="13">
        <v>1.9980186883266899</v>
      </c>
      <c r="K7" s="7" t="s">
        <v>41</v>
      </c>
      <c r="L7" s="14">
        <v>5822.0441363120299</v>
      </c>
      <c r="M7" s="14">
        <v>4794.3470547016996</v>
      </c>
      <c r="N7" s="14">
        <v>7028.4414509537501</v>
      </c>
      <c r="O7" s="14">
        <v>5855.1297326829599</v>
      </c>
      <c r="P7" s="14">
        <v>684.94078654527402</v>
      </c>
    </row>
    <row r="8" spans="1:16" x14ac:dyDescent="0.25">
      <c r="A8" s="7" t="s">
        <v>181</v>
      </c>
      <c r="B8" s="7">
        <v>2022</v>
      </c>
      <c r="C8" s="7" t="s">
        <v>1370</v>
      </c>
      <c r="D8" s="7" t="s">
        <v>0</v>
      </c>
      <c r="E8" s="272" t="s">
        <v>10</v>
      </c>
      <c r="F8" s="13">
        <v>15.384180087115499</v>
      </c>
      <c r="G8" s="13">
        <v>12.393990293405199</v>
      </c>
      <c r="H8" s="13">
        <v>18.477387100579701</v>
      </c>
      <c r="I8" s="13">
        <v>15.4019262638481</v>
      </c>
      <c r="J8" s="13">
        <v>1.8622062105013799</v>
      </c>
      <c r="K8" s="7" t="s">
        <v>41</v>
      </c>
      <c r="L8" s="14">
        <v>11589.825910429299</v>
      </c>
      <c r="M8" s="14">
        <v>9337.1365274397594</v>
      </c>
      <c r="N8" s="14">
        <v>13920.1243460927</v>
      </c>
      <c r="O8" s="14">
        <v>11603.1951701326</v>
      </c>
      <c r="P8" s="14">
        <v>1402.91167074332</v>
      </c>
    </row>
    <row r="9" spans="1:16" x14ac:dyDescent="0.25">
      <c r="A9" s="7" t="s">
        <v>181</v>
      </c>
      <c r="B9" s="7">
        <v>2022</v>
      </c>
      <c r="C9" s="7" t="s">
        <v>1370</v>
      </c>
      <c r="D9" s="7" t="s">
        <v>0</v>
      </c>
      <c r="E9" s="272" t="s">
        <v>11</v>
      </c>
      <c r="F9" s="13">
        <v>27.505464633625099</v>
      </c>
      <c r="G9" s="13">
        <v>23.888807128427999</v>
      </c>
      <c r="H9" s="13">
        <v>31.385498104128398</v>
      </c>
      <c r="I9" s="13">
        <v>27.5657215761656</v>
      </c>
      <c r="J9" s="13">
        <v>2.2689712815677598</v>
      </c>
      <c r="K9" s="7" t="s">
        <v>41</v>
      </c>
      <c r="L9" s="14">
        <v>8995.3871537807699</v>
      </c>
      <c r="M9" s="14">
        <v>7812.5954832811003</v>
      </c>
      <c r="N9" s="14">
        <v>10264.313299974099</v>
      </c>
      <c r="O9" s="14">
        <v>9015.0935842691997</v>
      </c>
      <c r="P9" s="14">
        <v>742.04436792392005</v>
      </c>
    </row>
    <row r="10" spans="1:16" x14ac:dyDescent="0.25">
      <c r="A10" s="7" t="s">
        <v>181</v>
      </c>
      <c r="B10" s="7">
        <v>2022</v>
      </c>
      <c r="C10" s="7" t="s">
        <v>1370</v>
      </c>
      <c r="D10" s="7" t="s">
        <v>0</v>
      </c>
      <c r="E10" s="272" t="s">
        <v>12</v>
      </c>
      <c r="F10" s="13">
        <v>40.582088155444197</v>
      </c>
      <c r="G10" s="13">
        <v>36.089697515964701</v>
      </c>
      <c r="H10" s="13">
        <v>44.981588768278201</v>
      </c>
      <c r="I10" s="13">
        <v>40.528304295015097</v>
      </c>
      <c r="J10" s="13">
        <v>2.66354442950685</v>
      </c>
      <c r="K10" s="7" t="s">
        <v>41</v>
      </c>
      <c r="L10" s="14">
        <v>14886.321577180001</v>
      </c>
      <c r="M10" s="14">
        <v>13238.4228428061</v>
      </c>
      <c r="N10" s="14">
        <v>16500.146391979801</v>
      </c>
      <c r="O10" s="14">
        <v>14866.5925814974</v>
      </c>
      <c r="P10" s="14">
        <v>977.04136763170402</v>
      </c>
    </row>
    <row r="11" spans="1:16" x14ac:dyDescent="0.25">
      <c r="A11" s="7" t="s">
        <v>181</v>
      </c>
      <c r="B11" s="7">
        <v>2022</v>
      </c>
      <c r="C11" s="7" t="s">
        <v>1370</v>
      </c>
      <c r="D11" s="7" t="s">
        <v>0</v>
      </c>
      <c r="E11" s="272" t="s">
        <v>15</v>
      </c>
      <c r="F11" s="13">
        <v>31.316456294340401</v>
      </c>
      <c r="G11" s="13">
        <v>26.685662107450799</v>
      </c>
      <c r="H11" s="13">
        <v>35.810774169743297</v>
      </c>
      <c r="I11" s="13">
        <v>31.293322024070601</v>
      </c>
      <c r="J11" s="13">
        <v>2.7907043192471299</v>
      </c>
      <c r="K11" s="7" t="s">
        <v>41</v>
      </c>
      <c r="L11" s="14">
        <v>17761.441351898098</v>
      </c>
      <c r="M11" s="14">
        <v>15135.0401208618</v>
      </c>
      <c r="N11" s="14">
        <v>20310.438678111601</v>
      </c>
      <c r="O11" s="14">
        <v>17748.320519171899</v>
      </c>
      <c r="P11" s="14">
        <v>1582.7758617042</v>
      </c>
    </row>
    <row r="12" spans="1:16" x14ac:dyDescent="0.25">
      <c r="A12" s="7" t="s">
        <v>181</v>
      </c>
      <c r="B12" s="7">
        <v>2022</v>
      </c>
      <c r="C12" s="7" t="s">
        <v>1370</v>
      </c>
      <c r="D12" s="7" t="s">
        <v>0</v>
      </c>
      <c r="E12" s="272" t="s">
        <v>13</v>
      </c>
      <c r="F12" s="13">
        <v>2.96804718688221</v>
      </c>
      <c r="G12" s="13">
        <v>1.6759182737765701</v>
      </c>
      <c r="H12" s="13">
        <v>4.7770927032771997</v>
      </c>
      <c r="I12" s="13">
        <v>3.0454324949248202</v>
      </c>
      <c r="J12" s="13">
        <v>0.95320602992556602</v>
      </c>
      <c r="K12" s="7" t="s">
        <v>41</v>
      </c>
      <c r="L12" s="14">
        <v>1059.7709285481601</v>
      </c>
      <c r="M12" s="14">
        <v>598.40337883466395</v>
      </c>
      <c r="N12" s="14">
        <v>1705.7087206321501</v>
      </c>
      <c r="O12" s="14">
        <v>1087.40212663785</v>
      </c>
      <c r="P12" s="14">
        <v>340.351745045222</v>
      </c>
    </row>
    <row r="13" spans="1:16" x14ac:dyDescent="0.25">
      <c r="A13" s="7" t="s">
        <v>181</v>
      </c>
      <c r="B13" s="7">
        <v>2022</v>
      </c>
      <c r="C13" s="7" t="s">
        <v>1370</v>
      </c>
      <c r="D13" s="7" t="s">
        <v>0</v>
      </c>
      <c r="E13" s="272" t="s">
        <v>14</v>
      </c>
      <c r="F13" s="13">
        <v>1.46656856765798</v>
      </c>
      <c r="G13" s="13">
        <v>0.448062366424618</v>
      </c>
      <c r="H13" s="13">
        <v>3.3672388638680202</v>
      </c>
      <c r="I13" s="13">
        <v>1.6250008254667201</v>
      </c>
      <c r="J13" s="13">
        <v>0.90830288161600103</v>
      </c>
      <c r="K13" s="7" t="s">
        <v>41</v>
      </c>
      <c r="L13" s="14">
        <v>143.62105983074599</v>
      </c>
      <c r="M13" s="14">
        <v>43.878747543962803</v>
      </c>
      <c r="N13" s="14">
        <v>329.75370193859499</v>
      </c>
      <c r="O13" s="14">
        <v>159.136330837955</v>
      </c>
      <c r="P13" s="14">
        <v>88.950101196654998</v>
      </c>
    </row>
    <row r="14" spans="1:16" x14ac:dyDescent="0.25">
      <c r="A14" s="7" t="s">
        <v>181</v>
      </c>
      <c r="B14" s="7">
        <v>2022</v>
      </c>
      <c r="C14" s="7" t="s">
        <v>1370</v>
      </c>
      <c r="D14" s="7" t="s">
        <v>1</v>
      </c>
      <c r="E14" s="7" t="s">
        <v>72</v>
      </c>
      <c r="F14" s="13">
        <v>1.9086827656979399</v>
      </c>
      <c r="G14" s="13">
        <v>0.89305237110567703</v>
      </c>
      <c r="H14" s="13">
        <v>3.3278686299717202</v>
      </c>
      <c r="I14" s="13">
        <v>1.9877789908183801</v>
      </c>
      <c r="J14" s="13">
        <v>0.76643598925640899</v>
      </c>
      <c r="K14" s="7" t="s">
        <v>41</v>
      </c>
      <c r="L14" s="14">
        <v>204.782573931732</v>
      </c>
      <c r="M14" s="14">
        <v>95.815588895928101</v>
      </c>
      <c r="N14" s="14">
        <v>357.04702530966603</v>
      </c>
      <c r="O14" s="14">
        <v>213.268807924904</v>
      </c>
      <c r="P14" s="14">
        <v>82.230917287320196</v>
      </c>
    </row>
    <row r="15" spans="1:16" x14ac:dyDescent="0.25">
      <c r="A15" s="7" t="s">
        <v>181</v>
      </c>
      <c r="B15" s="7">
        <v>2022</v>
      </c>
      <c r="C15" s="7" t="s">
        <v>1370</v>
      </c>
      <c r="D15" s="7" t="s">
        <v>1</v>
      </c>
      <c r="E15" s="272" t="s">
        <v>11</v>
      </c>
      <c r="F15" s="13">
        <v>1.75246739949138</v>
      </c>
      <c r="G15" s="13">
        <v>0.81305863343274898</v>
      </c>
      <c r="H15" s="13">
        <v>3.13540107190429</v>
      </c>
      <c r="I15" s="13">
        <v>1.8309461979058701</v>
      </c>
      <c r="J15" s="13">
        <v>0.72278358602464099</v>
      </c>
      <c r="K15" s="7" t="s">
        <v>41</v>
      </c>
      <c r="L15" s="14">
        <v>71.710965987187507</v>
      </c>
      <c r="M15" s="14">
        <v>33.270359280068</v>
      </c>
      <c r="N15" s="14">
        <v>128.300611862323</v>
      </c>
      <c r="O15" s="14">
        <v>74.922318418308294</v>
      </c>
      <c r="P15" s="14">
        <v>29.576304340128299</v>
      </c>
    </row>
    <row r="16" spans="1:16" x14ac:dyDescent="0.25">
      <c r="A16" s="7" t="s">
        <v>181</v>
      </c>
      <c r="B16" s="7">
        <v>2022</v>
      </c>
      <c r="C16" s="7" t="s">
        <v>1370</v>
      </c>
      <c r="D16" s="7" t="s">
        <v>1</v>
      </c>
      <c r="E16" s="272" t="s">
        <v>12</v>
      </c>
      <c r="F16" s="13">
        <v>1.32187932824509</v>
      </c>
      <c r="G16" s="13">
        <v>0.54924303987657996</v>
      </c>
      <c r="H16" s="13">
        <v>2.5330272312884698</v>
      </c>
      <c r="I16" s="13">
        <v>1.39858316677494</v>
      </c>
      <c r="J16" s="13">
        <v>0.61125308708041703</v>
      </c>
      <c r="K16" s="7" t="s">
        <v>41</v>
      </c>
      <c r="L16" s="14">
        <v>63.886427934085198</v>
      </c>
      <c r="M16" s="14">
        <v>26.5449161172351</v>
      </c>
      <c r="N16" s="14">
        <v>122.421206088171</v>
      </c>
      <c r="O16" s="14">
        <v>67.593524450233204</v>
      </c>
      <c r="P16" s="14">
        <v>29.541861698596499</v>
      </c>
    </row>
    <row r="17" spans="1:16" x14ac:dyDescent="0.25">
      <c r="A17" s="7" t="s">
        <v>181</v>
      </c>
      <c r="B17" s="7">
        <v>2022</v>
      </c>
      <c r="C17" s="7" t="s">
        <v>1370</v>
      </c>
      <c r="D17" s="7" t="s">
        <v>1</v>
      </c>
      <c r="E17" s="272" t="s">
        <v>15</v>
      </c>
      <c r="F17" s="13">
        <v>3.2095015075943398</v>
      </c>
      <c r="G17" s="13">
        <v>1.88588262811318</v>
      </c>
      <c r="H17" s="13">
        <v>5.0831764338332297</v>
      </c>
      <c r="I17" s="13">
        <v>3.2978842697203499</v>
      </c>
      <c r="J17" s="13">
        <v>0.98839465176650299</v>
      </c>
      <c r="K17" s="7" t="s">
        <v>41</v>
      </c>
      <c r="L17" s="14">
        <v>166.54103322907</v>
      </c>
      <c r="M17" s="14">
        <v>97.858449572792907</v>
      </c>
      <c r="N17" s="14">
        <v>263.76602515160602</v>
      </c>
      <c r="O17" s="14">
        <v>171.127214755789</v>
      </c>
      <c r="P17" s="14">
        <v>51.287798480163801</v>
      </c>
    </row>
    <row r="18" spans="1:16" x14ac:dyDescent="0.25">
      <c r="A18" s="7" t="s">
        <v>181</v>
      </c>
      <c r="B18" s="7">
        <v>2022</v>
      </c>
      <c r="C18" s="7" t="s">
        <v>1370</v>
      </c>
      <c r="D18" s="7" t="s">
        <v>1</v>
      </c>
      <c r="E18" s="7" t="s">
        <v>220</v>
      </c>
      <c r="F18" s="13">
        <v>0.27011954127673599</v>
      </c>
      <c r="G18" s="13">
        <v>2.6417741411819299E-2</v>
      </c>
      <c r="H18" s="13">
        <v>1.0599108603891201</v>
      </c>
      <c r="I18" s="13">
        <v>0.37048528355850202</v>
      </c>
      <c r="J18" s="13">
        <v>0.34279232775303597</v>
      </c>
      <c r="K18" s="7" t="s">
        <v>41</v>
      </c>
      <c r="L18" s="14">
        <v>19.038025269184299</v>
      </c>
      <c r="M18" s="14">
        <v>1.86192241470502</v>
      </c>
      <c r="N18" s="14">
        <v>74.702517440225407</v>
      </c>
      <c r="O18" s="14">
        <v>26.111802785203199</v>
      </c>
      <c r="P18" s="14">
        <v>24.160003260033999</v>
      </c>
    </row>
    <row r="19" spans="1:16" x14ac:dyDescent="0.25">
      <c r="A19" s="7" t="s">
        <v>181</v>
      </c>
      <c r="B19" s="7">
        <v>2022</v>
      </c>
      <c r="C19" s="7" t="s">
        <v>1371</v>
      </c>
      <c r="D19" s="7" t="s">
        <v>0</v>
      </c>
      <c r="E19" s="272" t="s">
        <v>7</v>
      </c>
      <c r="F19" s="13">
        <v>5.6799198615252697</v>
      </c>
      <c r="G19" s="13">
        <v>3.9446698056989198</v>
      </c>
      <c r="H19" s="13">
        <v>7.8827747705136799</v>
      </c>
      <c r="I19" s="13">
        <v>5.7647974010508696</v>
      </c>
      <c r="J19" s="13">
        <v>1.21510653137388</v>
      </c>
      <c r="K19" s="7" t="s">
        <v>41</v>
      </c>
      <c r="L19" s="14">
        <v>1377.6077632143399</v>
      </c>
      <c r="M19" s="14">
        <v>956.74021467421699</v>
      </c>
      <c r="N19" s="14">
        <v>1911.88819284039</v>
      </c>
      <c r="O19" s="14">
        <v>1398.1939616508801</v>
      </c>
      <c r="P19" s="14">
        <v>294.711938119423</v>
      </c>
    </row>
    <row r="20" spans="1:16" x14ac:dyDescent="0.25">
      <c r="A20" s="7" t="s">
        <v>181</v>
      </c>
      <c r="B20" s="7">
        <v>2022</v>
      </c>
      <c r="C20" s="7" t="s">
        <v>1371</v>
      </c>
      <c r="D20" s="7" t="s">
        <v>0</v>
      </c>
      <c r="E20" s="272" t="s">
        <v>8</v>
      </c>
      <c r="F20" s="13">
        <v>5.8633715321280899</v>
      </c>
      <c r="G20" s="13">
        <v>4.01411130278776</v>
      </c>
      <c r="H20" s="13">
        <v>8.4304613991582702</v>
      </c>
      <c r="I20" s="13">
        <v>5.9987389923743804</v>
      </c>
      <c r="J20" s="13">
        <v>1.3719275946941201</v>
      </c>
      <c r="K20" s="7" t="s">
        <v>41</v>
      </c>
      <c r="L20" s="14">
        <v>7220.0970709472103</v>
      </c>
      <c r="M20" s="14">
        <v>4942.9365171398304</v>
      </c>
      <c r="N20" s="14">
        <v>10381.185862309499</v>
      </c>
      <c r="O20" s="14">
        <v>7386.7872078198898</v>
      </c>
      <c r="P20" s="14">
        <v>1689.3779208303899</v>
      </c>
    </row>
    <row r="21" spans="1:16" x14ac:dyDescent="0.25">
      <c r="A21" s="7" t="s">
        <v>181</v>
      </c>
      <c r="B21" s="7">
        <v>2022</v>
      </c>
      <c r="C21" s="7" t="s">
        <v>1371</v>
      </c>
      <c r="D21" s="7" t="s">
        <v>0</v>
      </c>
      <c r="E21" s="272" t="s">
        <v>9</v>
      </c>
      <c r="F21" s="13">
        <v>4.3820665174887097</v>
      </c>
      <c r="G21" s="13">
        <v>2.6946149884889099</v>
      </c>
      <c r="H21" s="13">
        <v>6.6286918798739096</v>
      </c>
      <c r="I21" s="13">
        <v>4.5188419217875797</v>
      </c>
      <c r="J21" s="13">
        <v>1.1778607114208299</v>
      </c>
      <c r="K21" s="7" t="s">
        <v>41</v>
      </c>
      <c r="L21" s="14">
        <v>5277.8923756589302</v>
      </c>
      <c r="M21" s="14">
        <v>3245.4751305856998</v>
      </c>
      <c r="N21" s="14">
        <v>7983.7953608765401</v>
      </c>
      <c r="O21" s="14">
        <v>5442.6287758586104</v>
      </c>
      <c r="P21" s="14">
        <v>1418.6507766565901</v>
      </c>
    </row>
    <row r="22" spans="1:16" x14ac:dyDescent="0.25">
      <c r="A22" s="7" t="s">
        <v>181</v>
      </c>
      <c r="B22" s="7">
        <v>2022</v>
      </c>
      <c r="C22" s="7" t="s">
        <v>1371</v>
      </c>
      <c r="D22" s="7" t="s">
        <v>0</v>
      </c>
      <c r="E22" s="272" t="s">
        <v>10</v>
      </c>
      <c r="F22" s="13">
        <v>4.1026324532683898</v>
      </c>
      <c r="G22" s="13">
        <v>2.5357370965824502</v>
      </c>
      <c r="H22" s="13">
        <v>5.9348891278533502</v>
      </c>
      <c r="I22" s="13">
        <v>4.1608200111615501</v>
      </c>
      <c r="J22" s="13">
        <v>1.0659450834590201</v>
      </c>
      <c r="K22" s="7" t="s">
        <v>41</v>
      </c>
      <c r="L22" s="14">
        <v>2217.0215514217002</v>
      </c>
      <c r="M22" s="14">
        <v>1370.2869696221901</v>
      </c>
      <c r="N22" s="14">
        <v>3207.1547358006701</v>
      </c>
      <c r="O22" s="14">
        <v>2248.4655258315902</v>
      </c>
      <c r="P22" s="14">
        <v>576.02606365042402</v>
      </c>
    </row>
    <row r="23" spans="1:16" x14ac:dyDescent="0.25">
      <c r="A23" s="7" t="s">
        <v>181</v>
      </c>
      <c r="B23" s="7">
        <v>2022</v>
      </c>
      <c r="C23" s="7" t="s">
        <v>1371</v>
      </c>
      <c r="D23" s="7" t="s">
        <v>0</v>
      </c>
      <c r="E23" s="272" t="s">
        <v>11</v>
      </c>
      <c r="F23" s="13">
        <v>18.671233462247798</v>
      </c>
      <c r="G23" s="13">
        <v>14.7615286212627</v>
      </c>
      <c r="H23" s="13">
        <v>23.1234265307145</v>
      </c>
      <c r="I23" s="13">
        <v>18.751833102150101</v>
      </c>
      <c r="J23" s="13">
        <v>2.5307676757564401</v>
      </c>
      <c r="K23" s="7" t="s">
        <v>41</v>
      </c>
      <c r="L23" s="14">
        <v>5602.8637373513302</v>
      </c>
      <c r="M23" s="14">
        <v>4429.6395086685097</v>
      </c>
      <c r="N23" s="14">
        <v>6938.87783333681</v>
      </c>
      <c r="O23" s="14">
        <v>5627.0500772932101</v>
      </c>
      <c r="P23" s="14">
        <v>759.43276414099398</v>
      </c>
    </row>
    <row r="24" spans="1:16" x14ac:dyDescent="0.25">
      <c r="A24" s="7" t="s">
        <v>181</v>
      </c>
      <c r="B24" s="7">
        <v>2022</v>
      </c>
      <c r="C24" s="7" t="s">
        <v>1371</v>
      </c>
      <c r="D24" s="7" t="s">
        <v>0</v>
      </c>
      <c r="E24" s="272" t="s">
        <v>12</v>
      </c>
      <c r="F24" s="13">
        <v>10.0749652203209</v>
      </c>
      <c r="G24" s="13">
        <v>7.5412223538768499</v>
      </c>
      <c r="H24" s="13">
        <v>13.133599646245701</v>
      </c>
      <c r="I24" s="13">
        <v>10.171217933130899</v>
      </c>
      <c r="J24" s="13">
        <v>1.704876461107</v>
      </c>
      <c r="K24" s="7" t="s">
        <v>41</v>
      </c>
      <c r="L24" s="14">
        <v>1280.32658019838</v>
      </c>
      <c r="M24" s="14">
        <v>958.33853673066994</v>
      </c>
      <c r="N24" s="14">
        <v>1669.0178430449</v>
      </c>
      <c r="O24" s="14">
        <v>1292.5583749422799</v>
      </c>
      <c r="P24" s="14">
        <v>216.65570067747799</v>
      </c>
    </row>
    <row r="25" spans="1:16" x14ac:dyDescent="0.25">
      <c r="A25" s="7" t="s">
        <v>181</v>
      </c>
      <c r="B25" s="7">
        <v>2022</v>
      </c>
      <c r="C25" s="7" t="s">
        <v>1371</v>
      </c>
      <c r="D25" s="7" t="s">
        <v>0</v>
      </c>
      <c r="E25" s="272" t="s">
        <v>13</v>
      </c>
      <c r="F25" s="13">
        <v>0.41765439918276298</v>
      </c>
      <c r="G25" s="13">
        <v>3.6461742747130897E-2</v>
      </c>
      <c r="H25" s="13">
        <v>1.6505281963161</v>
      </c>
      <c r="I25" s="13">
        <v>0.57951485995058505</v>
      </c>
      <c r="J25" s="13">
        <v>0.55950095295986302</v>
      </c>
      <c r="K25" s="7" t="s">
        <v>41</v>
      </c>
      <c r="L25" s="14">
        <v>78.548262854302294</v>
      </c>
      <c r="M25" s="14">
        <v>6.8573599584529203</v>
      </c>
      <c r="N25" s="14">
        <v>310.41483788117</v>
      </c>
      <c r="O25" s="14">
        <v>108.989359710906</v>
      </c>
      <c r="P25" s="14">
        <v>105.225344223161</v>
      </c>
    </row>
    <row r="26" spans="1:16" x14ac:dyDescent="0.25">
      <c r="A26" s="7" t="s">
        <v>181</v>
      </c>
      <c r="B26" s="7">
        <v>2022</v>
      </c>
      <c r="C26" s="7" t="s">
        <v>1371</v>
      </c>
      <c r="D26" s="7" t="s">
        <v>0</v>
      </c>
      <c r="E26" s="272" t="s">
        <v>14</v>
      </c>
      <c r="F26" s="13">
        <v>2.97970922950663E-5</v>
      </c>
      <c r="G26" s="13">
        <v>1.20644079728045E-17</v>
      </c>
      <c r="H26" s="13">
        <v>0.161855967045369</v>
      </c>
      <c r="I26" s="13">
        <v>2.6502291505998098E-2</v>
      </c>
      <c r="J26" s="13">
        <v>9.7364673330263607E-2</v>
      </c>
      <c r="K26" s="7" t="s">
        <v>41</v>
      </c>
      <c r="L26" s="14">
        <v>2.9847747351967901E-3</v>
      </c>
      <c r="M26" s="14">
        <v>1.20849174663583E-15</v>
      </c>
      <c r="N26" s="14">
        <v>16.2131122189347</v>
      </c>
      <c r="O26" s="14">
        <v>2.6547345401558302</v>
      </c>
      <c r="P26" s="14">
        <v>9.7530193274925097</v>
      </c>
    </row>
    <row r="27" spans="1:16" x14ac:dyDescent="0.25">
      <c r="A27" s="7" t="s">
        <v>181</v>
      </c>
      <c r="B27" s="7">
        <v>2022</v>
      </c>
      <c r="C27" s="7" t="s">
        <v>1371</v>
      </c>
      <c r="D27" s="7" t="s">
        <v>1</v>
      </c>
      <c r="E27" s="272" t="s">
        <v>7</v>
      </c>
      <c r="F27" s="13">
        <v>3.9642950709993499</v>
      </c>
      <c r="G27" s="13">
        <v>2.4621438528735502</v>
      </c>
      <c r="H27" s="13">
        <v>5.84234278662555</v>
      </c>
      <c r="I27" s="13">
        <v>4.05456642098894</v>
      </c>
      <c r="J27" s="13">
        <v>1.0508364528201299</v>
      </c>
      <c r="K27" s="7" t="s">
        <v>41</v>
      </c>
      <c r="L27" s="14">
        <v>428.0249388158</v>
      </c>
      <c r="M27" s="14">
        <v>265.837671794757</v>
      </c>
      <c r="N27" s="14">
        <v>630.79775067195999</v>
      </c>
      <c r="O27" s="14">
        <v>437.771536474176</v>
      </c>
      <c r="P27" s="14">
        <v>113.45881181099</v>
      </c>
    </row>
    <row r="28" spans="1:16" x14ac:dyDescent="0.25">
      <c r="A28" s="7" t="s">
        <v>181</v>
      </c>
      <c r="B28" s="7">
        <v>2022</v>
      </c>
      <c r="C28" s="7" t="s">
        <v>1371</v>
      </c>
      <c r="D28" s="7" t="s">
        <v>1</v>
      </c>
      <c r="E28" s="272" t="s">
        <v>8</v>
      </c>
      <c r="F28" s="13">
        <v>2.2802413162558799</v>
      </c>
      <c r="G28" s="13">
        <v>1.2495741773658</v>
      </c>
      <c r="H28" s="13">
        <v>4.0264379624875</v>
      </c>
      <c r="I28" s="13">
        <v>2.4260323902198602</v>
      </c>
      <c r="J28" s="13">
        <v>0.87574562411465695</v>
      </c>
      <c r="K28" s="7" t="s">
        <v>41</v>
      </c>
      <c r="L28" s="14">
        <v>357.19980219148403</v>
      </c>
      <c r="M28" s="14">
        <v>195.74579488435401</v>
      </c>
      <c r="N28" s="14">
        <v>630.74150682366701</v>
      </c>
      <c r="O28" s="14">
        <v>380.03797392794098</v>
      </c>
      <c r="P28" s="14">
        <v>137.18555201756101</v>
      </c>
    </row>
    <row r="29" spans="1:16" x14ac:dyDescent="0.25">
      <c r="A29" s="7" t="s">
        <v>181</v>
      </c>
      <c r="B29" s="7">
        <v>2022</v>
      </c>
      <c r="C29" s="7" t="s">
        <v>1371</v>
      </c>
      <c r="D29" s="7" t="s">
        <v>1</v>
      </c>
      <c r="E29" s="272" t="s">
        <v>9</v>
      </c>
      <c r="F29" s="13">
        <v>3.4649153322549999</v>
      </c>
      <c r="G29" s="13">
        <v>2.07764463281559</v>
      </c>
      <c r="H29" s="13">
        <v>5.3993625765510904</v>
      </c>
      <c r="I29" s="13">
        <v>3.5629220892520599</v>
      </c>
      <c r="J29" s="13">
        <v>1.0106563805144999</v>
      </c>
      <c r="K29" s="7" t="s">
        <v>41</v>
      </c>
      <c r="L29" s="14">
        <v>564.850497464211</v>
      </c>
      <c r="M29" s="14">
        <v>338.697628041597</v>
      </c>
      <c r="N29" s="14">
        <v>880.20408722935895</v>
      </c>
      <c r="O29" s="14">
        <v>580.82755898987102</v>
      </c>
      <c r="P29" s="14">
        <v>164.75720315147399</v>
      </c>
    </row>
    <row r="30" spans="1:16" x14ac:dyDescent="0.25">
      <c r="A30" s="7" t="s">
        <v>181</v>
      </c>
      <c r="B30" s="7">
        <v>2022</v>
      </c>
      <c r="C30" s="7" t="s">
        <v>1371</v>
      </c>
      <c r="D30" s="7" t="s">
        <v>1</v>
      </c>
      <c r="E30" s="272" t="s">
        <v>10</v>
      </c>
      <c r="F30" s="13">
        <v>2.5191585730558899</v>
      </c>
      <c r="G30" s="13">
        <v>1.0745234005139599</v>
      </c>
      <c r="H30" s="13">
        <v>5.0705068558577802</v>
      </c>
      <c r="I30" s="13">
        <v>2.7437066184723502</v>
      </c>
      <c r="J30" s="13">
        <v>1.2533499667660299</v>
      </c>
      <c r="K30" s="7" t="s">
        <v>41</v>
      </c>
      <c r="L30" s="14">
        <v>37.459887981341097</v>
      </c>
      <c r="M30" s="14">
        <v>15.9781629656426</v>
      </c>
      <c r="N30" s="14">
        <v>75.398436946605202</v>
      </c>
      <c r="O30" s="14">
        <v>40.798917416683899</v>
      </c>
      <c r="P30" s="14">
        <v>18.637314005810801</v>
      </c>
    </row>
    <row r="31" spans="1:16" x14ac:dyDescent="0.25">
      <c r="A31" s="7" t="s">
        <v>181</v>
      </c>
      <c r="B31" s="7">
        <v>2022</v>
      </c>
      <c r="C31" s="7" t="s">
        <v>1371</v>
      </c>
      <c r="D31" s="7" t="s">
        <v>1</v>
      </c>
      <c r="E31" s="272" t="s">
        <v>11</v>
      </c>
      <c r="F31" s="13">
        <v>1.6616290659767901</v>
      </c>
      <c r="G31" s="13">
        <v>0.62954903729805201</v>
      </c>
      <c r="H31" s="13">
        <v>3.56259903147002</v>
      </c>
      <c r="I31" s="13">
        <v>1.8133653534483001</v>
      </c>
      <c r="J31" s="13">
        <v>0.89804605684726602</v>
      </c>
      <c r="K31" s="7" t="s">
        <v>41</v>
      </c>
      <c r="L31" s="14">
        <v>33.681221167349499</v>
      </c>
      <c r="M31" s="14">
        <v>12.7609589860315</v>
      </c>
      <c r="N31" s="14">
        <v>72.213882367897298</v>
      </c>
      <c r="O31" s="14">
        <v>36.756915714397202</v>
      </c>
      <c r="P31" s="14">
        <v>18.203393572294001</v>
      </c>
    </row>
    <row r="32" spans="1:16" x14ac:dyDescent="0.25">
      <c r="A32" s="7" t="s">
        <v>181</v>
      </c>
      <c r="B32" s="7">
        <v>2022</v>
      </c>
      <c r="C32" s="7" t="s">
        <v>1371</v>
      </c>
      <c r="D32" s="7" t="s">
        <v>1</v>
      </c>
      <c r="E32" s="272" t="s">
        <v>12</v>
      </c>
      <c r="F32" s="13">
        <v>1.7044828332875399</v>
      </c>
      <c r="G32" s="13">
        <v>0.817039494272783</v>
      </c>
      <c r="H32" s="13">
        <v>3.1672286062467401</v>
      </c>
      <c r="I32" s="13">
        <v>1.8240394672145701</v>
      </c>
      <c r="J32" s="13">
        <v>0.73375790630933801</v>
      </c>
      <c r="K32" s="7" t="s">
        <v>41</v>
      </c>
      <c r="L32" s="14">
        <v>64.974885604921198</v>
      </c>
      <c r="M32" s="14">
        <v>31.1455455216785</v>
      </c>
      <c r="N32" s="14">
        <v>120.73475447012601</v>
      </c>
      <c r="O32" s="14">
        <v>69.532384490219599</v>
      </c>
      <c r="P32" s="14">
        <v>27.9708513885119</v>
      </c>
    </row>
    <row r="33" spans="1:16" x14ac:dyDescent="0.25">
      <c r="A33" s="7" t="s">
        <v>181</v>
      </c>
      <c r="B33" s="7">
        <v>2023</v>
      </c>
      <c r="C33" s="7" t="s">
        <v>1370</v>
      </c>
      <c r="D33" s="7" t="s">
        <v>0</v>
      </c>
      <c r="E33" s="272" t="s">
        <v>7</v>
      </c>
      <c r="F33" s="13">
        <v>5.0428696155989101</v>
      </c>
      <c r="G33" s="13">
        <v>3.3167615810370101</v>
      </c>
      <c r="H33" s="13">
        <v>7.2327590760798302</v>
      </c>
      <c r="I33" s="13">
        <v>5.1036457913391899</v>
      </c>
      <c r="J33" s="13">
        <v>1.1658376787097799</v>
      </c>
      <c r="K33" s="7" t="s">
        <v>41</v>
      </c>
      <c r="L33" s="14">
        <v>319.61707623665899</v>
      </c>
      <c r="M33" s="14">
        <v>210.21634900612599</v>
      </c>
      <c r="N33" s="14">
        <v>458.41227024193898</v>
      </c>
      <c r="O33" s="14">
        <v>323.46907025507801</v>
      </c>
      <c r="P33" s="14">
        <v>73.890792076626397</v>
      </c>
    </row>
    <row r="34" spans="1:16" x14ac:dyDescent="0.25">
      <c r="A34" s="7" t="s">
        <v>181</v>
      </c>
      <c r="B34" s="7">
        <v>2023</v>
      </c>
      <c r="C34" s="7" t="s">
        <v>1370</v>
      </c>
      <c r="D34" s="7" t="s">
        <v>0</v>
      </c>
      <c r="E34" s="272" t="s">
        <v>8</v>
      </c>
      <c r="F34" s="13">
        <v>8.2801589784825804</v>
      </c>
      <c r="G34" s="13">
        <v>6.1209830800033798</v>
      </c>
      <c r="H34" s="13">
        <v>10.875226481495</v>
      </c>
      <c r="I34" s="13">
        <v>8.3336483417104095</v>
      </c>
      <c r="J34" s="13">
        <v>1.4472324867690101</v>
      </c>
      <c r="K34" s="7" t="s">
        <v>41</v>
      </c>
      <c r="L34" s="14">
        <v>1482.64526668709</v>
      </c>
      <c r="M34" s="14">
        <v>1096.0232303053999</v>
      </c>
      <c r="N34" s="14">
        <v>1947.3180537764999</v>
      </c>
      <c r="O34" s="14">
        <v>1492.2230720666601</v>
      </c>
      <c r="P34" s="14">
        <v>259.14144908085899</v>
      </c>
    </row>
    <row r="35" spans="1:16" x14ac:dyDescent="0.25">
      <c r="A35" s="7" t="s">
        <v>181</v>
      </c>
      <c r="B35" s="7">
        <v>2023</v>
      </c>
      <c r="C35" s="7" t="s">
        <v>1370</v>
      </c>
      <c r="D35" s="7" t="s">
        <v>0</v>
      </c>
      <c r="E35" s="272" t="s">
        <v>9</v>
      </c>
      <c r="F35" s="13">
        <v>5.3155133077749603</v>
      </c>
      <c r="G35" s="13">
        <v>3.6121475168439101</v>
      </c>
      <c r="H35" s="13">
        <v>7.46554465883204</v>
      </c>
      <c r="I35" s="13">
        <v>5.3913228359761103</v>
      </c>
      <c r="J35" s="13">
        <v>1.15892436231817</v>
      </c>
      <c r="K35" s="7" t="s">
        <v>41</v>
      </c>
      <c r="L35" s="14">
        <v>1711.7547505027701</v>
      </c>
      <c r="M35" s="14">
        <v>1163.2198648492399</v>
      </c>
      <c r="N35" s="14">
        <v>2404.1293464836799</v>
      </c>
      <c r="O35" s="14">
        <v>1736.1676928693801</v>
      </c>
      <c r="P35" s="14">
        <v>373.208412397323</v>
      </c>
    </row>
    <row r="36" spans="1:16" x14ac:dyDescent="0.25">
      <c r="A36" s="7" t="s">
        <v>181</v>
      </c>
      <c r="B36" s="7">
        <v>2023</v>
      </c>
      <c r="C36" s="7" t="s">
        <v>1370</v>
      </c>
      <c r="D36" s="7" t="s">
        <v>0</v>
      </c>
      <c r="E36" s="272" t="s">
        <v>10</v>
      </c>
      <c r="F36" s="13">
        <v>8.8504279591789796</v>
      </c>
      <c r="G36" s="13">
        <v>6.5683970507894403</v>
      </c>
      <c r="H36" s="13">
        <v>11.3382123074452</v>
      </c>
      <c r="I36" s="13">
        <v>8.8781038984664793</v>
      </c>
      <c r="J36" s="13">
        <v>1.46159492036399</v>
      </c>
      <c r="K36" s="7" t="s">
        <v>41</v>
      </c>
      <c r="L36" s="14">
        <v>3236.2474875533799</v>
      </c>
      <c r="M36" s="14">
        <v>2401.8000655916599</v>
      </c>
      <c r="N36" s="14">
        <v>4145.9307123404196</v>
      </c>
      <c r="O36" s="14">
        <v>3246.3674715132502</v>
      </c>
      <c r="P36" s="14">
        <v>534.44679858029804</v>
      </c>
    </row>
    <row r="37" spans="1:16" x14ac:dyDescent="0.25">
      <c r="A37" s="7" t="s">
        <v>181</v>
      </c>
      <c r="B37" s="7">
        <v>2023</v>
      </c>
      <c r="C37" s="7" t="s">
        <v>1370</v>
      </c>
      <c r="D37" s="7" t="s">
        <v>0</v>
      </c>
      <c r="E37" s="272" t="s">
        <v>11</v>
      </c>
      <c r="F37" s="13">
        <v>1.8317180067147001</v>
      </c>
      <c r="G37" s="13">
        <v>0.88705122971544803</v>
      </c>
      <c r="H37" s="13">
        <v>3.23352251549395</v>
      </c>
      <c r="I37" s="13">
        <v>1.92552955785167</v>
      </c>
      <c r="J37" s="13">
        <v>0.73100584088408904</v>
      </c>
      <c r="K37" s="7" t="s">
        <v>41</v>
      </c>
      <c r="L37" s="14">
        <v>1015.81585498377</v>
      </c>
      <c r="M37" s="14">
        <v>491.93200046329599</v>
      </c>
      <c r="N37" s="14">
        <v>1793.2145814174801</v>
      </c>
      <c r="O37" s="14">
        <v>1067.8409268978</v>
      </c>
      <c r="P37" s="14">
        <v>405.39390917908901</v>
      </c>
    </row>
    <row r="38" spans="1:16" x14ac:dyDescent="0.25">
      <c r="A38" s="7" t="s">
        <v>181</v>
      </c>
      <c r="B38" s="7">
        <v>2023</v>
      </c>
      <c r="C38" s="7" t="s">
        <v>1370</v>
      </c>
      <c r="D38" s="7" t="s">
        <v>0</v>
      </c>
      <c r="E38" s="272" t="s">
        <v>12</v>
      </c>
      <c r="F38" s="13">
        <v>2.8640393490696701</v>
      </c>
      <c r="G38" s="13">
        <v>1.6738555998221301</v>
      </c>
      <c r="H38" s="13">
        <v>4.6251128238410999</v>
      </c>
      <c r="I38" s="13">
        <v>2.9727082429309002</v>
      </c>
      <c r="J38" s="13">
        <v>0.89882707374857196</v>
      </c>
      <c r="K38" s="7" t="s">
        <v>41</v>
      </c>
      <c r="L38" s="14">
        <v>3829.24925009964</v>
      </c>
      <c r="M38" s="14">
        <v>2237.9616755181901</v>
      </c>
      <c r="N38" s="14">
        <v>6183.8220966037798</v>
      </c>
      <c r="O38" s="14">
        <v>3974.5406478810401</v>
      </c>
      <c r="P38" s="14">
        <v>1201.7407858725701</v>
      </c>
    </row>
    <row r="39" spans="1:16" x14ac:dyDescent="0.25">
      <c r="A39" s="7" t="s">
        <v>181</v>
      </c>
      <c r="B39" s="7">
        <v>2023</v>
      </c>
      <c r="C39" s="7" t="s">
        <v>1370</v>
      </c>
      <c r="D39" s="7" t="s">
        <v>0</v>
      </c>
      <c r="E39" s="272" t="s">
        <v>15</v>
      </c>
      <c r="F39" s="13">
        <v>2.38130190960563</v>
      </c>
      <c r="G39" s="13">
        <v>0.97312615871328501</v>
      </c>
      <c r="H39" s="13">
        <v>4.4824997571720804</v>
      </c>
      <c r="I39" s="13">
        <v>2.5047641991618401</v>
      </c>
      <c r="J39" s="13">
        <v>1.0911006334947499</v>
      </c>
      <c r="K39" s="7" t="s">
        <v>41</v>
      </c>
      <c r="L39" s="14">
        <v>820.83476824106299</v>
      </c>
      <c r="M39" s="14">
        <v>335.436586908469</v>
      </c>
      <c r="N39" s="14">
        <v>1545.11766629721</v>
      </c>
      <c r="O39" s="14">
        <v>863.39221945108795</v>
      </c>
      <c r="P39" s="14">
        <v>376.10238836564298</v>
      </c>
    </row>
    <row r="40" spans="1:16" x14ac:dyDescent="0.25">
      <c r="A40" s="7" t="s">
        <v>181</v>
      </c>
      <c r="B40" s="7">
        <v>2023</v>
      </c>
      <c r="C40" s="7" t="s">
        <v>1370</v>
      </c>
      <c r="D40" s="7" t="s">
        <v>0</v>
      </c>
      <c r="E40" s="272" t="s">
        <v>13</v>
      </c>
      <c r="F40" s="13">
        <v>7.5852910271901497E-2</v>
      </c>
      <c r="G40" s="13">
        <v>6.5482947560632099E-15</v>
      </c>
      <c r="H40" s="13">
        <v>2.72501861839342</v>
      </c>
      <c r="I40" s="13">
        <v>0.68407585345648303</v>
      </c>
      <c r="J40" s="13">
        <v>0.98152370113624798</v>
      </c>
      <c r="K40" s="7" t="s">
        <v>41</v>
      </c>
      <c r="L40" s="14">
        <v>95.501089619632097</v>
      </c>
      <c r="M40" s="14">
        <v>8.2444995467262599E-12</v>
      </c>
      <c r="N40" s="14">
        <v>3430.8801911158698</v>
      </c>
      <c r="O40" s="14">
        <v>861.27202177731601</v>
      </c>
      <c r="P40" s="14">
        <v>1235.7677854415699</v>
      </c>
    </row>
    <row r="41" spans="1:16" x14ac:dyDescent="0.25">
      <c r="A41" s="7" t="s">
        <v>181</v>
      </c>
      <c r="B41" s="7">
        <v>2023</v>
      </c>
      <c r="C41" s="7" t="s">
        <v>1370</v>
      </c>
      <c r="D41" s="7" t="s">
        <v>0</v>
      </c>
      <c r="E41" s="272" t="s">
        <v>14</v>
      </c>
      <c r="F41" s="13">
        <v>2.3531035318713298E-5</v>
      </c>
      <c r="G41" s="13">
        <v>1.08031910514762E-17</v>
      </c>
      <c r="H41" s="13">
        <v>0.14617883748260399</v>
      </c>
      <c r="I41" s="13">
        <v>2.5850539569683501E-2</v>
      </c>
      <c r="J41" s="13">
        <v>9.3452099505024394E-2</v>
      </c>
      <c r="K41" s="7" t="s">
        <v>41</v>
      </c>
      <c r="L41" s="14">
        <v>3.0556931844174798E-2</v>
      </c>
      <c r="M41" s="14">
        <v>1.4028807835625999E-14</v>
      </c>
      <c r="N41" s="14">
        <v>189.82491477816001</v>
      </c>
      <c r="O41" s="14">
        <v>33.5689936743996</v>
      </c>
      <c r="P41" s="14">
        <v>121.355027375234</v>
      </c>
    </row>
    <row r="42" spans="1:16" x14ac:dyDescent="0.25">
      <c r="A42" s="7" t="s">
        <v>181</v>
      </c>
      <c r="B42" s="7">
        <v>2023</v>
      </c>
      <c r="C42" s="7" t="s">
        <v>1370</v>
      </c>
      <c r="D42" s="7" t="s">
        <v>1</v>
      </c>
      <c r="E42" s="7" t="s">
        <v>72</v>
      </c>
      <c r="F42" s="13">
        <v>2.9659554542830501E-5</v>
      </c>
      <c r="G42" s="13">
        <v>2.3873084927225999E-18</v>
      </c>
      <c r="H42" s="13">
        <v>0.22731505405541499</v>
      </c>
      <c r="I42" s="13">
        <v>4.01374987266905E-2</v>
      </c>
      <c r="J42" s="13">
        <v>0.14710738791349401</v>
      </c>
      <c r="K42" s="7" t="s">
        <v>41</v>
      </c>
      <c r="L42" s="14">
        <v>3.0092584039155901E-3</v>
      </c>
      <c r="M42" s="14">
        <v>2.4221631967163501E-16</v>
      </c>
      <c r="N42" s="14">
        <v>23.0633853844624</v>
      </c>
      <c r="O42" s="14">
        <v>4.0723506208100204</v>
      </c>
      <c r="P42" s="14">
        <v>14.9255155777031</v>
      </c>
    </row>
    <row r="43" spans="1:16" x14ac:dyDescent="0.25">
      <c r="A43" s="7" t="s">
        <v>181</v>
      </c>
      <c r="B43" s="7">
        <v>2023</v>
      </c>
      <c r="C43" s="7" t="s">
        <v>1370</v>
      </c>
      <c r="D43" s="7" t="s">
        <v>1</v>
      </c>
      <c r="E43" s="272" t="s">
        <v>11</v>
      </c>
      <c r="F43" s="13">
        <v>3.7982184894729101</v>
      </c>
      <c r="G43" s="13">
        <v>2.2657928574436101</v>
      </c>
      <c r="H43" s="13">
        <v>5.82695469416851</v>
      </c>
      <c r="I43" s="13">
        <v>3.9097821349520299</v>
      </c>
      <c r="J43" s="13">
        <v>1.0973635842731599</v>
      </c>
      <c r="K43" s="7" t="s">
        <v>41</v>
      </c>
      <c r="L43" s="14">
        <v>260.481824008052</v>
      </c>
      <c r="M43" s="14">
        <v>155.388074163482</v>
      </c>
      <c r="N43" s="14">
        <v>399.612552926077</v>
      </c>
      <c r="O43" s="14">
        <v>268.13285881501002</v>
      </c>
      <c r="P43" s="14">
        <v>75.257194609453407</v>
      </c>
    </row>
    <row r="44" spans="1:16" x14ac:dyDescent="0.25">
      <c r="A44" s="7" t="s">
        <v>181</v>
      </c>
      <c r="B44" s="7">
        <v>2023</v>
      </c>
      <c r="C44" s="7" t="s">
        <v>1370</v>
      </c>
      <c r="D44" s="7" t="s">
        <v>1</v>
      </c>
      <c r="E44" s="272" t="s">
        <v>12</v>
      </c>
      <c r="F44" s="13">
        <v>3.3501119677363897E-2</v>
      </c>
      <c r="G44" s="13">
        <v>2.9642756217326802E-14</v>
      </c>
      <c r="H44" s="13">
        <v>0.68188638708612903</v>
      </c>
      <c r="I44" s="13">
        <v>0.157634971252334</v>
      </c>
      <c r="J44" s="13">
        <v>0.25479901756473</v>
      </c>
      <c r="K44" s="7" t="s">
        <v>41</v>
      </c>
      <c r="L44" s="14">
        <v>2.83988991505014</v>
      </c>
      <c r="M44" s="14">
        <v>2.51281644454279E-12</v>
      </c>
      <c r="N44" s="14">
        <v>57.803509033291199</v>
      </c>
      <c r="O44" s="14">
        <v>13.362716513060301</v>
      </c>
      <c r="P44" s="14">
        <v>21.5993127189621</v>
      </c>
    </row>
    <row r="45" spans="1:16" x14ac:dyDescent="0.25">
      <c r="A45" s="7" t="s">
        <v>181</v>
      </c>
      <c r="B45" s="7">
        <v>2023</v>
      </c>
      <c r="C45" s="7" t="s">
        <v>1370</v>
      </c>
      <c r="D45" s="7" t="s">
        <v>1</v>
      </c>
      <c r="E45" s="272" t="s">
        <v>15</v>
      </c>
      <c r="F45" s="13">
        <v>5.8052953738895998E-5</v>
      </c>
      <c r="G45" s="13">
        <v>1.27958757857846E-17</v>
      </c>
      <c r="H45" s="13">
        <v>0.46214614626969103</v>
      </c>
      <c r="I45" s="13">
        <v>7.9653176256089794E-2</v>
      </c>
      <c r="J45" s="13">
        <v>0.28483730764097898</v>
      </c>
      <c r="K45" s="7" t="s">
        <v>41</v>
      </c>
      <c r="L45" s="14">
        <v>1.7044347217739801E-3</v>
      </c>
      <c r="M45" s="14">
        <v>3.7568691307063798E-16</v>
      </c>
      <c r="N45" s="14">
        <v>13.5686108544781</v>
      </c>
      <c r="O45" s="14">
        <v>2.3386172548787898</v>
      </c>
      <c r="P45" s="14">
        <v>8.3628233523391593</v>
      </c>
    </row>
    <row r="46" spans="1:16" x14ac:dyDescent="0.25">
      <c r="A46" s="7" t="s">
        <v>181</v>
      </c>
      <c r="B46" s="7">
        <v>2023</v>
      </c>
      <c r="C46" s="7" t="s">
        <v>1370</v>
      </c>
      <c r="D46" s="7" t="s">
        <v>1</v>
      </c>
      <c r="E46" s="272" t="s">
        <v>13</v>
      </c>
      <c r="F46" s="13">
        <v>0.20683667245229401</v>
      </c>
      <c r="G46" s="13">
        <v>1.8625975356167401E-2</v>
      </c>
      <c r="H46" s="13">
        <v>0.89262975795914701</v>
      </c>
      <c r="I46" s="13">
        <v>0.300092157381667</v>
      </c>
      <c r="J46" s="13">
        <v>0.29926210904062001</v>
      </c>
      <c r="K46" s="7" t="s">
        <v>41</v>
      </c>
      <c r="L46" s="14">
        <v>23.864815267545701</v>
      </c>
      <c r="M46" s="14">
        <v>2.1490650365946</v>
      </c>
      <c r="N46" s="14">
        <v>102.99162147332601</v>
      </c>
      <c r="O46" s="14">
        <v>34.6246331186967</v>
      </c>
      <c r="P46" s="14">
        <v>34.528862141106799</v>
      </c>
    </row>
    <row r="47" spans="1:16" x14ac:dyDescent="0.25">
      <c r="A47" s="7" t="s">
        <v>181</v>
      </c>
      <c r="B47" s="7">
        <v>2023</v>
      </c>
      <c r="C47" s="7" t="s">
        <v>1371</v>
      </c>
      <c r="D47" s="7" t="s">
        <v>0</v>
      </c>
      <c r="E47" s="272" t="s">
        <v>7</v>
      </c>
      <c r="F47" s="13">
        <v>13.4849660089926</v>
      </c>
      <c r="G47" s="13">
        <v>10.7440371640932</v>
      </c>
      <c r="H47" s="13">
        <v>16.6813078467647</v>
      </c>
      <c r="I47" s="13">
        <v>13.5693110987024</v>
      </c>
      <c r="J47" s="13">
        <v>1.80961744057429</v>
      </c>
      <c r="K47" s="7" t="s">
        <v>41</v>
      </c>
      <c r="L47" s="14">
        <v>856.83474021139398</v>
      </c>
      <c r="M47" s="14">
        <v>682.67612140648498</v>
      </c>
      <c r="N47" s="14">
        <v>1059.9303005834299</v>
      </c>
      <c r="O47" s="14">
        <v>862.19402721155495</v>
      </c>
      <c r="P47" s="14">
        <v>114.98309217409</v>
      </c>
    </row>
    <row r="48" spans="1:16" x14ac:dyDescent="0.25">
      <c r="A48" s="7" t="s">
        <v>181</v>
      </c>
      <c r="B48" s="7">
        <v>2023</v>
      </c>
      <c r="C48" s="7" t="s">
        <v>1371</v>
      </c>
      <c r="D48" s="7" t="s">
        <v>0</v>
      </c>
      <c r="E48" s="272" t="s">
        <v>8</v>
      </c>
      <c r="F48" s="13">
        <v>8.8169151607875094</v>
      </c>
      <c r="G48" s="13">
        <v>6.5914780707165699</v>
      </c>
      <c r="H48" s="13">
        <v>11.3150296582065</v>
      </c>
      <c r="I48" s="13">
        <v>8.8634944318906896</v>
      </c>
      <c r="J48" s="13">
        <v>1.4593764188968701</v>
      </c>
      <c r="K48" s="7" t="s">
        <v>41</v>
      </c>
      <c r="L48" s="14">
        <v>3444.7687533196799</v>
      </c>
      <c r="M48" s="14">
        <v>2575.2904822289602</v>
      </c>
      <c r="N48" s="14">
        <v>4420.7820874612999</v>
      </c>
      <c r="O48" s="14">
        <v>3462.9672745396902</v>
      </c>
      <c r="P48" s="14">
        <v>570.17836686300905</v>
      </c>
    </row>
    <row r="49" spans="1:16" x14ac:dyDescent="0.25">
      <c r="A49" s="7" t="s">
        <v>181</v>
      </c>
      <c r="B49" s="7">
        <v>2023</v>
      </c>
      <c r="C49" s="7" t="s">
        <v>1371</v>
      </c>
      <c r="D49" s="7" t="s">
        <v>0</v>
      </c>
      <c r="E49" s="272" t="s">
        <v>9</v>
      </c>
      <c r="F49" s="13">
        <v>6.3700880735508401</v>
      </c>
      <c r="G49" s="13">
        <v>4.3809742302129999</v>
      </c>
      <c r="H49" s="13">
        <v>8.7561885418512908</v>
      </c>
      <c r="I49" s="13">
        <v>6.4486674468603304</v>
      </c>
      <c r="J49" s="13">
        <v>1.33680948721835</v>
      </c>
      <c r="K49" s="7" t="s">
        <v>41</v>
      </c>
      <c r="L49" s="14">
        <v>1441.86943544823</v>
      </c>
      <c r="M49" s="14">
        <v>991.63351700871306</v>
      </c>
      <c r="N49" s="14">
        <v>1981.96327644803</v>
      </c>
      <c r="O49" s="14">
        <v>1459.65587659683</v>
      </c>
      <c r="P49" s="14">
        <v>302.58682743187399</v>
      </c>
    </row>
    <row r="50" spans="1:16" x14ac:dyDescent="0.25">
      <c r="A50" s="7" t="s">
        <v>181</v>
      </c>
      <c r="B50" s="7">
        <v>2023</v>
      </c>
      <c r="C50" s="7" t="s">
        <v>1371</v>
      </c>
      <c r="D50" s="7" t="s">
        <v>0</v>
      </c>
      <c r="E50" s="272" t="s">
        <v>10</v>
      </c>
      <c r="F50" s="13">
        <v>12.3911830034986</v>
      </c>
      <c r="G50" s="13">
        <v>9.6531770939331896</v>
      </c>
      <c r="H50" s="13">
        <v>15.4179830674346</v>
      </c>
      <c r="I50" s="13">
        <v>12.4495790467739</v>
      </c>
      <c r="J50" s="13">
        <v>1.7631614256170101</v>
      </c>
      <c r="K50" s="7" t="s">
        <v>41</v>
      </c>
      <c r="L50" s="14">
        <v>532.07739817023298</v>
      </c>
      <c r="M50" s="14">
        <v>414.50742441349098</v>
      </c>
      <c r="N50" s="14">
        <v>662.04819291564399</v>
      </c>
      <c r="O50" s="14">
        <v>534.58492426847101</v>
      </c>
      <c r="P50" s="14">
        <v>75.710151615994505</v>
      </c>
    </row>
    <row r="51" spans="1:16" x14ac:dyDescent="0.25">
      <c r="A51" s="7" t="s">
        <v>181</v>
      </c>
      <c r="B51" s="7">
        <v>2023</v>
      </c>
      <c r="C51" s="7" t="s">
        <v>1371</v>
      </c>
      <c r="D51" s="7" t="s">
        <v>0</v>
      </c>
      <c r="E51" s="272" t="s">
        <v>11</v>
      </c>
      <c r="F51" s="13">
        <v>6.3039544239068404</v>
      </c>
      <c r="G51" s="13">
        <v>4.4759762024088499</v>
      </c>
      <c r="H51" s="13">
        <v>8.8051812581775604</v>
      </c>
      <c r="I51" s="13">
        <v>6.4197989393676798</v>
      </c>
      <c r="J51" s="13">
        <v>1.3272104187798901</v>
      </c>
      <c r="K51" s="7" t="s">
        <v>41</v>
      </c>
      <c r="L51" s="14">
        <v>4723.9943266430701</v>
      </c>
      <c r="M51" s="14">
        <v>3354.16228679912</v>
      </c>
      <c r="N51" s="14">
        <v>6598.3386794405196</v>
      </c>
      <c r="O51" s="14">
        <v>4810.8047311939599</v>
      </c>
      <c r="P51" s="14">
        <v>994.57167152108696</v>
      </c>
    </row>
    <row r="52" spans="1:16" x14ac:dyDescent="0.25">
      <c r="A52" s="7" t="s">
        <v>181</v>
      </c>
      <c r="B52" s="7">
        <v>2023</v>
      </c>
      <c r="C52" s="7" t="s">
        <v>1371</v>
      </c>
      <c r="D52" s="7" t="s">
        <v>0</v>
      </c>
      <c r="E52" s="272" t="s">
        <v>12</v>
      </c>
      <c r="F52" s="13">
        <v>7.53405785574114</v>
      </c>
      <c r="G52" s="13">
        <v>5.4637097525570599</v>
      </c>
      <c r="H52" s="13">
        <v>10.043253629664299</v>
      </c>
      <c r="I52" s="13">
        <v>7.6237979433172098</v>
      </c>
      <c r="J52" s="13">
        <v>1.3990119041158999</v>
      </c>
      <c r="K52" s="7" t="s">
        <v>41</v>
      </c>
      <c r="L52" s="14">
        <v>2999.08241063487</v>
      </c>
      <c r="M52" s="14">
        <v>2174.9389412003802</v>
      </c>
      <c r="N52" s="14">
        <v>3997.9179723604798</v>
      </c>
      <c r="O52" s="14">
        <v>3034.80524729628</v>
      </c>
      <c r="P52" s="14">
        <v>556.90466867141697</v>
      </c>
    </row>
    <row r="53" spans="1:16" x14ac:dyDescent="0.25">
      <c r="A53" s="7" t="s">
        <v>181</v>
      </c>
      <c r="B53" s="7">
        <v>2023</v>
      </c>
      <c r="C53" s="7" t="s">
        <v>1371</v>
      </c>
      <c r="D53" s="7" t="s">
        <v>0</v>
      </c>
      <c r="E53" s="272" t="s">
        <v>15</v>
      </c>
      <c r="F53" s="13">
        <v>2.2220833461873801</v>
      </c>
      <c r="G53" s="13">
        <v>1.14612342024659</v>
      </c>
      <c r="H53" s="13">
        <v>3.8491056201946598</v>
      </c>
      <c r="I53" s="13">
        <v>2.3251691929198199</v>
      </c>
      <c r="J53" s="13">
        <v>0.83417429173624402</v>
      </c>
      <c r="K53" s="7" t="s">
        <v>41</v>
      </c>
      <c r="L53" s="14">
        <v>330.42379357806402</v>
      </c>
      <c r="M53" s="14">
        <v>170.428552590669</v>
      </c>
      <c r="N53" s="14">
        <v>572.36200572294695</v>
      </c>
      <c r="O53" s="14">
        <v>345.75265898717799</v>
      </c>
      <c r="P53" s="14">
        <v>124.041717181179</v>
      </c>
    </row>
    <row r="54" spans="1:16" x14ac:dyDescent="0.25">
      <c r="A54" s="7" t="s">
        <v>181</v>
      </c>
      <c r="B54" s="7">
        <v>2023</v>
      </c>
      <c r="C54" s="7" t="s">
        <v>1371</v>
      </c>
      <c r="D54" s="7" t="s">
        <v>0</v>
      </c>
      <c r="E54" s="272" t="s">
        <v>13</v>
      </c>
      <c r="F54" s="13">
        <v>6.4617839429828106E-5</v>
      </c>
      <c r="G54" s="13">
        <v>3.79746697576268E-18</v>
      </c>
      <c r="H54" s="13">
        <v>0.204492686685327</v>
      </c>
      <c r="I54" s="13">
        <v>3.5775422541335103E-2</v>
      </c>
      <c r="J54" s="13">
        <v>0.115993937203308</v>
      </c>
      <c r="K54" s="7" t="s">
        <v>41</v>
      </c>
      <c r="L54" s="14">
        <v>8.0737405653992997E-2</v>
      </c>
      <c r="M54" s="14">
        <v>4.7447830875364402E-15</v>
      </c>
      <c r="N54" s="14">
        <v>255.50543230584901</v>
      </c>
      <c r="O54" s="14">
        <v>44.6999594484966</v>
      </c>
      <c r="P54" s="14">
        <v>144.92978477804601</v>
      </c>
    </row>
    <row r="55" spans="1:16" x14ac:dyDescent="0.25">
      <c r="A55" s="7" t="s">
        <v>181</v>
      </c>
      <c r="B55" s="7">
        <v>2023</v>
      </c>
      <c r="C55" s="7" t="s">
        <v>1371</v>
      </c>
      <c r="D55" s="7" t="s">
        <v>0</v>
      </c>
      <c r="E55" s="272" t="s">
        <v>14</v>
      </c>
      <c r="F55" s="13">
        <v>9.9901525960916101E-6</v>
      </c>
      <c r="G55" s="13">
        <v>8.3100387732955602E-19</v>
      </c>
      <c r="H55" s="13">
        <v>0.116504454241314</v>
      </c>
      <c r="I55" s="13">
        <v>1.9699863340332899E-2</v>
      </c>
      <c r="J55" s="13">
        <v>7.4411746992420105E-2</v>
      </c>
      <c r="K55" s="7" t="s">
        <v>41</v>
      </c>
      <c r="L55" s="14">
        <v>1.3163124962136201E-2</v>
      </c>
      <c r="M55" s="14">
        <v>1.0949390188081899E-15</v>
      </c>
      <c r="N55" s="14">
        <v>153.507433952898</v>
      </c>
      <c r="O55" s="14">
        <v>25.956736935856</v>
      </c>
      <c r="P55" s="14">
        <v>98.0456619546827</v>
      </c>
    </row>
    <row r="56" spans="1:16" x14ac:dyDescent="0.25">
      <c r="A56" s="7" t="s">
        <v>181</v>
      </c>
      <c r="B56" s="7">
        <v>2023</v>
      </c>
      <c r="C56" s="7" t="s">
        <v>1371</v>
      </c>
      <c r="D56" s="7" t="s">
        <v>1</v>
      </c>
      <c r="E56" s="272" t="s">
        <v>7</v>
      </c>
      <c r="F56" s="13">
        <v>5.9401166849853002</v>
      </c>
      <c r="G56" s="13">
        <v>3.95138763469987</v>
      </c>
      <c r="H56" s="13">
        <v>8.2401980599330003</v>
      </c>
      <c r="I56" s="13">
        <v>6.0070198454725698</v>
      </c>
      <c r="J56" s="13">
        <v>1.2966623731749101</v>
      </c>
      <c r="K56" s="7" t="s">
        <v>41</v>
      </c>
      <c r="L56" s="14">
        <v>303.89636960384797</v>
      </c>
      <c r="M56" s="14">
        <v>202.152991391245</v>
      </c>
      <c r="N56" s="14">
        <v>421.56853274617202</v>
      </c>
      <c r="O56" s="14">
        <v>307.319135294376</v>
      </c>
      <c r="P56" s="14">
        <v>66.337247011628406</v>
      </c>
    </row>
    <row r="57" spans="1:16" x14ac:dyDescent="0.25">
      <c r="A57" s="7" t="s">
        <v>181</v>
      </c>
      <c r="B57" s="7">
        <v>2023</v>
      </c>
      <c r="C57" s="7" t="s">
        <v>1371</v>
      </c>
      <c r="D57" s="7" t="s">
        <v>1</v>
      </c>
      <c r="E57" s="272" t="s">
        <v>8</v>
      </c>
      <c r="F57" s="13">
        <v>6.2118503885937697</v>
      </c>
      <c r="G57" s="13">
        <v>4.3315087133059498</v>
      </c>
      <c r="H57" s="13">
        <v>8.4792969507310207</v>
      </c>
      <c r="I57" s="13">
        <v>6.2750820185943299</v>
      </c>
      <c r="J57" s="13">
        <v>1.2753540350956101</v>
      </c>
      <c r="K57" s="7" t="s">
        <v>41</v>
      </c>
      <c r="L57" s="14">
        <v>1222.8027489946801</v>
      </c>
      <c r="M57" s="14">
        <v>852.65749021427598</v>
      </c>
      <c r="N57" s="14">
        <v>1669.1496047513999</v>
      </c>
      <c r="O57" s="14">
        <v>1235.2498953602901</v>
      </c>
      <c r="P57" s="14">
        <v>251.05344180857099</v>
      </c>
    </row>
    <row r="58" spans="1:16" x14ac:dyDescent="0.25">
      <c r="A58" s="7" t="s">
        <v>181</v>
      </c>
      <c r="B58" s="7">
        <v>2023</v>
      </c>
      <c r="C58" s="7" t="s">
        <v>1371</v>
      </c>
      <c r="D58" s="7" t="s">
        <v>1</v>
      </c>
      <c r="E58" s="272" t="s">
        <v>9</v>
      </c>
      <c r="F58" s="13">
        <v>4.7343904718263898</v>
      </c>
      <c r="G58" s="13">
        <v>2.9587778617881502</v>
      </c>
      <c r="H58" s="13">
        <v>7.0677696564847503</v>
      </c>
      <c r="I58" s="13">
        <v>4.8195610239489497</v>
      </c>
      <c r="J58" s="13">
        <v>1.26557930518137</v>
      </c>
      <c r="K58" s="7" t="s">
        <v>41</v>
      </c>
      <c r="L58" s="14">
        <v>150.74299262295199</v>
      </c>
      <c r="M58" s="14">
        <v>94.207487119334701</v>
      </c>
      <c r="N58" s="14">
        <v>225.03778586247401</v>
      </c>
      <c r="O58" s="14">
        <v>153.454823002534</v>
      </c>
      <c r="P58" s="14">
        <v>40.296045076974799</v>
      </c>
    </row>
    <row r="59" spans="1:16" x14ac:dyDescent="0.25">
      <c r="A59" s="7" t="s">
        <v>181</v>
      </c>
      <c r="B59" s="7">
        <v>2023</v>
      </c>
      <c r="C59" s="7" t="s">
        <v>1371</v>
      </c>
      <c r="D59" s="7" t="s">
        <v>1</v>
      </c>
      <c r="E59" s="272" t="s">
        <v>10</v>
      </c>
      <c r="F59" s="13">
        <v>1.5585573348817501</v>
      </c>
      <c r="G59" s="13">
        <v>0.63619904040454001</v>
      </c>
      <c r="H59" s="13">
        <v>2.9792937175240399</v>
      </c>
      <c r="I59" s="13">
        <v>1.63887637164897</v>
      </c>
      <c r="J59" s="13">
        <v>0.71145032836734301</v>
      </c>
      <c r="K59" s="7" t="s">
        <v>41</v>
      </c>
      <c r="L59" s="14">
        <v>38.776906491857901</v>
      </c>
      <c r="M59" s="14">
        <v>15.8286321252649</v>
      </c>
      <c r="N59" s="14">
        <v>74.124827691998107</v>
      </c>
      <c r="O59" s="14">
        <v>40.775244126626497</v>
      </c>
      <c r="P59" s="14">
        <v>17.700884169779499</v>
      </c>
    </row>
    <row r="60" spans="1:16" x14ac:dyDescent="0.25">
      <c r="A60" s="7" t="s">
        <v>181</v>
      </c>
      <c r="B60" s="7">
        <v>2023</v>
      </c>
      <c r="C60" s="7" t="s">
        <v>1371</v>
      </c>
      <c r="D60" s="7" t="s">
        <v>1</v>
      </c>
      <c r="E60" s="272" t="s">
        <v>11</v>
      </c>
      <c r="F60" s="13">
        <v>7.4700051023420402</v>
      </c>
      <c r="G60" s="13">
        <v>4.0097880564653803</v>
      </c>
      <c r="H60" s="13">
        <v>12.242488750189001</v>
      </c>
      <c r="I60" s="13">
        <v>7.7278042651648597</v>
      </c>
      <c r="J60" s="13">
        <v>2.5393204227480299</v>
      </c>
      <c r="K60" s="7" t="s">
        <v>41</v>
      </c>
      <c r="L60" s="14">
        <v>253.08377286734799</v>
      </c>
      <c r="M60" s="14">
        <v>135.851619353047</v>
      </c>
      <c r="N60" s="14">
        <v>414.77551885640298</v>
      </c>
      <c r="O60" s="14">
        <v>261.81800850378499</v>
      </c>
      <c r="P60" s="14">
        <v>86.032175922703303</v>
      </c>
    </row>
    <row r="61" spans="1:16" x14ac:dyDescent="0.25">
      <c r="A61" s="7" t="s">
        <v>181</v>
      </c>
      <c r="B61" s="7">
        <v>2023</v>
      </c>
      <c r="C61" s="7" t="s">
        <v>1371</v>
      </c>
      <c r="D61" s="7" t="s">
        <v>1</v>
      </c>
      <c r="E61" s="272" t="s">
        <v>12</v>
      </c>
      <c r="F61" s="13">
        <v>0.642220643450788</v>
      </c>
      <c r="G61" s="13">
        <v>0.16648482138500301</v>
      </c>
      <c r="H61" s="13">
        <v>1.63425613715472</v>
      </c>
      <c r="I61" s="13">
        <v>0.73298239720061098</v>
      </c>
      <c r="J61" s="13">
        <v>0.46116494558811999</v>
      </c>
      <c r="K61" s="7" t="s">
        <v>41</v>
      </c>
      <c r="L61" s="14">
        <v>40.427789505227103</v>
      </c>
      <c r="M61" s="14">
        <v>10.4802195061859</v>
      </c>
      <c r="N61" s="14">
        <v>102.87642383388901</v>
      </c>
      <c r="O61" s="14">
        <v>46.1412419037785</v>
      </c>
      <c r="P61" s="14">
        <v>29.030333324772101</v>
      </c>
    </row>
    <row r="62" spans="1:16" x14ac:dyDescent="0.25">
      <c r="A62" s="7" t="s">
        <v>181</v>
      </c>
      <c r="B62" s="7">
        <v>2023</v>
      </c>
      <c r="C62" s="7" t="s">
        <v>1371</v>
      </c>
      <c r="D62" s="7" t="s">
        <v>1</v>
      </c>
      <c r="E62" s="272" t="s">
        <v>15</v>
      </c>
      <c r="F62" s="13">
        <v>0.14361145501832201</v>
      </c>
      <c r="G62" s="13">
        <v>2.41272134826275E-13</v>
      </c>
      <c r="H62" s="13">
        <v>1.4396257867415101</v>
      </c>
      <c r="I62" s="13">
        <v>0.36254593307470501</v>
      </c>
      <c r="J62" s="13">
        <v>0.518166962791205</v>
      </c>
      <c r="K62" s="7" t="s">
        <v>41</v>
      </c>
      <c r="L62" s="14">
        <v>5.9512586959592797</v>
      </c>
      <c r="M62" s="14">
        <v>9.9983172672008498E-12</v>
      </c>
      <c r="N62" s="14">
        <v>59.658092602568502</v>
      </c>
      <c r="O62" s="14">
        <v>15.0239034666157</v>
      </c>
      <c r="P62" s="14">
        <v>21.4728389380675</v>
      </c>
    </row>
    <row r="63" spans="1:16" x14ac:dyDescent="0.25">
      <c r="A63" s="7" t="s">
        <v>181</v>
      </c>
      <c r="B63" s="7">
        <v>2023</v>
      </c>
      <c r="C63" s="7" t="s">
        <v>1371</v>
      </c>
      <c r="D63" s="7" t="s">
        <v>1</v>
      </c>
      <c r="E63" s="272" t="s">
        <v>13</v>
      </c>
      <c r="F63" s="13">
        <v>5.3287507750696703E-4</v>
      </c>
      <c r="G63" s="13">
        <v>3.5612270579392999E-16</v>
      </c>
      <c r="H63" s="13">
        <v>1.16321989460616</v>
      </c>
      <c r="I63" s="13">
        <v>0.18637382557252299</v>
      </c>
      <c r="J63" s="13">
        <v>0.43146691741621901</v>
      </c>
      <c r="K63" s="7" t="s">
        <v>41</v>
      </c>
      <c r="L63" s="14">
        <v>3.1945860896542597E-2</v>
      </c>
      <c r="M63" s="14">
        <v>2.1349556212346099E-14</v>
      </c>
      <c r="N63" s="14">
        <v>69.735032681639396</v>
      </c>
      <c r="O63" s="14">
        <v>11.173110843072701</v>
      </c>
      <c r="P63" s="14">
        <v>25.8664416991023</v>
      </c>
    </row>
    <row r="64" spans="1:16" x14ac:dyDescent="0.25">
      <c r="A64" s="7" t="s">
        <v>181</v>
      </c>
      <c r="B64" s="7">
        <v>2024</v>
      </c>
      <c r="C64" s="7" t="s">
        <v>1370</v>
      </c>
      <c r="D64" s="7" t="s">
        <v>0</v>
      </c>
      <c r="E64" s="272" t="s">
        <v>7</v>
      </c>
      <c r="F64" s="13">
        <v>28.074343700135501</v>
      </c>
      <c r="G64" s="13">
        <v>24.253656681879701</v>
      </c>
      <c r="H64" s="13">
        <v>31.930399273059301</v>
      </c>
      <c r="I64" s="13">
        <v>28.0556135056618</v>
      </c>
      <c r="J64" s="13">
        <v>2.3068414055215198</v>
      </c>
      <c r="K64" s="7" t="s">
        <v>41</v>
      </c>
      <c r="L64" s="14">
        <v>2766.7265716483498</v>
      </c>
      <c r="M64" s="14">
        <v>2390.1978659992401</v>
      </c>
      <c r="N64" s="14">
        <v>3146.7408483600002</v>
      </c>
      <c r="O64" s="14">
        <v>2764.88071098298</v>
      </c>
      <c r="P64" s="14">
        <v>227.33922051414501</v>
      </c>
    </row>
    <row r="65" spans="1:16" x14ac:dyDescent="0.25">
      <c r="A65" s="7" t="s">
        <v>181</v>
      </c>
      <c r="B65" s="7">
        <v>2024</v>
      </c>
      <c r="C65" s="7" t="s">
        <v>1370</v>
      </c>
      <c r="D65" s="7" t="s">
        <v>0</v>
      </c>
      <c r="E65" s="272" t="s">
        <v>8</v>
      </c>
      <c r="F65" s="13">
        <v>13.198413297135801</v>
      </c>
      <c r="G65" s="13">
        <v>10.401734639488</v>
      </c>
      <c r="H65" s="13">
        <v>16.265867962606599</v>
      </c>
      <c r="I65" s="13">
        <v>13.239909923838701</v>
      </c>
      <c r="J65" s="13">
        <v>1.77231697850243</v>
      </c>
      <c r="K65" s="7" t="s">
        <v>41</v>
      </c>
      <c r="L65" s="14">
        <v>3732.2473121640801</v>
      </c>
      <c r="M65" s="14">
        <v>2941.4025213544201</v>
      </c>
      <c r="N65" s="14">
        <v>4599.6621424658997</v>
      </c>
      <c r="O65" s="14">
        <v>3743.9817282631302</v>
      </c>
      <c r="P65" s="14">
        <v>501.17579518091901</v>
      </c>
    </row>
    <row r="66" spans="1:16" x14ac:dyDescent="0.25">
      <c r="A66" s="7" t="s">
        <v>181</v>
      </c>
      <c r="B66" s="7">
        <v>2024</v>
      </c>
      <c r="C66" s="7" t="s">
        <v>1370</v>
      </c>
      <c r="D66" s="7" t="s">
        <v>0</v>
      </c>
      <c r="E66" s="272" t="s">
        <v>9</v>
      </c>
      <c r="F66" s="13">
        <v>18.081260295565801</v>
      </c>
      <c r="G66" s="13">
        <v>14.7440641117299</v>
      </c>
      <c r="H66" s="13">
        <v>21.593671978334601</v>
      </c>
      <c r="I66" s="13">
        <v>18.140644613495301</v>
      </c>
      <c r="J66" s="13">
        <v>2.07423488808426</v>
      </c>
      <c r="K66" s="7" t="s">
        <v>41</v>
      </c>
      <c r="L66" s="14">
        <v>6807.9561264864296</v>
      </c>
      <c r="M66" s="14">
        <v>5551.4350193485498</v>
      </c>
      <c r="N66" s="14">
        <v>8130.4493732825604</v>
      </c>
      <c r="O66" s="14">
        <v>6830.3155098732796</v>
      </c>
      <c r="P66" s="14">
        <v>780.99092006148896</v>
      </c>
    </row>
    <row r="67" spans="1:16" x14ac:dyDescent="0.25">
      <c r="A67" s="7" t="s">
        <v>181</v>
      </c>
      <c r="B67" s="7">
        <v>2024</v>
      </c>
      <c r="C67" s="7" t="s">
        <v>1370</v>
      </c>
      <c r="D67" s="7" t="s">
        <v>0</v>
      </c>
      <c r="E67" s="272" t="s">
        <v>10</v>
      </c>
      <c r="F67" s="13">
        <v>27.368712824444199</v>
      </c>
      <c r="G67" s="13">
        <v>23.764570469613901</v>
      </c>
      <c r="H67" s="13">
        <v>31.303751883256201</v>
      </c>
      <c r="I67" s="13">
        <v>27.4066149656223</v>
      </c>
      <c r="J67" s="13">
        <v>2.30175405032197</v>
      </c>
      <c r="K67" s="7" t="s">
        <v>41</v>
      </c>
      <c r="L67" s="14">
        <v>16151.9195604739</v>
      </c>
      <c r="M67" s="14">
        <v>14024.898908347301</v>
      </c>
      <c r="N67" s="14">
        <v>18474.222211422501</v>
      </c>
      <c r="O67" s="14">
        <v>16174.287888111699</v>
      </c>
      <c r="P67" s="14">
        <v>1358.4031703380101</v>
      </c>
    </row>
    <row r="68" spans="1:16" x14ac:dyDescent="0.25">
      <c r="A68" s="7" t="s">
        <v>181</v>
      </c>
      <c r="B68" s="7">
        <v>2024</v>
      </c>
      <c r="C68" s="7" t="s">
        <v>1370</v>
      </c>
      <c r="D68" s="7" t="s">
        <v>0</v>
      </c>
      <c r="E68" s="272" t="s">
        <v>11</v>
      </c>
      <c r="F68" s="13">
        <v>16.109583297273801</v>
      </c>
      <c r="G68" s="13">
        <v>13.186101513789099</v>
      </c>
      <c r="H68" s="13">
        <v>19.528939079312501</v>
      </c>
      <c r="I68" s="13">
        <v>16.2024604911628</v>
      </c>
      <c r="J68" s="13">
        <v>1.9305975641740101</v>
      </c>
      <c r="K68" s="7" t="s">
        <v>41</v>
      </c>
      <c r="L68" s="14">
        <v>5000.0924638078604</v>
      </c>
      <c r="M68" s="14">
        <v>4092.7021878498799</v>
      </c>
      <c r="N68" s="14">
        <v>6061.3921114370096</v>
      </c>
      <c r="O68" s="14">
        <v>5028.9196872471102</v>
      </c>
      <c r="P68" s="14">
        <v>599.21887196833097</v>
      </c>
    </row>
    <row r="69" spans="1:16" x14ac:dyDescent="0.25">
      <c r="A69" s="7" t="s">
        <v>181</v>
      </c>
      <c r="B69" s="7">
        <v>2024</v>
      </c>
      <c r="C69" s="7" t="s">
        <v>1370</v>
      </c>
      <c r="D69" s="7" t="s">
        <v>0</v>
      </c>
      <c r="E69" s="272" t="s">
        <v>12</v>
      </c>
      <c r="F69" s="13">
        <v>8.4635045591604801</v>
      </c>
      <c r="G69" s="13">
        <v>6.22961348487532</v>
      </c>
      <c r="H69" s="13">
        <v>10.9213830770796</v>
      </c>
      <c r="I69" s="13">
        <v>8.5063809603920095</v>
      </c>
      <c r="J69" s="13">
        <v>1.4464077404023701</v>
      </c>
      <c r="K69" s="7" t="s">
        <v>41</v>
      </c>
      <c r="L69" s="14">
        <v>1152.2215106840999</v>
      </c>
      <c r="M69" s="14">
        <v>848.09957983092602</v>
      </c>
      <c r="N69" s="14">
        <v>1486.83709211362</v>
      </c>
      <c r="O69" s="14">
        <v>1158.05870394776</v>
      </c>
      <c r="P69" s="14">
        <v>196.91394977837899</v>
      </c>
    </row>
    <row r="70" spans="1:16" x14ac:dyDescent="0.25">
      <c r="A70" s="7" t="s">
        <v>181</v>
      </c>
      <c r="B70" s="7">
        <v>2024</v>
      </c>
      <c r="C70" s="7" t="s">
        <v>1370</v>
      </c>
      <c r="D70" s="7" t="s">
        <v>0</v>
      </c>
      <c r="E70" s="272" t="s">
        <v>15</v>
      </c>
      <c r="F70" s="13">
        <v>6.7945676762408</v>
      </c>
      <c r="G70" s="13">
        <v>4.8379590224648501</v>
      </c>
      <c r="H70" s="13">
        <v>9.1105723062626893</v>
      </c>
      <c r="I70" s="13">
        <v>6.8407470933205401</v>
      </c>
      <c r="J70" s="13">
        <v>1.3145904545229199</v>
      </c>
      <c r="K70" s="7" t="s">
        <v>41</v>
      </c>
      <c r="L70" s="14">
        <v>3359.7098788707799</v>
      </c>
      <c r="M70" s="14">
        <v>2392.22559783819</v>
      </c>
      <c r="N70" s="14">
        <v>4504.9046882777102</v>
      </c>
      <c r="O70" s="14">
        <v>3382.5442152341998</v>
      </c>
      <c r="P70" s="14">
        <v>650.02554204795103</v>
      </c>
    </row>
    <row r="71" spans="1:16" x14ac:dyDescent="0.25">
      <c r="A71" s="7" t="s">
        <v>181</v>
      </c>
      <c r="B71" s="7">
        <v>2024</v>
      </c>
      <c r="C71" s="7" t="s">
        <v>1370</v>
      </c>
      <c r="D71" s="7" t="s">
        <v>1</v>
      </c>
      <c r="E71" s="7" t="s">
        <v>72</v>
      </c>
      <c r="F71" s="13">
        <v>7.3682106893632602</v>
      </c>
      <c r="G71" s="13">
        <v>5.3436231293351701</v>
      </c>
      <c r="H71" s="13">
        <v>9.8176180608147199</v>
      </c>
      <c r="I71" s="13">
        <v>7.4096010183531602</v>
      </c>
      <c r="J71" s="13">
        <v>1.3601847282838599</v>
      </c>
      <c r="K71" s="7" t="s">
        <v>41</v>
      </c>
      <c r="L71" s="14">
        <v>568.23640836369395</v>
      </c>
      <c r="M71" s="14">
        <v>412.100215734328</v>
      </c>
      <c r="N71" s="14">
        <v>757.13470485003097</v>
      </c>
      <c r="O71" s="14">
        <v>571.42843053539605</v>
      </c>
      <c r="P71" s="14">
        <v>104.897446245251</v>
      </c>
    </row>
    <row r="72" spans="1:16" x14ac:dyDescent="0.25">
      <c r="A72" s="7" t="s">
        <v>181</v>
      </c>
      <c r="B72" s="7">
        <v>2024</v>
      </c>
      <c r="C72" s="7" t="s">
        <v>1370</v>
      </c>
      <c r="D72" s="7" t="s">
        <v>1</v>
      </c>
      <c r="E72" s="272" t="s">
        <v>11</v>
      </c>
      <c r="F72" s="13">
        <v>3.02065780597662</v>
      </c>
      <c r="G72" s="13">
        <v>1.80188627932905</v>
      </c>
      <c r="H72" s="13">
        <v>4.7033101463601001</v>
      </c>
      <c r="I72" s="13">
        <v>3.1123790122205199</v>
      </c>
      <c r="J72" s="13">
        <v>0.90462107257909996</v>
      </c>
      <c r="K72" s="7" t="s">
        <v>41</v>
      </c>
      <c r="L72" s="14">
        <v>51.320976123542799</v>
      </c>
      <c r="M72" s="14">
        <v>30.614047885800598</v>
      </c>
      <c r="N72" s="14">
        <v>79.9092393866582</v>
      </c>
      <c r="O72" s="14">
        <v>52.879319417626697</v>
      </c>
      <c r="P72" s="14">
        <v>15.369512023118901</v>
      </c>
    </row>
    <row r="73" spans="1:16" x14ac:dyDescent="0.25">
      <c r="A73" s="7" t="s">
        <v>181</v>
      </c>
      <c r="B73" s="7">
        <v>2024</v>
      </c>
      <c r="C73" s="7" t="s">
        <v>1370</v>
      </c>
      <c r="D73" s="7" t="s">
        <v>1</v>
      </c>
      <c r="E73" s="272" t="s">
        <v>12</v>
      </c>
      <c r="F73" s="13">
        <v>2.0679405119294798</v>
      </c>
      <c r="G73" s="13">
        <v>1.0613770463757499</v>
      </c>
      <c r="H73" s="13">
        <v>3.5142904768160399</v>
      </c>
      <c r="I73" s="13">
        <v>2.1600456533265602</v>
      </c>
      <c r="J73" s="13">
        <v>0.77557232290999301</v>
      </c>
      <c r="K73" s="7" t="s">
        <v>41</v>
      </c>
      <c r="L73" s="14">
        <v>26.779829629486699</v>
      </c>
      <c r="M73" s="14">
        <v>13.744832750565999</v>
      </c>
      <c r="N73" s="14">
        <v>45.510061674767798</v>
      </c>
      <c r="O73" s="14">
        <v>27.972591210579001</v>
      </c>
      <c r="P73" s="14">
        <v>10.0436615816844</v>
      </c>
    </row>
    <row r="74" spans="1:16" x14ac:dyDescent="0.25">
      <c r="A74" s="7" t="s">
        <v>181</v>
      </c>
      <c r="B74" s="7">
        <v>2024</v>
      </c>
      <c r="C74" s="7" t="s">
        <v>1370</v>
      </c>
      <c r="D74" s="7" t="s">
        <v>1</v>
      </c>
      <c r="E74" s="272" t="s">
        <v>15</v>
      </c>
      <c r="F74" s="13">
        <v>2.2246361666244801E-5</v>
      </c>
      <c r="G74" s="13">
        <v>1.12514035313331E-17</v>
      </c>
      <c r="H74" s="13">
        <v>0.13049204046936999</v>
      </c>
      <c r="I74" s="13">
        <v>2.2877450472092602E-2</v>
      </c>
      <c r="J74" s="13">
        <v>8.4960161111772903E-2</v>
      </c>
      <c r="K74" s="7" t="s">
        <v>41</v>
      </c>
      <c r="L74" s="14">
        <v>6.0154161945526099E-4</v>
      </c>
      <c r="M74" s="14">
        <v>3.0423795148724801E-16</v>
      </c>
      <c r="N74" s="14">
        <v>3.5285047742917599</v>
      </c>
      <c r="O74" s="14">
        <v>0.61860626076538405</v>
      </c>
      <c r="P74" s="14">
        <v>2.29732275646233</v>
      </c>
    </row>
    <row r="75" spans="1:16" x14ac:dyDescent="0.25">
      <c r="A75" s="7" t="s">
        <v>181</v>
      </c>
      <c r="B75" s="7">
        <v>2024</v>
      </c>
      <c r="C75" s="7" t="s">
        <v>1371</v>
      </c>
      <c r="D75" s="7" t="s">
        <v>0</v>
      </c>
      <c r="E75" s="272" t="s">
        <v>7</v>
      </c>
      <c r="F75" s="13">
        <v>25.5995367819419</v>
      </c>
      <c r="G75" s="13">
        <v>22.2209389812813</v>
      </c>
      <c r="H75" s="13">
        <v>29.4611076712463</v>
      </c>
      <c r="I75" s="13">
        <v>25.672921031665702</v>
      </c>
      <c r="J75" s="13">
        <v>2.2269466936087801</v>
      </c>
      <c r="K75" s="7" t="s">
        <v>41</v>
      </c>
      <c r="L75" s="14">
        <v>3384.2587625727201</v>
      </c>
      <c r="M75" s="14">
        <v>2937.6081333253901</v>
      </c>
      <c r="N75" s="14">
        <v>3894.7584341387601</v>
      </c>
      <c r="O75" s="14">
        <v>3393.9601603862102</v>
      </c>
      <c r="P75" s="14">
        <v>294.40235289508098</v>
      </c>
    </row>
    <row r="76" spans="1:16" x14ac:dyDescent="0.25">
      <c r="A76" s="7" t="s">
        <v>181</v>
      </c>
      <c r="B76" s="7">
        <v>2024</v>
      </c>
      <c r="C76" s="7" t="s">
        <v>1371</v>
      </c>
      <c r="D76" s="7" t="s">
        <v>0</v>
      </c>
      <c r="E76" s="272" t="s">
        <v>8</v>
      </c>
      <c r="F76" s="13">
        <v>10.4282683776621</v>
      </c>
      <c r="G76" s="13">
        <v>8.1238228831095505</v>
      </c>
      <c r="H76" s="13">
        <v>13.180404093380901</v>
      </c>
      <c r="I76" s="13">
        <v>10.492155984748599</v>
      </c>
      <c r="J76" s="13">
        <v>1.5335988309421</v>
      </c>
      <c r="K76" s="7" t="s">
        <v>41</v>
      </c>
      <c r="L76" s="14">
        <v>2156.1487697654202</v>
      </c>
      <c r="M76" s="14">
        <v>1679.6816193117299</v>
      </c>
      <c r="N76" s="14">
        <v>2725.1803503474398</v>
      </c>
      <c r="O76" s="14">
        <v>2169.3581714066299</v>
      </c>
      <c r="P76" s="14">
        <v>317.08689428558898</v>
      </c>
    </row>
    <row r="77" spans="1:16" x14ac:dyDescent="0.25">
      <c r="A77" s="7" t="s">
        <v>181</v>
      </c>
      <c r="B77" s="7">
        <v>2024</v>
      </c>
      <c r="C77" s="7" t="s">
        <v>1371</v>
      </c>
      <c r="D77" s="7" t="s">
        <v>0</v>
      </c>
      <c r="E77" s="272" t="s">
        <v>9</v>
      </c>
      <c r="F77" s="13">
        <v>12.18583840908</v>
      </c>
      <c r="G77" s="13">
        <v>9.6061454391312306</v>
      </c>
      <c r="H77" s="13">
        <v>15.069115366096099</v>
      </c>
      <c r="I77" s="13">
        <v>12.248316259073601</v>
      </c>
      <c r="J77" s="13">
        <v>1.65752095431751</v>
      </c>
      <c r="K77" s="7" t="s">
        <v>41</v>
      </c>
      <c r="L77" s="14">
        <v>11599.334006450999</v>
      </c>
      <c r="M77" s="14">
        <v>9143.8016591458399</v>
      </c>
      <c r="N77" s="14">
        <v>14343.8388435259</v>
      </c>
      <c r="O77" s="14">
        <v>11658.804797524401</v>
      </c>
      <c r="P77" s="14">
        <v>1577.7444707862101</v>
      </c>
    </row>
    <row r="78" spans="1:16" x14ac:dyDescent="0.25">
      <c r="A78" s="7" t="s">
        <v>181</v>
      </c>
      <c r="B78" s="7">
        <v>2024</v>
      </c>
      <c r="C78" s="7" t="s">
        <v>1371</v>
      </c>
      <c r="D78" s="7" t="s">
        <v>0</v>
      </c>
      <c r="E78" s="272" t="s">
        <v>10</v>
      </c>
      <c r="F78" s="13">
        <v>16.2630946740057</v>
      </c>
      <c r="G78" s="13">
        <v>13.493538609194699</v>
      </c>
      <c r="H78" s="13">
        <v>19.5863422713335</v>
      </c>
      <c r="I78" s="13">
        <v>16.344455728000899</v>
      </c>
      <c r="J78" s="13">
        <v>1.8718486272025701</v>
      </c>
      <c r="K78" s="7" t="s">
        <v>41</v>
      </c>
      <c r="L78" s="14">
        <v>11689.0992969416</v>
      </c>
      <c r="M78" s="14">
        <v>9698.4808753587295</v>
      </c>
      <c r="N78" s="14">
        <v>14077.683507521</v>
      </c>
      <c r="O78" s="14">
        <v>11747.5775545006</v>
      </c>
      <c r="P78" s="14">
        <v>1345.3912008018499</v>
      </c>
    </row>
    <row r="79" spans="1:16" x14ac:dyDescent="0.25">
      <c r="A79" s="7" t="s">
        <v>181</v>
      </c>
      <c r="B79" s="7">
        <v>2024</v>
      </c>
      <c r="C79" s="7" t="s">
        <v>1371</v>
      </c>
      <c r="D79" s="7" t="s">
        <v>0</v>
      </c>
      <c r="E79" s="272" t="s">
        <v>11</v>
      </c>
      <c r="F79" s="13">
        <v>18.055365629782301</v>
      </c>
      <c r="G79" s="13">
        <v>14.851670832535101</v>
      </c>
      <c r="H79" s="13">
        <v>21.7592880447718</v>
      </c>
      <c r="I79" s="13">
        <v>18.133604874061199</v>
      </c>
      <c r="J79" s="13">
        <v>2.1111525792562902</v>
      </c>
      <c r="K79" s="7" t="s">
        <v>41</v>
      </c>
      <c r="L79" s="14">
        <v>796.42217792969905</v>
      </c>
      <c r="M79" s="14">
        <v>655.10720042312698</v>
      </c>
      <c r="N79" s="14">
        <v>959.80219565488505</v>
      </c>
      <c r="O79" s="14">
        <v>799.87331099483902</v>
      </c>
      <c r="P79" s="14">
        <v>93.122940270995002</v>
      </c>
    </row>
    <row r="80" spans="1:16" x14ac:dyDescent="0.25">
      <c r="A80" s="7" t="s">
        <v>181</v>
      </c>
      <c r="B80" s="7">
        <v>2024</v>
      </c>
      <c r="C80" s="7" t="s">
        <v>1371</v>
      </c>
      <c r="D80" s="7" t="s">
        <v>0</v>
      </c>
      <c r="E80" s="272" t="s">
        <v>12</v>
      </c>
      <c r="F80" s="13">
        <v>9.1565073823710108</v>
      </c>
      <c r="G80" s="13">
        <v>6.7838267312248499</v>
      </c>
      <c r="H80" s="13">
        <v>11.856255934654801</v>
      </c>
      <c r="I80" s="13">
        <v>9.2107398140810606</v>
      </c>
      <c r="J80" s="13">
        <v>1.56871434723529</v>
      </c>
      <c r="K80" s="7" t="s">
        <v>41</v>
      </c>
      <c r="L80" s="14">
        <v>714.11601075111503</v>
      </c>
      <c r="M80" s="14">
        <v>529.07064676822597</v>
      </c>
      <c r="N80" s="14">
        <v>924.66940034373204</v>
      </c>
      <c r="O80" s="14">
        <v>718.34559810018197</v>
      </c>
      <c r="P80" s="14">
        <v>122.34403194088</v>
      </c>
    </row>
    <row r="81" spans="1:16" x14ac:dyDescent="0.25">
      <c r="A81" s="7" t="s">
        <v>181</v>
      </c>
      <c r="B81" s="7">
        <v>2024</v>
      </c>
      <c r="C81" s="7" t="s">
        <v>1371</v>
      </c>
      <c r="D81" s="7" t="s">
        <v>0</v>
      </c>
      <c r="E81" s="272" t="s">
        <v>15</v>
      </c>
      <c r="F81" s="13">
        <v>2.3293404088360798</v>
      </c>
      <c r="G81" s="13">
        <v>0.48210645192080598</v>
      </c>
      <c r="H81" s="13">
        <v>6.0224649180982803</v>
      </c>
      <c r="I81" s="13">
        <v>2.6821770652037098</v>
      </c>
      <c r="J81" s="13">
        <v>1.8225186612723101</v>
      </c>
      <c r="K81" s="7" t="s">
        <v>41</v>
      </c>
      <c r="L81" s="14">
        <v>78.032903696008702</v>
      </c>
      <c r="M81" s="14">
        <v>16.150566139346999</v>
      </c>
      <c r="N81" s="14">
        <v>201.75257475629201</v>
      </c>
      <c r="O81" s="14">
        <v>89.852931684324503</v>
      </c>
      <c r="P81" s="14">
        <v>61.054375152622498</v>
      </c>
    </row>
    <row r="82" spans="1:16" x14ac:dyDescent="0.25">
      <c r="A82" s="7" t="s">
        <v>181</v>
      </c>
      <c r="B82" s="7">
        <v>2024</v>
      </c>
      <c r="C82" s="7" t="s">
        <v>1371</v>
      </c>
      <c r="D82" s="7" t="s">
        <v>1</v>
      </c>
      <c r="E82" s="272" t="s">
        <v>7</v>
      </c>
      <c r="F82" s="13">
        <v>19.566600170341001</v>
      </c>
      <c r="G82" s="13">
        <v>16.339231664616001</v>
      </c>
      <c r="H82" s="13">
        <v>23.042058281704801</v>
      </c>
      <c r="I82" s="13">
        <v>19.6213961437292</v>
      </c>
      <c r="J82" s="13">
        <v>2.0719417162554201</v>
      </c>
      <c r="K82" s="7" t="s">
        <v>41</v>
      </c>
      <c r="L82" s="14">
        <v>8236.5603417050406</v>
      </c>
      <c r="M82" s="14">
        <v>6877.9995692201301</v>
      </c>
      <c r="N82" s="14">
        <v>9699.5544336836392</v>
      </c>
      <c r="O82" s="14">
        <v>8259.6267067028402</v>
      </c>
      <c r="P82" s="14">
        <v>872.18386545772103</v>
      </c>
    </row>
    <row r="83" spans="1:16" x14ac:dyDescent="0.25">
      <c r="A83" s="7" t="s">
        <v>181</v>
      </c>
      <c r="B83" s="7">
        <v>2024</v>
      </c>
      <c r="C83" s="7" t="s">
        <v>1371</v>
      </c>
      <c r="D83" s="7" t="s">
        <v>1</v>
      </c>
      <c r="E83" s="272" t="s">
        <v>8</v>
      </c>
      <c r="F83" s="13">
        <v>14.532016810994801</v>
      </c>
      <c r="G83" s="13">
        <v>11.613536813191599</v>
      </c>
      <c r="H83" s="13">
        <v>17.779260474324499</v>
      </c>
      <c r="I83" s="13">
        <v>14.5969184829504</v>
      </c>
      <c r="J83" s="13">
        <v>1.8644519628031999</v>
      </c>
      <c r="K83" s="7" t="s">
        <v>41</v>
      </c>
      <c r="L83" s="14">
        <v>5216.2674343065801</v>
      </c>
      <c r="M83" s="14">
        <v>4168.6790390951301</v>
      </c>
      <c r="N83" s="14">
        <v>6381.8655472587998</v>
      </c>
      <c r="O83" s="14">
        <v>5239.5638894550602</v>
      </c>
      <c r="P83" s="14">
        <v>669.24503204820996</v>
      </c>
    </row>
    <row r="84" spans="1:16" x14ac:dyDescent="0.25">
      <c r="A84" s="7" t="s">
        <v>181</v>
      </c>
      <c r="B84" s="7">
        <v>2024</v>
      </c>
      <c r="C84" s="7" t="s">
        <v>1371</v>
      </c>
      <c r="D84" s="7" t="s">
        <v>1</v>
      </c>
      <c r="E84" s="272" t="s">
        <v>9</v>
      </c>
      <c r="F84" s="13">
        <v>7.7511336171322496</v>
      </c>
      <c r="G84" s="13">
        <v>5.6234394510281298</v>
      </c>
      <c r="H84" s="13">
        <v>10.297904657137799</v>
      </c>
      <c r="I84" s="13">
        <v>7.8220472102269101</v>
      </c>
      <c r="J84" s="13">
        <v>1.4183008895221001</v>
      </c>
      <c r="K84" s="7" t="s">
        <v>41</v>
      </c>
      <c r="L84" s="14">
        <v>1990.8786695604199</v>
      </c>
      <c r="M84" s="14">
        <v>1444.3804229965699</v>
      </c>
      <c r="N84" s="14">
        <v>2645.0168111858602</v>
      </c>
      <c r="O84" s="14">
        <v>2009.0928259467801</v>
      </c>
      <c r="P84" s="14">
        <v>364.29058347375297</v>
      </c>
    </row>
    <row r="85" spans="1:16" x14ac:dyDescent="0.25">
      <c r="A85" s="7" t="s">
        <v>181</v>
      </c>
      <c r="B85" s="7">
        <v>2024</v>
      </c>
      <c r="C85" s="7" t="s">
        <v>1371</v>
      </c>
      <c r="D85" s="7" t="s">
        <v>1</v>
      </c>
      <c r="E85" s="272" t="s">
        <v>10</v>
      </c>
      <c r="F85" s="13">
        <v>10.964727185625801</v>
      </c>
      <c r="G85" s="13">
        <v>8.3798689763290799</v>
      </c>
      <c r="H85" s="13">
        <v>13.8405656637329</v>
      </c>
      <c r="I85" s="13">
        <v>11.002653727389699</v>
      </c>
      <c r="J85" s="13">
        <v>1.6636822810531999</v>
      </c>
      <c r="K85" s="7" t="s">
        <v>41</v>
      </c>
      <c r="L85" s="14">
        <v>404.92737496516298</v>
      </c>
      <c r="M85" s="14">
        <v>309.46856129583301</v>
      </c>
      <c r="N85" s="14">
        <v>511.13208996165901</v>
      </c>
      <c r="O85" s="14">
        <v>406.32800215250398</v>
      </c>
      <c r="P85" s="14">
        <v>61.439786639294901</v>
      </c>
    </row>
    <row r="86" spans="1:16" x14ac:dyDescent="0.25">
      <c r="A86" s="7" t="s">
        <v>181</v>
      </c>
      <c r="B86" s="7">
        <v>2024</v>
      </c>
      <c r="C86" s="7" t="s">
        <v>1371</v>
      </c>
      <c r="D86" s="7" t="s">
        <v>1</v>
      </c>
      <c r="E86" s="272" t="s">
        <v>11</v>
      </c>
      <c r="F86" s="13">
        <v>7.0973668516888102</v>
      </c>
      <c r="G86" s="13">
        <v>4.0617532970234196</v>
      </c>
      <c r="H86" s="13">
        <v>11.3977968264228</v>
      </c>
      <c r="I86" s="13">
        <v>7.3670371949960796</v>
      </c>
      <c r="J86" s="13">
        <v>2.2253239524009398</v>
      </c>
      <c r="K86" s="7" t="s">
        <v>41</v>
      </c>
      <c r="L86" s="14">
        <v>19.730679847694802</v>
      </c>
      <c r="M86" s="14">
        <v>11.2916741657251</v>
      </c>
      <c r="N86" s="14">
        <v>31.685875177455401</v>
      </c>
      <c r="O86" s="14">
        <v>20.4803634020891</v>
      </c>
      <c r="P86" s="14">
        <v>6.18640058767462</v>
      </c>
    </row>
    <row r="87" spans="1:16" x14ac:dyDescent="0.25">
      <c r="A87" s="7" t="s">
        <v>181</v>
      </c>
      <c r="B87" s="7">
        <v>2024</v>
      </c>
      <c r="C87" s="7" t="s">
        <v>1371</v>
      </c>
      <c r="D87" s="7" t="s">
        <v>1</v>
      </c>
      <c r="E87" s="272" t="s">
        <v>12</v>
      </c>
      <c r="F87" s="13">
        <v>21.414109514069999</v>
      </c>
      <c r="G87" s="13">
        <v>17.632106235176</v>
      </c>
      <c r="H87" s="13">
        <v>25.750265220488899</v>
      </c>
      <c r="I87" s="13">
        <v>21.503385323305601</v>
      </c>
      <c r="J87" s="13">
        <v>2.4585912101513601</v>
      </c>
      <c r="K87" s="7" t="s">
        <v>41</v>
      </c>
      <c r="L87" s="14">
        <v>223.349162231751</v>
      </c>
      <c r="M87" s="14">
        <v>183.902868032886</v>
      </c>
      <c r="N87" s="14">
        <v>268.57526624969898</v>
      </c>
      <c r="O87" s="14">
        <v>224.28030892207801</v>
      </c>
      <c r="P87" s="14">
        <v>25.643106321878701</v>
      </c>
    </row>
    <row r="88" spans="1:16" x14ac:dyDescent="0.25">
      <c r="A88" s="7" t="s">
        <v>181</v>
      </c>
      <c r="B88" s="7">
        <v>2024</v>
      </c>
      <c r="C88" s="7" t="s">
        <v>1371</v>
      </c>
      <c r="D88" s="7" t="s">
        <v>1</v>
      </c>
      <c r="E88" s="272" t="s">
        <v>15</v>
      </c>
      <c r="F88" s="13">
        <v>13.407891206089401</v>
      </c>
      <c r="G88" s="13">
        <v>10.423674844128501</v>
      </c>
      <c r="H88" s="13">
        <v>16.6565592175942</v>
      </c>
      <c r="I88" s="13">
        <v>13.486060131811</v>
      </c>
      <c r="J88" s="13">
        <v>1.88646585995102</v>
      </c>
      <c r="K88" s="7" t="s">
        <v>41</v>
      </c>
      <c r="L88" s="14">
        <v>1072.09498083891</v>
      </c>
      <c r="M88" s="14">
        <v>833.47704053652001</v>
      </c>
      <c r="N88" s="14">
        <v>1331.85847503883</v>
      </c>
      <c r="O88" s="14">
        <v>1078.3453681396099</v>
      </c>
      <c r="P88" s="14">
        <v>150.84181016168401</v>
      </c>
    </row>
  </sheetData>
  <mergeCells count="4">
    <mergeCell ref="F2:J2"/>
    <mergeCell ref="L2:P2"/>
    <mergeCell ref="G3:H3"/>
    <mergeCell ref="M3:N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4032F-A90F-4490-AB5E-93CF9ED0A660}">
  <sheetPr>
    <tabColor theme="2" tint="-0.499984740745262"/>
  </sheetPr>
  <dimension ref="A1:U1256"/>
  <sheetViews>
    <sheetView zoomScale="140" zoomScaleNormal="140" workbookViewId="0">
      <pane ySplit="3" topLeftCell="A313" activePane="bottomLeft" state="frozen"/>
      <selection pane="bottomLeft" activeCell="A2" sqref="A2:A3"/>
    </sheetView>
  </sheetViews>
  <sheetFormatPr defaultColWidth="9.109375" defaultRowHeight="13.8" x14ac:dyDescent="0.25"/>
  <cols>
    <col min="1" max="1" width="13.33203125" style="7" bestFit="1" customWidth="1"/>
    <col min="2" max="2" width="13.5546875" style="7" bestFit="1" customWidth="1"/>
    <col min="3" max="3" width="28.6640625" style="7" bestFit="1" customWidth="1"/>
    <col min="4" max="4" width="36.33203125" style="7" bestFit="1" customWidth="1"/>
    <col min="5" max="5" width="16.33203125" style="7" bestFit="1" customWidth="1"/>
    <col min="6" max="6" width="11.33203125" style="36" bestFit="1" customWidth="1"/>
    <col min="7" max="8" width="8.33203125" style="36" bestFit="1" customWidth="1"/>
    <col min="9" max="9" width="8.33203125" style="7" bestFit="1" customWidth="1"/>
    <col min="10" max="10" width="46.6640625" style="7" hidden="1" customWidth="1"/>
    <col min="11" max="11" width="29.6640625" style="199" hidden="1" customWidth="1"/>
    <col min="12" max="12" width="14.88671875" style="200" hidden="1" customWidth="1"/>
    <col min="13" max="13" width="9.44140625" style="191" hidden="1" customWidth="1"/>
    <col min="14" max="14" width="16" style="192" hidden="1" customWidth="1"/>
    <col min="15" max="15" width="12.6640625" style="192" hidden="1" customWidth="1"/>
    <col min="16" max="16" width="4.44140625" style="7" hidden="1" customWidth="1"/>
    <col min="17" max="17" width="49.33203125" style="7" hidden="1" customWidth="1"/>
    <col min="18" max="18" width="10" style="7" hidden="1" customWidth="1"/>
    <col min="19" max="21" width="0" style="7" hidden="1" customWidth="1"/>
    <col min="22" max="23" width="9.109375" style="7"/>
    <col min="24" max="24" width="9.44140625" style="7" bestFit="1" customWidth="1"/>
    <col min="25" max="16384" width="9.109375" style="7"/>
  </cols>
  <sheetData>
    <row r="1" spans="1:21" ht="36" customHeight="1" x14ac:dyDescent="0.25">
      <c r="A1" s="322" t="s">
        <v>1406</v>
      </c>
      <c r="B1" s="322"/>
      <c r="C1" s="322"/>
      <c r="D1" s="322"/>
      <c r="E1" s="322"/>
      <c r="F1" s="322"/>
      <c r="G1" s="322"/>
      <c r="H1" s="322"/>
      <c r="I1" s="322"/>
      <c r="K1" s="189"/>
      <c r="L1" s="190"/>
    </row>
    <row r="2" spans="1:21" ht="16.5" customHeight="1" x14ac:dyDescent="0.25">
      <c r="A2" s="323" t="s">
        <v>327</v>
      </c>
      <c r="B2" s="323" t="s">
        <v>328</v>
      </c>
      <c r="C2" s="193"/>
      <c r="D2" s="325" t="s">
        <v>329</v>
      </c>
      <c r="E2" s="327" t="s">
        <v>330</v>
      </c>
      <c r="F2" s="323" t="s">
        <v>331</v>
      </c>
      <c r="G2" s="329" t="s">
        <v>332</v>
      </c>
      <c r="H2" s="329" t="s">
        <v>333</v>
      </c>
      <c r="I2" s="323" t="s">
        <v>334</v>
      </c>
      <c r="K2" s="194"/>
      <c r="L2" s="195"/>
      <c r="M2" s="196"/>
    </row>
    <row r="3" spans="1:21" ht="16.5" customHeight="1" x14ac:dyDescent="0.25">
      <c r="A3" s="324"/>
      <c r="B3" s="324"/>
      <c r="C3" s="18" t="s">
        <v>34</v>
      </c>
      <c r="D3" s="326"/>
      <c r="E3" s="328"/>
      <c r="F3" s="324"/>
      <c r="G3" s="330"/>
      <c r="H3" s="330"/>
      <c r="I3" s="324"/>
      <c r="K3" s="197" t="s">
        <v>335</v>
      </c>
      <c r="L3" s="198" t="s">
        <v>336</v>
      </c>
      <c r="M3" s="191" t="s">
        <v>337</v>
      </c>
      <c r="N3" s="192" t="s">
        <v>2</v>
      </c>
      <c r="O3" s="192" t="s">
        <v>338</v>
      </c>
      <c r="P3" s="7" t="s">
        <v>339</v>
      </c>
    </row>
    <row r="4" spans="1:21" x14ac:dyDescent="0.25">
      <c r="A4" s="36">
        <v>1</v>
      </c>
      <c r="B4" s="36">
        <v>1</v>
      </c>
      <c r="C4" s="7" t="s">
        <v>171</v>
      </c>
      <c r="D4" s="7" t="s">
        <v>340</v>
      </c>
      <c r="E4" s="7" t="s">
        <v>341</v>
      </c>
      <c r="F4" s="36">
        <v>2003</v>
      </c>
      <c r="G4" s="36">
        <v>80</v>
      </c>
      <c r="H4" s="36">
        <v>80</v>
      </c>
      <c r="I4" s="36">
        <v>78</v>
      </c>
      <c r="K4" s="199" t="s">
        <v>342</v>
      </c>
      <c r="M4" s="191">
        <v>2</v>
      </c>
      <c r="N4" s="192">
        <v>37919</v>
      </c>
      <c r="O4" s="36">
        <v>2003</v>
      </c>
      <c r="P4" s="7">
        <f t="shared" ref="P4:P15" si="0">B4</f>
        <v>1</v>
      </c>
      <c r="Q4" s="7" t="s">
        <v>343</v>
      </c>
      <c r="R4" s="7">
        <f>COUNTIFS(O4:O574, "&gt;=1980",O4:O574, "&lt;=1989")</f>
        <v>27</v>
      </c>
    </row>
    <row r="5" spans="1:21" x14ac:dyDescent="0.25">
      <c r="A5" s="36">
        <v>2</v>
      </c>
      <c r="B5" s="36">
        <v>2</v>
      </c>
      <c r="D5" s="7" t="s">
        <v>344</v>
      </c>
      <c r="E5" s="7" t="s">
        <v>345</v>
      </c>
      <c r="F5" s="36">
        <v>1990</v>
      </c>
      <c r="G5" s="36">
        <v>78</v>
      </c>
      <c r="H5" s="36">
        <v>78</v>
      </c>
      <c r="I5" s="36">
        <v>77</v>
      </c>
      <c r="K5" s="199" t="s">
        <v>346</v>
      </c>
      <c r="M5" s="191">
        <v>3</v>
      </c>
      <c r="N5" s="192">
        <v>33191</v>
      </c>
      <c r="O5" s="36">
        <v>1990</v>
      </c>
      <c r="P5" s="7">
        <f t="shared" si="0"/>
        <v>2</v>
      </c>
      <c r="Q5" s="7" t="s">
        <v>347</v>
      </c>
      <c r="R5" s="7">
        <f>COUNTIFS(O4:O574, "&gt;=1990",O4:O574, "&lt;=1999")</f>
        <v>203</v>
      </c>
    </row>
    <row r="6" spans="1:21" x14ac:dyDescent="0.25">
      <c r="A6" s="36">
        <v>3</v>
      </c>
      <c r="B6" s="36">
        <v>3</v>
      </c>
      <c r="D6" s="7" t="s">
        <v>348</v>
      </c>
      <c r="E6" s="7" t="s">
        <v>349</v>
      </c>
      <c r="F6" s="36">
        <v>1999</v>
      </c>
      <c r="G6" s="36">
        <v>80</v>
      </c>
      <c r="H6" s="36">
        <v>80</v>
      </c>
      <c r="I6" s="36">
        <v>80</v>
      </c>
      <c r="K6" s="199" t="s">
        <v>342</v>
      </c>
      <c r="L6" s="200" t="s">
        <v>350</v>
      </c>
      <c r="M6" s="191">
        <v>4</v>
      </c>
      <c r="N6" s="192">
        <v>36502</v>
      </c>
      <c r="O6" s="36">
        <v>1999</v>
      </c>
      <c r="P6" s="7">
        <f t="shared" si="0"/>
        <v>3</v>
      </c>
      <c r="Q6" s="7" t="s">
        <v>351</v>
      </c>
      <c r="R6" s="7">
        <f>COUNTIFS(O4:O574, "&gt;=2000",O4:O574, "&lt;=2009")</f>
        <v>236</v>
      </c>
    </row>
    <row r="7" spans="1:21" x14ac:dyDescent="0.25">
      <c r="A7" s="36">
        <v>4</v>
      </c>
      <c r="B7" s="36">
        <v>4</v>
      </c>
      <c r="D7" s="7" t="s">
        <v>352</v>
      </c>
      <c r="E7" s="7" t="s">
        <v>353</v>
      </c>
      <c r="F7" s="36">
        <v>1997</v>
      </c>
      <c r="G7" s="36">
        <v>80</v>
      </c>
      <c r="H7" s="36">
        <v>80</v>
      </c>
      <c r="I7" s="36">
        <v>80</v>
      </c>
      <c r="K7" s="199" t="s">
        <v>342</v>
      </c>
      <c r="M7" s="191">
        <v>5</v>
      </c>
      <c r="N7" s="192">
        <v>35697</v>
      </c>
      <c r="O7" s="36">
        <v>1997</v>
      </c>
      <c r="P7" s="7">
        <f t="shared" si="0"/>
        <v>4</v>
      </c>
      <c r="Q7" s="7" t="s">
        <v>354</v>
      </c>
      <c r="R7" s="7">
        <f>COUNTIF(O4:O574, "&gt;2009")</f>
        <v>105</v>
      </c>
    </row>
    <row r="8" spans="1:21" x14ac:dyDescent="0.25">
      <c r="A8" s="36">
        <v>5</v>
      </c>
      <c r="B8" s="36">
        <v>5</v>
      </c>
      <c r="D8" s="7" t="s">
        <v>355</v>
      </c>
      <c r="E8" s="7" t="s">
        <v>356</v>
      </c>
      <c r="F8" s="36">
        <v>1997</v>
      </c>
      <c r="G8" s="36">
        <v>80</v>
      </c>
      <c r="H8" s="36">
        <v>80</v>
      </c>
      <c r="I8" s="36">
        <v>80</v>
      </c>
      <c r="K8" s="199" t="s">
        <v>342</v>
      </c>
      <c r="M8" s="191">
        <v>6</v>
      </c>
      <c r="N8" s="192">
        <v>35751</v>
      </c>
      <c r="O8" s="36">
        <v>1997</v>
      </c>
      <c r="P8" s="7">
        <f t="shared" si="0"/>
        <v>5</v>
      </c>
    </row>
    <row r="9" spans="1:21" x14ac:dyDescent="0.25">
      <c r="A9" s="36">
        <v>6</v>
      </c>
      <c r="B9" s="36">
        <v>6</v>
      </c>
      <c r="D9" s="7" t="s">
        <v>357</v>
      </c>
      <c r="E9" s="7" t="s">
        <v>358</v>
      </c>
      <c r="F9" s="36">
        <v>2003</v>
      </c>
      <c r="G9" s="36">
        <v>80</v>
      </c>
      <c r="H9" s="36">
        <v>79</v>
      </c>
      <c r="I9" s="36">
        <v>75</v>
      </c>
      <c r="K9" s="199" t="s">
        <v>342</v>
      </c>
      <c r="M9" s="191">
        <v>7</v>
      </c>
      <c r="N9" s="192">
        <v>37901</v>
      </c>
      <c r="O9" s="36">
        <v>2003</v>
      </c>
      <c r="P9" s="7">
        <f t="shared" si="0"/>
        <v>6</v>
      </c>
    </row>
    <row r="10" spans="1:21" x14ac:dyDescent="0.25">
      <c r="A10" s="36">
        <v>7</v>
      </c>
      <c r="B10" s="36">
        <v>6</v>
      </c>
      <c r="E10" s="7" t="s">
        <v>359</v>
      </c>
      <c r="F10" s="36">
        <v>2003</v>
      </c>
      <c r="G10" s="36">
        <v>80</v>
      </c>
      <c r="H10" s="36">
        <v>40</v>
      </c>
      <c r="I10" s="36">
        <v>33</v>
      </c>
      <c r="K10" s="199" t="s">
        <v>342</v>
      </c>
      <c r="M10" s="191">
        <v>7</v>
      </c>
      <c r="N10" s="192">
        <v>37960</v>
      </c>
      <c r="O10" s="36">
        <v>2003</v>
      </c>
      <c r="P10" s="7">
        <f t="shared" si="0"/>
        <v>6</v>
      </c>
    </row>
    <row r="11" spans="1:21" x14ac:dyDescent="0.25">
      <c r="A11" s="36">
        <v>8</v>
      </c>
      <c r="B11" s="36">
        <v>7</v>
      </c>
      <c r="D11" s="7" t="s">
        <v>360</v>
      </c>
      <c r="E11" s="7" t="s">
        <v>361</v>
      </c>
      <c r="F11" s="36">
        <v>2001</v>
      </c>
      <c r="G11" s="36">
        <v>80</v>
      </c>
      <c r="H11" s="36">
        <v>80</v>
      </c>
      <c r="I11" s="36">
        <v>78</v>
      </c>
      <c r="K11" s="199" t="s">
        <v>346</v>
      </c>
      <c r="M11" s="191">
        <v>8</v>
      </c>
      <c r="N11" s="192">
        <v>37187</v>
      </c>
      <c r="O11" s="36">
        <v>2001</v>
      </c>
      <c r="P11" s="7">
        <f t="shared" si="0"/>
        <v>7</v>
      </c>
      <c r="T11" s="7">
        <f>COUNTIF(R10:R401,"&lt;40")</f>
        <v>0</v>
      </c>
      <c r="U11" s="7" t="s">
        <v>362</v>
      </c>
    </row>
    <row r="12" spans="1:21" x14ac:dyDescent="0.25">
      <c r="A12" s="36">
        <v>9</v>
      </c>
      <c r="B12" s="36">
        <v>8</v>
      </c>
      <c r="D12" s="7" t="s">
        <v>363</v>
      </c>
      <c r="E12" s="7" t="s">
        <v>364</v>
      </c>
      <c r="F12" s="36">
        <v>2004</v>
      </c>
      <c r="G12" s="36">
        <v>80</v>
      </c>
      <c r="H12" s="36">
        <v>80</v>
      </c>
      <c r="I12" s="36">
        <v>80</v>
      </c>
      <c r="K12" s="199" t="s">
        <v>346</v>
      </c>
      <c r="M12" s="191">
        <v>9</v>
      </c>
      <c r="N12" s="192">
        <v>38275</v>
      </c>
      <c r="O12" s="36">
        <v>2004</v>
      </c>
      <c r="P12" s="7">
        <f t="shared" si="0"/>
        <v>8</v>
      </c>
      <c r="T12" s="7">
        <f>COUNTIFS(R10:R401, "&gt;=40", R10:R401, "&lt;=50")</f>
        <v>0</v>
      </c>
      <c r="U12" s="7" t="s">
        <v>365</v>
      </c>
    </row>
    <row r="13" spans="1:21" x14ac:dyDescent="0.25">
      <c r="A13" s="36">
        <v>10</v>
      </c>
      <c r="B13" s="36">
        <v>9</v>
      </c>
      <c r="D13" s="7" t="s">
        <v>366</v>
      </c>
      <c r="E13" s="7" t="s">
        <v>367</v>
      </c>
      <c r="F13" s="36">
        <v>2005</v>
      </c>
      <c r="G13" s="36">
        <v>100</v>
      </c>
      <c r="H13" s="36">
        <v>70</v>
      </c>
      <c r="I13" s="36">
        <v>69</v>
      </c>
      <c r="K13" s="199" t="s">
        <v>346</v>
      </c>
      <c r="M13" s="191">
        <v>10</v>
      </c>
      <c r="N13" s="192">
        <v>38627</v>
      </c>
      <c r="O13" s="36">
        <v>2005</v>
      </c>
      <c r="P13" s="7">
        <f t="shared" si="0"/>
        <v>9</v>
      </c>
      <c r="T13" s="7">
        <f>COUNTIFS(R10:R401, "&gt;=51", R10:R401, "&lt;=100")</f>
        <v>0</v>
      </c>
      <c r="U13" s="7" t="s">
        <v>368</v>
      </c>
    </row>
    <row r="14" spans="1:21" x14ac:dyDescent="0.25">
      <c r="A14" s="36">
        <v>11</v>
      </c>
      <c r="B14" s="36">
        <v>10</v>
      </c>
      <c r="D14" s="7" t="s">
        <v>369</v>
      </c>
      <c r="E14" s="7" t="s">
        <v>370</v>
      </c>
      <c r="F14" s="36">
        <v>1998</v>
      </c>
      <c r="G14" s="36">
        <v>80</v>
      </c>
      <c r="H14" s="36">
        <v>80</v>
      </c>
      <c r="I14" s="36">
        <v>79</v>
      </c>
      <c r="K14" s="199" t="s">
        <v>342</v>
      </c>
      <c r="M14" s="191">
        <v>11</v>
      </c>
      <c r="N14" s="192">
        <v>36087</v>
      </c>
      <c r="O14" s="36">
        <v>1998</v>
      </c>
      <c r="P14" s="7">
        <f t="shared" si="0"/>
        <v>10</v>
      </c>
      <c r="T14" s="7">
        <f>COUNTIF(R10:R401,"&gt;100")</f>
        <v>0</v>
      </c>
      <c r="U14" s="7" t="s">
        <v>371</v>
      </c>
    </row>
    <row r="15" spans="1:21" x14ac:dyDescent="0.25">
      <c r="A15" s="36">
        <v>12</v>
      </c>
      <c r="B15" s="36">
        <v>11</v>
      </c>
      <c r="D15" s="7" t="s">
        <v>372</v>
      </c>
      <c r="E15" s="7" t="s">
        <v>373</v>
      </c>
      <c r="F15" s="36">
        <v>2001</v>
      </c>
      <c r="G15" s="36">
        <v>77</v>
      </c>
      <c r="H15" s="36">
        <v>77</v>
      </c>
      <c r="I15" s="36">
        <v>75</v>
      </c>
      <c r="K15" s="199" t="s">
        <v>342</v>
      </c>
      <c r="M15" s="191">
        <v>12</v>
      </c>
      <c r="N15" s="192">
        <v>37175</v>
      </c>
      <c r="O15" s="36">
        <v>2001</v>
      </c>
      <c r="P15" s="7">
        <f t="shared" si="0"/>
        <v>11</v>
      </c>
    </row>
    <row r="16" spans="1:21" x14ac:dyDescent="0.25">
      <c r="A16" s="36">
        <v>13</v>
      </c>
      <c r="B16" s="36" t="s">
        <v>374</v>
      </c>
      <c r="E16" s="7" t="s">
        <v>375</v>
      </c>
      <c r="F16" s="36">
        <v>2003</v>
      </c>
      <c r="G16" s="36">
        <v>80</v>
      </c>
      <c r="H16" s="36">
        <v>34</v>
      </c>
      <c r="I16" s="36">
        <v>0</v>
      </c>
      <c r="J16" s="7" t="s">
        <v>376</v>
      </c>
      <c r="N16" s="192">
        <v>37904</v>
      </c>
      <c r="O16" s="36">
        <v>2003</v>
      </c>
    </row>
    <row r="17" spans="1:16" x14ac:dyDescent="0.25">
      <c r="A17" s="36">
        <v>14</v>
      </c>
      <c r="B17" s="36">
        <v>12</v>
      </c>
      <c r="D17" s="7" t="s">
        <v>377</v>
      </c>
      <c r="E17" s="7" t="s">
        <v>378</v>
      </c>
      <c r="F17" s="36">
        <v>1997</v>
      </c>
      <c r="G17" s="36">
        <v>80</v>
      </c>
      <c r="H17" s="36">
        <v>80</v>
      </c>
      <c r="I17" s="36">
        <v>80</v>
      </c>
      <c r="K17" s="199" t="s">
        <v>342</v>
      </c>
      <c r="M17" s="191">
        <v>13</v>
      </c>
      <c r="N17" s="192">
        <v>35725</v>
      </c>
      <c r="O17" s="36">
        <v>1997</v>
      </c>
      <c r="P17" s="7">
        <f>B17</f>
        <v>12</v>
      </c>
    </row>
    <row r="18" spans="1:16" x14ac:dyDescent="0.25">
      <c r="A18" s="36">
        <v>15</v>
      </c>
      <c r="B18" s="36">
        <v>13</v>
      </c>
      <c r="D18" s="7" t="s">
        <v>379</v>
      </c>
      <c r="E18" s="7" t="s">
        <v>380</v>
      </c>
      <c r="F18" s="36">
        <v>1998</v>
      </c>
      <c r="G18" s="36">
        <v>80</v>
      </c>
      <c r="H18" s="36">
        <v>79</v>
      </c>
      <c r="I18" s="36">
        <v>79</v>
      </c>
      <c r="K18" s="199" t="s">
        <v>342</v>
      </c>
      <c r="M18" s="191">
        <v>14</v>
      </c>
      <c r="N18" s="192">
        <v>36090</v>
      </c>
      <c r="O18" s="36">
        <v>1998</v>
      </c>
      <c r="P18" s="7">
        <f>B18</f>
        <v>13</v>
      </c>
    </row>
    <row r="19" spans="1:16" x14ac:dyDescent="0.25">
      <c r="A19" s="36">
        <v>16</v>
      </c>
      <c r="B19" s="36">
        <v>14</v>
      </c>
      <c r="D19" s="7" t="s">
        <v>381</v>
      </c>
      <c r="E19" s="7" t="s">
        <v>382</v>
      </c>
      <c r="F19" s="36">
        <v>2002</v>
      </c>
      <c r="G19" s="36">
        <v>80</v>
      </c>
      <c r="H19" s="36">
        <v>80</v>
      </c>
      <c r="I19" s="36">
        <v>78</v>
      </c>
      <c r="K19" s="199" t="s">
        <v>342</v>
      </c>
      <c r="M19" s="191">
        <v>15</v>
      </c>
      <c r="N19" s="192">
        <v>37551</v>
      </c>
      <c r="O19" s="36">
        <v>2002</v>
      </c>
      <c r="P19" s="7">
        <f>B19</f>
        <v>14</v>
      </c>
    </row>
    <row r="20" spans="1:16" x14ac:dyDescent="0.25">
      <c r="A20" s="36">
        <v>17</v>
      </c>
      <c r="B20" s="36">
        <v>15</v>
      </c>
      <c r="D20" s="7" t="s">
        <v>383</v>
      </c>
      <c r="E20" s="7" t="s">
        <v>384</v>
      </c>
      <c r="F20" s="36">
        <v>2002</v>
      </c>
      <c r="G20" s="36">
        <v>80</v>
      </c>
      <c r="H20" s="36">
        <v>80</v>
      </c>
      <c r="I20" s="36">
        <v>80</v>
      </c>
      <c r="K20" s="199" t="s">
        <v>342</v>
      </c>
      <c r="M20" s="191">
        <v>16</v>
      </c>
      <c r="N20" s="192">
        <v>37546</v>
      </c>
      <c r="O20" s="36">
        <v>2002</v>
      </c>
      <c r="P20" s="7">
        <f>B20</f>
        <v>15</v>
      </c>
    </row>
    <row r="21" spans="1:16" x14ac:dyDescent="0.25">
      <c r="A21" s="36">
        <v>18</v>
      </c>
      <c r="B21" s="36">
        <v>16</v>
      </c>
      <c r="C21" s="7" t="s">
        <v>172</v>
      </c>
      <c r="D21" s="7" t="s">
        <v>385</v>
      </c>
      <c r="E21" s="7" t="s">
        <v>386</v>
      </c>
      <c r="F21" s="36">
        <v>2005</v>
      </c>
      <c r="G21" s="36">
        <v>100</v>
      </c>
      <c r="H21" s="36">
        <v>96</v>
      </c>
      <c r="I21" s="36">
        <v>90</v>
      </c>
      <c r="K21" s="199" t="s">
        <v>387</v>
      </c>
      <c r="M21" s="191">
        <v>1</v>
      </c>
      <c r="O21" s="36">
        <v>2005</v>
      </c>
      <c r="P21" s="7">
        <f>B21</f>
        <v>16</v>
      </c>
    </row>
    <row r="22" spans="1:16" x14ac:dyDescent="0.25">
      <c r="A22" s="36">
        <v>19</v>
      </c>
      <c r="B22" s="36" t="s">
        <v>374</v>
      </c>
      <c r="E22" s="201" t="s">
        <v>388</v>
      </c>
      <c r="F22" s="36">
        <v>2005</v>
      </c>
      <c r="G22" s="36">
        <v>100</v>
      </c>
      <c r="H22" s="202">
        <v>96</v>
      </c>
      <c r="I22" s="202">
        <v>0</v>
      </c>
      <c r="J22" s="7" t="s">
        <v>389</v>
      </c>
      <c r="O22" s="36">
        <v>2005</v>
      </c>
    </row>
    <row r="23" spans="1:16" x14ac:dyDescent="0.25">
      <c r="A23" s="36">
        <v>20</v>
      </c>
      <c r="B23" s="36" t="s">
        <v>374</v>
      </c>
      <c r="D23" s="7" t="s">
        <v>390</v>
      </c>
      <c r="E23" s="7" t="s">
        <v>391</v>
      </c>
      <c r="F23" s="36">
        <v>1994</v>
      </c>
      <c r="G23" s="36">
        <v>18</v>
      </c>
      <c r="H23" s="36">
        <v>18</v>
      </c>
      <c r="I23" s="36">
        <v>0</v>
      </c>
      <c r="J23" s="7" t="s">
        <v>376</v>
      </c>
      <c r="O23" s="36">
        <v>1994</v>
      </c>
    </row>
    <row r="24" spans="1:16" x14ac:dyDescent="0.25">
      <c r="A24" s="36">
        <v>21</v>
      </c>
      <c r="B24" s="36" t="s">
        <v>374</v>
      </c>
      <c r="E24" s="7" t="s">
        <v>392</v>
      </c>
      <c r="F24" s="36">
        <v>2007</v>
      </c>
      <c r="G24" s="36">
        <v>51</v>
      </c>
      <c r="H24" s="36">
        <v>51</v>
      </c>
      <c r="I24" s="36">
        <v>0</v>
      </c>
      <c r="J24" s="7" t="s">
        <v>389</v>
      </c>
      <c r="O24" s="36">
        <v>2007</v>
      </c>
    </row>
    <row r="25" spans="1:16" x14ac:dyDescent="0.25">
      <c r="A25" s="36">
        <v>22</v>
      </c>
      <c r="B25" s="36">
        <v>17</v>
      </c>
      <c r="D25" s="7" t="s">
        <v>393</v>
      </c>
      <c r="E25" s="7" t="s">
        <v>394</v>
      </c>
      <c r="F25" s="36">
        <v>2008</v>
      </c>
      <c r="G25" s="36">
        <v>90</v>
      </c>
      <c r="H25" s="36">
        <v>90</v>
      </c>
      <c r="I25" s="36">
        <v>89</v>
      </c>
      <c r="K25" s="199" t="s">
        <v>395</v>
      </c>
      <c r="M25" s="191">
        <v>17</v>
      </c>
      <c r="O25" s="36">
        <v>2008</v>
      </c>
      <c r="P25" s="7">
        <f>B25</f>
        <v>17</v>
      </c>
    </row>
    <row r="26" spans="1:16" x14ac:dyDescent="0.25">
      <c r="A26" s="36">
        <v>23</v>
      </c>
      <c r="B26" s="36">
        <v>18</v>
      </c>
      <c r="D26" s="7" t="s">
        <v>396</v>
      </c>
      <c r="E26" s="7" t="s">
        <v>397</v>
      </c>
      <c r="F26" s="36">
        <v>1994</v>
      </c>
      <c r="G26" s="36">
        <v>49</v>
      </c>
      <c r="H26" s="36">
        <v>44</v>
      </c>
      <c r="I26" s="36">
        <v>44</v>
      </c>
      <c r="K26" s="199" t="s">
        <v>395</v>
      </c>
      <c r="M26" s="191">
        <v>18</v>
      </c>
      <c r="O26" s="36">
        <v>1994</v>
      </c>
      <c r="P26" s="7">
        <f>B26</f>
        <v>18</v>
      </c>
    </row>
    <row r="27" spans="1:16" x14ac:dyDescent="0.25">
      <c r="A27" s="36">
        <v>24</v>
      </c>
      <c r="B27" s="36" t="s">
        <v>374</v>
      </c>
      <c r="D27" s="7" t="s">
        <v>398</v>
      </c>
      <c r="E27" s="7" t="s">
        <v>399</v>
      </c>
      <c r="F27" s="36">
        <v>1995</v>
      </c>
      <c r="G27" s="36">
        <v>100</v>
      </c>
      <c r="H27" s="36">
        <v>99</v>
      </c>
      <c r="I27" s="36">
        <v>0</v>
      </c>
      <c r="J27" s="7" t="s">
        <v>376</v>
      </c>
      <c r="O27" s="36">
        <v>1995</v>
      </c>
    </row>
    <row r="28" spans="1:16" x14ac:dyDescent="0.25">
      <c r="A28" s="36">
        <v>25</v>
      </c>
      <c r="B28" s="36">
        <v>19</v>
      </c>
      <c r="E28" s="7" t="s">
        <v>400</v>
      </c>
      <c r="F28" s="36">
        <v>2009</v>
      </c>
      <c r="G28" s="36">
        <v>50</v>
      </c>
      <c r="H28" s="36">
        <v>50</v>
      </c>
      <c r="I28" s="36">
        <v>11</v>
      </c>
      <c r="K28" s="199" t="s">
        <v>395</v>
      </c>
      <c r="M28" s="191">
        <v>19</v>
      </c>
      <c r="O28" s="36">
        <v>2009</v>
      </c>
      <c r="P28" s="7">
        <f>B28</f>
        <v>19</v>
      </c>
    </row>
    <row r="29" spans="1:16" x14ac:dyDescent="0.25">
      <c r="A29" s="36">
        <v>26</v>
      </c>
      <c r="B29" s="36">
        <v>19</v>
      </c>
      <c r="E29" s="7" t="s">
        <v>401</v>
      </c>
      <c r="F29" s="36">
        <v>2010</v>
      </c>
      <c r="G29" s="36">
        <v>50</v>
      </c>
      <c r="H29" s="36">
        <v>50</v>
      </c>
      <c r="I29" s="36">
        <v>43</v>
      </c>
      <c r="K29" s="199" t="s">
        <v>395</v>
      </c>
      <c r="M29" s="191">
        <v>19</v>
      </c>
      <c r="O29" s="36">
        <v>2010</v>
      </c>
      <c r="P29" s="7">
        <f>B29</f>
        <v>19</v>
      </c>
    </row>
    <row r="30" spans="1:16" x14ac:dyDescent="0.25">
      <c r="A30" s="36">
        <v>27</v>
      </c>
      <c r="B30" s="36">
        <v>20</v>
      </c>
      <c r="D30" s="7" t="s">
        <v>402</v>
      </c>
      <c r="E30" s="7" t="s">
        <v>403</v>
      </c>
      <c r="F30" s="36">
        <v>1995</v>
      </c>
      <c r="G30" s="36">
        <v>55</v>
      </c>
      <c r="H30" s="36">
        <v>53</v>
      </c>
      <c r="I30" s="36">
        <v>53</v>
      </c>
      <c r="K30" s="199" t="s">
        <v>395</v>
      </c>
      <c r="M30" s="191">
        <v>20</v>
      </c>
      <c r="O30" s="36">
        <v>1995</v>
      </c>
      <c r="P30" s="7">
        <f>B30</f>
        <v>20</v>
      </c>
    </row>
    <row r="31" spans="1:16" x14ac:dyDescent="0.25">
      <c r="A31" s="36">
        <v>28</v>
      </c>
      <c r="B31" s="36" t="s">
        <v>374</v>
      </c>
      <c r="D31" s="7" t="s">
        <v>404</v>
      </c>
      <c r="E31" s="7" t="s">
        <v>405</v>
      </c>
      <c r="F31" s="36">
        <v>2009</v>
      </c>
      <c r="G31" s="36">
        <v>50</v>
      </c>
      <c r="H31" s="36">
        <v>40</v>
      </c>
      <c r="I31" s="36">
        <v>0</v>
      </c>
      <c r="J31" s="7" t="s">
        <v>406</v>
      </c>
      <c r="O31" s="36">
        <v>2009</v>
      </c>
    </row>
    <row r="32" spans="1:16" x14ac:dyDescent="0.25">
      <c r="A32" s="36">
        <v>29</v>
      </c>
      <c r="B32" s="36">
        <v>21</v>
      </c>
      <c r="D32" s="7" t="s">
        <v>407</v>
      </c>
      <c r="E32" s="7" t="s">
        <v>408</v>
      </c>
      <c r="F32" s="36">
        <v>1994</v>
      </c>
      <c r="G32" s="36">
        <v>43</v>
      </c>
      <c r="H32" s="36">
        <v>30</v>
      </c>
      <c r="I32" s="36">
        <v>30</v>
      </c>
      <c r="K32" s="199" t="s">
        <v>409</v>
      </c>
      <c r="M32" s="191">
        <v>21</v>
      </c>
      <c r="O32" s="36">
        <v>1994</v>
      </c>
      <c r="P32" s="7">
        <f>B32</f>
        <v>21</v>
      </c>
    </row>
    <row r="33" spans="1:16" x14ac:dyDescent="0.25">
      <c r="A33" s="36">
        <v>30</v>
      </c>
      <c r="B33" s="36">
        <v>21</v>
      </c>
      <c r="E33" s="7" t="s">
        <v>410</v>
      </c>
      <c r="F33" s="36">
        <v>1997</v>
      </c>
      <c r="G33" s="36">
        <v>60</v>
      </c>
      <c r="H33" s="36">
        <v>60</v>
      </c>
      <c r="I33" s="36">
        <v>60</v>
      </c>
      <c r="K33" s="199" t="s">
        <v>411</v>
      </c>
      <c r="M33" s="191">
        <v>21</v>
      </c>
      <c r="N33" s="192">
        <v>35582</v>
      </c>
      <c r="O33" s="36">
        <v>1997</v>
      </c>
      <c r="P33" s="7">
        <f>B33</f>
        <v>21</v>
      </c>
    </row>
    <row r="34" spans="1:16" x14ac:dyDescent="0.25">
      <c r="A34" s="36">
        <v>31</v>
      </c>
      <c r="B34" s="36" t="s">
        <v>374</v>
      </c>
      <c r="E34" s="7" t="s">
        <v>412</v>
      </c>
      <c r="F34" s="36">
        <v>2001</v>
      </c>
      <c r="G34" s="36">
        <v>100</v>
      </c>
      <c r="H34" s="36">
        <v>30</v>
      </c>
      <c r="I34" s="36">
        <v>0</v>
      </c>
      <c r="J34" s="7" t="s">
        <v>413</v>
      </c>
      <c r="N34" s="192">
        <v>37087</v>
      </c>
      <c r="O34" s="36">
        <v>2001</v>
      </c>
    </row>
    <row r="35" spans="1:16" x14ac:dyDescent="0.25">
      <c r="A35" s="36">
        <v>32</v>
      </c>
      <c r="B35" s="36" t="s">
        <v>374</v>
      </c>
      <c r="E35" s="7" t="s">
        <v>414</v>
      </c>
      <c r="F35" s="36">
        <v>2008</v>
      </c>
      <c r="G35" s="36">
        <v>50</v>
      </c>
      <c r="H35" s="36">
        <v>50</v>
      </c>
      <c r="I35" s="36">
        <v>0</v>
      </c>
      <c r="J35" s="7" t="s">
        <v>389</v>
      </c>
      <c r="O35" s="36">
        <v>2008</v>
      </c>
    </row>
    <row r="36" spans="1:16" x14ac:dyDescent="0.25">
      <c r="A36" s="36">
        <v>33</v>
      </c>
      <c r="B36" s="36">
        <v>22</v>
      </c>
      <c r="D36" s="7" t="s">
        <v>415</v>
      </c>
      <c r="E36" s="7" t="s">
        <v>416</v>
      </c>
      <c r="F36" s="36">
        <v>1990</v>
      </c>
      <c r="G36" s="36">
        <v>57</v>
      </c>
      <c r="H36" s="36">
        <v>43</v>
      </c>
      <c r="I36" s="36">
        <v>41</v>
      </c>
      <c r="K36" s="199" t="s">
        <v>411</v>
      </c>
      <c r="M36" s="191">
        <v>22</v>
      </c>
      <c r="O36" s="36">
        <v>1990</v>
      </c>
      <c r="P36" s="7">
        <f t="shared" ref="P36:P55" si="1">B36</f>
        <v>22</v>
      </c>
    </row>
    <row r="37" spans="1:16" x14ac:dyDescent="0.25">
      <c r="A37" s="36">
        <v>34</v>
      </c>
      <c r="B37" s="36">
        <v>23</v>
      </c>
      <c r="D37" s="7" t="s">
        <v>417</v>
      </c>
      <c r="E37" s="7" t="s">
        <v>418</v>
      </c>
      <c r="F37" s="36">
        <v>1990</v>
      </c>
      <c r="G37" s="36">
        <v>79</v>
      </c>
      <c r="H37" s="36">
        <v>79</v>
      </c>
      <c r="I37" s="36">
        <v>78</v>
      </c>
      <c r="K37" s="199" t="s">
        <v>411</v>
      </c>
      <c r="M37" s="191">
        <v>23</v>
      </c>
      <c r="O37" s="36">
        <v>1990</v>
      </c>
      <c r="P37" s="7">
        <f t="shared" si="1"/>
        <v>23</v>
      </c>
    </row>
    <row r="38" spans="1:16" x14ac:dyDescent="0.25">
      <c r="A38" s="36">
        <v>35</v>
      </c>
      <c r="B38" s="36">
        <v>24</v>
      </c>
      <c r="D38" s="7" t="s">
        <v>419</v>
      </c>
      <c r="E38" s="7" t="s">
        <v>420</v>
      </c>
      <c r="F38" s="36">
        <v>1991</v>
      </c>
      <c r="G38" s="36">
        <v>80</v>
      </c>
      <c r="H38" s="36">
        <v>77</v>
      </c>
      <c r="I38" s="36">
        <v>77</v>
      </c>
      <c r="K38" s="199" t="s">
        <v>411</v>
      </c>
      <c r="M38" s="191">
        <v>24</v>
      </c>
      <c r="O38" s="36">
        <v>1991</v>
      </c>
      <c r="P38" s="7">
        <f t="shared" si="1"/>
        <v>24</v>
      </c>
    </row>
    <row r="39" spans="1:16" x14ac:dyDescent="0.25">
      <c r="A39" s="36">
        <v>36</v>
      </c>
      <c r="B39" s="36">
        <v>25</v>
      </c>
      <c r="D39" s="7" t="s">
        <v>421</v>
      </c>
      <c r="E39" s="7" t="s">
        <v>422</v>
      </c>
      <c r="F39" s="36">
        <v>1991</v>
      </c>
      <c r="G39" s="36">
        <v>49</v>
      </c>
      <c r="H39" s="36">
        <v>49</v>
      </c>
      <c r="I39" s="36">
        <v>49</v>
      </c>
      <c r="K39" s="199" t="s">
        <v>395</v>
      </c>
      <c r="M39" s="191">
        <v>25</v>
      </c>
      <c r="O39" s="36">
        <v>1991</v>
      </c>
      <c r="P39" s="7">
        <f t="shared" si="1"/>
        <v>25</v>
      </c>
    </row>
    <row r="40" spans="1:16" x14ac:dyDescent="0.25">
      <c r="A40" s="36">
        <v>37</v>
      </c>
      <c r="B40" s="36">
        <v>26</v>
      </c>
      <c r="D40" s="7" t="s">
        <v>423</v>
      </c>
      <c r="E40" s="7" t="s">
        <v>424</v>
      </c>
      <c r="F40" s="36">
        <v>1993</v>
      </c>
      <c r="G40" s="36">
        <v>76</v>
      </c>
      <c r="H40" s="36">
        <v>76</v>
      </c>
      <c r="I40" s="36">
        <v>75</v>
      </c>
      <c r="K40" s="199" t="s">
        <v>411</v>
      </c>
      <c r="M40" s="191">
        <v>26</v>
      </c>
      <c r="O40" s="36">
        <v>1993</v>
      </c>
      <c r="P40" s="7">
        <f t="shared" si="1"/>
        <v>26</v>
      </c>
    </row>
    <row r="41" spans="1:16" x14ac:dyDescent="0.25">
      <c r="A41" s="36">
        <v>38</v>
      </c>
      <c r="B41" s="36">
        <v>27</v>
      </c>
      <c r="D41" s="7" t="s">
        <v>425</v>
      </c>
      <c r="E41" s="7" t="s">
        <v>426</v>
      </c>
      <c r="F41" s="36">
        <v>1993</v>
      </c>
      <c r="G41" s="36">
        <v>43</v>
      </c>
      <c r="H41" s="36">
        <v>43</v>
      </c>
      <c r="I41" s="36">
        <v>43</v>
      </c>
      <c r="K41" s="199" t="s">
        <v>411</v>
      </c>
      <c r="M41" s="191">
        <v>27</v>
      </c>
      <c r="O41" s="36">
        <v>1993</v>
      </c>
      <c r="P41" s="7">
        <f t="shared" si="1"/>
        <v>27</v>
      </c>
    </row>
    <row r="42" spans="1:16" x14ac:dyDescent="0.25">
      <c r="A42" s="36">
        <v>39</v>
      </c>
      <c r="B42" s="36">
        <v>28</v>
      </c>
      <c r="D42" s="7" t="s">
        <v>427</v>
      </c>
      <c r="E42" s="7" t="s">
        <v>428</v>
      </c>
      <c r="F42" s="36">
        <v>1998</v>
      </c>
      <c r="G42" s="36">
        <v>95</v>
      </c>
      <c r="H42" s="36">
        <v>95</v>
      </c>
      <c r="I42" s="36">
        <v>90</v>
      </c>
      <c r="K42" s="199" t="s">
        <v>411</v>
      </c>
      <c r="L42" s="200" t="s">
        <v>350</v>
      </c>
      <c r="M42" s="191">
        <v>28</v>
      </c>
      <c r="N42" s="192">
        <v>36000</v>
      </c>
      <c r="O42" s="36">
        <v>1998</v>
      </c>
      <c r="P42" s="7">
        <f t="shared" si="1"/>
        <v>28</v>
      </c>
    </row>
    <row r="43" spans="1:16" x14ac:dyDescent="0.25">
      <c r="A43" s="36">
        <v>40</v>
      </c>
      <c r="B43" s="36">
        <v>28</v>
      </c>
      <c r="E43" s="7" t="s">
        <v>429</v>
      </c>
      <c r="F43" s="36">
        <v>2008</v>
      </c>
      <c r="G43" s="36">
        <v>50</v>
      </c>
      <c r="H43" s="36">
        <v>50</v>
      </c>
      <c r="I43" s="36">
        <v>50</v>
      </c>
      <c r="K43" s="199" t="s">
        <v>395</v>
      </c>
      <c r="M43" s="191">
        <v>28</v>
      </c>
      <c r="O43" s="36">
        <v>2008</v>
      </c>
      <c r="P43" s="7">
        <f t="shared" si="1"/>
        <v>28</v>
      </c>
    </row>
    <row r="44" spans="1:16" x14ac:dyDescent="0.25">
      <c r="A44" s="36">
        <v>41</v>
      </c>
      <c r="B44" s="36">
        <v>29</v>
      </c>
      <c r="D44" s="7" t="s">
        <v>430</v>
      </c>
      <c r="E44" s="7" t="s">
        <v>431</v>
      </c>
      <c r="F44" s="36">
        <v>1993</v>
      </c>
      <c r="G44" s="36">
        <v>48</v>
      </c>
      <c r="H44" s="36">
        <v>48</v>
      </c>
      <c r="I44" s="36">
        <v>48</v>
      </c>
      <c r="K44" s="199" t="s">
        <v>411</v>
      </c>
      <c r="M44" s="191">
        <v>29</v>
      </c>
      <c r="O44" s="36">
        <v>1993</v>
      </c>
      <c r="P44" s="7">
        <f t="shared" si="1"/>
        <v>29</v>
      </c>
    </row>
    <row r="45" spans="1:16" x14ac:dyDescent="0.25">
      <c r="A45" s="36">
        <v>42</v>
      </c>
      <c r="B45" s="36">
        <v>29</v>
      </c>
      <c r="E45" s="7" t="s">
        <v>432</v>
      </c>
      <c r="F45" s="36">
        <v>1990</v>
      </c>
      <c r="G45" s="36">
        <v>139</v>
      </c>
      <c r="H45" s="36">
        <v>44</v>
      </c>
      <c r="I45" s="36">
        <v>37</v>
      </c>
      <c r="K45" s="199" t="s">
        <v>411</v>
      </c>
      <c r="M45" s="191">
        <v>29</v>
      </c>
      <c r="O45" s="36">
        <v>1990</v>
      </c>
      <c r="P45" s="7">
        <f t="shared" si="1"/>
        <v>29</v>
      </c>
    </row>
    <row r="46" spans="1:16" x14ac:dyDescent="0.25">
      <c r="A46" s="36">
        <v>43</v>
      </c>
      <c r="B46" s="36">
        <v>30</v>
      </c>
      <c r="D46" s="7" t="s">
        <v>433</v>
      </c>
      <c r="E46" s="7" t="s">
        <v>434</v>
      </c>
      <c r="F46" s="36">
        <v>2008</v>
      </c>
      <c r="G46" s="36">
        <v>50</v>
      </c>
      <c r="H46" s="36">
        <v>50</v>
      </c>
      <c r="I46" s="36">
        <v>45</v>
      </c>
      <c r="K46" s="199" t="s">
        <v>395</v>
      </c>
      <c r="M46" s="191">
        <v>30</v>
      </c>
      <c r="O46" s="36">
        <v>2008</v>
      </c>
      <c r="P46" s="7">
        <f t="shared" si="1"/>
        <v>30</v>
      </c>
    </row>
    <row r="47" spans="1:16" x14ac:dyDescent="0.25">
      <c r="A47" s="36">
        <v>44</v>
      </c>
      <c r="B47" s="36">
        <v>31</v>
      </c>
      <c r="D47" s="7" t="s">
        <v>435</v>
      </c>
      <c r="E47" s="7" t="s">
        <v>436</v>
      </c>
      <c r="F47" s="36">
        <v>1993</v>
      </c>
      <c r="G47" s="36">
        <v>170</v>
      </c>
      <c r="H47" s="36">
        <v>101</v>
      </c>
      <c r="I47" s="36">
        <v>101</v>
      </c>
      <c r="K47" s="199" t="s">
        <v>411</v>
      </c>
      <c r="M47" s="191">
        <v>31</v>
      </c>
      <c r="O47" s="36">
        <v>1993</v>
      </c>
      <c r="P47" s="7">
        <f t="shared" si="1"/>
        <v>31</v>
      </c>
    </row>
    <row r="48" spans="1:16" x14ac:dyDescent="0.25">
      <c r="A48" s="36">
        <v>45</v>
      </c>
      <c r="B48" s="36">
        <v>32</v>
      </c>
      <c r="D48" s="7" t="s">
        <v>437</v>
      </c>
      <c r="E48" s="7" t="s">
        <v>438</v>
      </c>
      <c r="F48" s="36">
        <v>1990</v>
      </c>
      <c r="G48" s="36">
        <v>79</v>
      </c>
      <c r="H48" s="36">
        <v>79</v>
      </c>
      <c r="I48" s="36">
        <v>78</v>
      </c>
      <c r="K48" s="199" t="s">
        <v>411</v>
      </c>
      <c r="M48" s="191">
        <v>32</v>
      </c>
      <c r="O48" s="36">
        <v>1990</v>
      </c>
      <c r="P48" s="7">
        <f t="shared" si="1"/>
        <v>32</v>
      </c>
    </row>
    <row r="49" spans="1:16" x14ac:dyDescent="0.25">
      <c r="A49" s="36">
        <v>46</v>
      </c>
      <c r="B49" s="36">
        <v>32</v>
      </c>
      <c r="E49" s="7" t="s">
        <v>439</v>
      </c>
      <c r="F49" s="36">
        <v>1991</v>
      </c>
      <c r="G49" s="36">
        <v>80</v>
      </c>
      <c r="H49" s="36">
        <v>46</v>
      </c>
      <c r="I49" s="36">
        <v>45</v>
      </c>
      <c r="K49" s="199" t="s">
        <v>411</v>
      </c>
      <c r="M49" s="191">
        <v>32</v>
      </c>
      <c r="O49" s="36">
        <v>1991</v>
      </c>
      <c r="P49" s="7">
        <f t="shared" si="1"/>
        <v>32</v>
      </c>
    </row>
    <row r="50" spans="1:16" x14ac:dyDescent="0.25">
      <c r="A50" s="36">
        <v>47</v>
      </c>
      <c r="B50" s="36">
        <v>33</v>
      </c>
      <c r="D50" s="7" t="s">
        <v>440</v>
      </c>
      <c r="E50" s="7" t="s">
        <v>441</v>
      </c>
      <c r="F50" s="36">
        <v>1991</v>
      </c>
      <c r="G50" s="36">
        <v>40</v>
      </c>
      <c r="H50" s="36">
        <v>40</v>
      </c>
      <c r="I50" s="36">
        <v>40</v>
      </c>
      <c r="K50" s="199" t="s">
        <v>442</v>
      </c>
      <c r="M50" s="191">
        <v>33</v>
      </c>
      <c r="O50" s="36">
        <v>1991</v>
      </c>
      <c r="P50" s="7">
        <f t="shared" si="1"/>
        <v>33</v>
      </c>
    </row>
    <row r="51" spans="1:16" x14ac:dyDescent="0.25">
      <c r="A51" s="36">
        <v>48</v>
      </c>
      <c r="B51" s="36">
        <v>33</v>
      </c>
      <c r="E51" s="7" t="s">
        <v>443</v>
      </c>
      <c r="F51" s="36">
        <v>1993</v>
      </c>
      <c r="G51" s="36">
        <v>50</v>
      </c>
      <c r="H51" s="36">
        <v>50</v>
      </c>
      <c r="I51" s="36">
        <v>47</v>
      </c>
      <c r="K51" s="199" t="s">
        <v>342</v>
      </c>
      <c r="M51" s="191">
        <v>33</v>
      </c>
      <c r="O51" s="36">
        <v>1993</v>
      </c>
      <c r="P51" s="7">
        <f t="shared" si="1"/>
        <v>33</v>
      </c>
    </row>
    <row r="52" spans="1:16" x14ac:dyDescent="0.25">
      <c r="A52" s="36">
        <v>49</v>
      </c>
      <c r="B52" s="36">
        <v>33</v>
      </c>
      <c r="E52" s="7" t="s">
        <v>444</v>
      </c>
      <c r="F52" s="36">
        <v>1993</v>
      </c>
      <c r="G52" s="36">
        <v>60</v>
      </c>
      <c r="H52" s="36">
        <v>60</v>
      </c>
      <c r="I52" s="36">
        <v>60</v>
      </c>
      <c r="K52" s="199" t="s">
        <v>411</v>
      </c>
      <c r="M52" s="191">
        <v>33</v>
      </c>
      <c r="O52" s="36">
        <v>1993</v>
      </c>
      <c r="P52" s="7">
        <f t="shared" si="1"/>
        <v>33</v>
      </c>
    </row>
    <row r="53" spans="1:16" x14ac:dyDescent="0.25">
      <c r="A53" s="36">
        <v>50</v>
      </c>
      <c r="B53" s="36">
        <v>34</v>
      </c>
      <c r="D53" s="7" t="s">
        <v>445</v>
      </c>
      <c r="E53" s="7" t="s">
        <v>446</v>
      </c>
      <c r="F53" s="36">
        <v>1998</v>
      </c>
      <c r="G53" s="36">
        <v>100</v>
      </c>
      <c r="H53" s="36">
        <v>95</v>
      </c>
      <c r="I53" s="36">
        <v>93</v>
      </c>
      <c r="K53" s="199" t="s">
        <v>411</v>
      </c>
      <c r="M53" s="191">
        <v>34</v>
      </c>
      <c r="N53" s="192">
        <v>36023</v>
      </c>
      <c r="O53" s="36">
        <v>1998</v>
      </c>
      <c r="P53" s="7">
        <f t="shared" si="1"/>
        <v>34</v>
      </c>
    </row>
    <row r="54" spans="1:16" x14ac:dyDescent="0.25">
      <c r="A54" s="36">
        <v>51</v>
      </c>
      <c r="B54" s="36">
        <v>35</v>
      </c>
      <c r="D54" s="7" t="s">
        <v>447</v>
      </c>
      <c r="E54" s="7" t="s">
        <v>448</v>
      </c>
      <c r="F54" s="36">
        <v>1998</v>
      </c>
      <c r="G54" s="36">
        <v>70</v>
      </c>
      <c r="H54" s="36">
        <v>70</v>
      </c>
      <c r="I54" s="36">
        <v>66</v>
      </c>
      <c r="K54" s="199" t="s">
        <v>411</v>
      </c>
      <c r="M54" s="191">
        <v>35</v>
      </c>
      <c r="N54" s="192">
        <v>36023</v>
      </c>
      <c r="O54" s="36">
        <v>1998</v>
      </c>
      <c r="P54" s="7">
        <f t="shared" si="1"/>
        <v>35</v>
      </c>
    </row>
    <row r="55" spans="1:16" x14ac:dyDescent="0.25">
      <c r="A55" s="36">
        <v>52</v>
      </c>
      <c r="B55" s="36">
        <v>36</v>
      </c>
      <c r="D55" s="7" t="s">
        <v>449</v>
      </c>
      <c r="E55" s="7" t="s">
        <v>450</v>
      </c>
      <c r="F55" s="36">
        <v>1997</v>
      </c>
      <c r="G55" s="36">
        <v>102</v>
      </c>
      <c r="H55" s="36">
        <v>95</v>
      </c>
      <c r="I55" s="36">
        <v>93</v>
      </c>
      <c r="K55" s="199" t="s">
        <v>411</v>
      </c>
      <c r="M55" s="191">
        <v>36</v>
      </c>
      <c r="N55" s="192">
        <v>35582</v>
      </c>
      <c r="O55" s="36">
        <v>1997</v>
      </c>
      <c r="P55" s="7">
        <f t="shared" si="1"/>
        <v>36</v>
      </c>
    </row>
    <row r="56" spans="1:16" x14ac:dyDescent="0.25">
      <c r="A56" s="36">
        <v>53</v>
      </c>
      <c r="B56" s="36" t="s">
        <v>374</v>
      </c>
      <c r="D56" s="7" t="s">
        <v>451</v>
      </c>
      <c r="E56" s="7" t="s">
        <v>452</v>
      </c>
      <c r="F56" s="36">
        <v>1991</v>
      </c>
      <c r="G56" s="36">
        <v>80</v>
      </c>
      <c r="H56" s="36">
        <v>40</v>
      </c>
      <c r="I56" s="36">
        <v>0</v>
      </c>
      <c r="J56" s="7" t="s">
        <v>413</v>
      </c>
      <c r="O56" s="36">
        <v>1991</v>
      </c>
    </row>
    <row r="57" spans="1:16" x14ac:dyDescent="0.25">
      <c r="A57" s="36">
        <v>54</v>
      </c>
      <c r="B57" s="36">
        <v>37</v>
      </c>
      <c r="E57" s="7" t="s">
        <v>453</v>
      </c>
      <c r="F57" s="36">
        <v>2002</v>
      </c>
      <c r="G57" s="36">
        <v>40</v>
      </c>
      <c r="H57" s="36">
        <v>40</v>
      </c>
      <c r="I57" s="36">
        <v>40</v>
      </c>
      <c r="K57" s="199" t="s">
        <v>395</v>
      </c>
      <c r="M57" s="191">
        <v>37</v>
      </c>
      <c r="O57" s="36">
        <v>2002</v>
      </c>
      <c r="P57" s="7">
        <f t="shared" ref="P57:P62" si="2">B57</f>
        <v>37</v>
      </c>
    </row>
    <row r="58" spans="1:16" x14ac:dyDescent="0.25">
      <c r="A58" s="36">
        <v>55</v>
      </c>
      <c r="B58" s="36">
        <v>38</v>
      </c>
      <c r="D58" s="7" t="s">
        <v>454</v>
      </c>
      <c r="E58" s="7" t="s">
        <v>455</v>
      </c>
      <c r="F58" s="36">
        <v>1998</v>
      </c>
      <c r="G58" s="36">
        <v>149</v>
      </c>
      <c r="H58" s="36">
        <v>95</v>
      </c>
      <c r="I58" s="36">
        <v>94</v>
      </c>
      <c r="K58" s="199" t="s">
        <v>411</v>
      </c>
      <c r="M58" s="191">
        <v>38</v>
      </c>
      <c r="N58" s="192">
        <v>36024</v>
      </c>
      <c r="O58" s="36">
        <v>1998</v>
      </c>
      <c r="P58" s="7">
        <f t="shared" si="2"/>
        <v>38</v>
      </c>
    </row>
    <row r="59" spans="1:16" x14ac:dyDescent="0.25">
      <c r="A59" s="36">
        <v>56</v>
      </c>
      <c r="B59" s="36">
        <v>39</v>
      </c>
      <c r="D59" s="7" t="s">
        <v>456</v>
      </c>
      <c r="E59" s="7" t="s">
        <v>457</v>
      </c>
      <c r="F59" s="36">
        <v>1990</v>
      </c>
      <c r="G59" s="36">
        <v>50</v>
      </c>
      <c r="H59" s="36">
        <v>50</v>
      </c>
      <c r="I59" s="36">
        <v>49</v>
      </c>
      <c r="K59" s="199" t="s">
        <v>342</v>
      </c>
      <c r="M59" s="191">
        <v>39</v>
      </c>
      <c r="O59" s="36">
        <v>1990</v>
      </c>
      <c r="P59" s="7">
        <f t="shared" si="2"/>
        <v>39</v>
      </c>
    </row>
    <row r="60" spans="1:16" x14ac:dyDescent="0.25">
      <c r="A60" s="36">
        <v>57</v>
      </c>
      <c r="B60" s="36">
        <v>40</v>
      </c>
      <c r="D60" s="7" t="s">
        <v>458</v>
      </c>
      <c r="E60" s="7" t="s">
        <v>459</v>
      </c>
      <c r="F60" s="36">
        <v>2003</v>
      </c>
      <c r="G60" s="36">
        <v>50</v>
      </c>
      <c r="H60" s="36">
        <v>50</v>
      </c>
      <c r="I60" s="36">
        <v>48</v>
      </c>
      <c r="K60" s="199" t="s">
        <v>395</v>
      </c>
      <c r="M60" s="191">
        <v>40</v>
      </c>
      <c r="O60" s="36">
        <v>2003</v>
      </c>
      <c r="P60" s="7">
        <f t="shared" si="2"/>
        <v>40</v>
      </c>
    </row>
    <row r="61" spans="1:16" x14ac:dyDescent="0.25">
      <c r="A61" s="36">
        <v>58</v>
      </c>
      <c r="B61" s="36">
        <v>41</v>
      </c>
      <c r="D61" s="7" t="s">
        <v>460</v>
      </c>
      <c r="E61" s="7" t="s">
        <v>461</v>
      </c>
      <c r="F61" s="36">
        <v>1990</v>
      </c>
      <c r="G61" s="36">
        <v>40</v>
      </c>
      <c r="H61" s="36">
        <v>40</v>
      </c>
      <c r="I61" s="36">
        <v>38</v>
      </c>
      <c r="K61" s="199" t="s">
        <v>411</v>
      </c>
      <c r="M61" s="191">
        <v>41</v>
      </c>
      <c r="O61" s="36">
        <v>1990</v>
      </c>
      <c r="P61" s="7">
        <f t="shared" si="2"/>
        <v>41</v>
      </c>
    </row>
    <row r="62" spans="1:16" x14ac:dyDescent="0.25">
      <c r="A62" s="36">
        <v>59</v>
      </c>
      <c r="B62" s="36">
        <v>41</v>
      </c>
      <c r="E62" s="7" t="s">
        <v>462</v>
      </c>
      <c r="F62" s="36">
        <v>1996</v>
      </c>
      <c r="G62" s="36">
        <v>50</v>
      </c>
      <c r="H62" s="36">
        <v>49</v>
      </c>
      <c r="I62" s="36">
        <v>49</v>
      </c>
      <c r="K62" s="199" t="s">
        <v>411</v>
      </c>
      <c r="M62" s="191">
        <v>41</v>
      </c>
      <c r="O62" s="36">
        <v>1996</v>
      </c>
      <c r="P62" s="7">
        <f t="shared" si="2"/>
        <v>41</v>
      </c>
    </row>
    <row r="63" spans="1:16" x14ac:dyDescent="0.25">
      <c r="A63" s="36">
        <v>60</v>
      </c>
      <c r="B63" s="36" t="s">
        <v>374</v>
      </c>
      <c r="D63" s="7" t="s">
        <v>463</v>
      </c>
      <c r="E63" s="7" t="s">
        <v>464</v>
      </c>
      <c r="F63" s="36">
        <v>1993</v>
      </c>
      <c r="G63" s="36">
        <v>32</v>
      </c>
      <c r="H63" s="36">
        <v>32</v>
      </c>
      <c r="I63" s="36">
        <v>0</v>
      </c>
      <c r="J63" s="7" t="s">
        <v>406</v>
      </c>
      <c r="O63" s="36">
        <v>1993</v>
      </c>
    </row>
    <row r="64" spans="1:16" x14ac:dyDescent="0.25">
      <c r="A64" s="36">
        <v>61</v>
      </c>
      <c r="B64" s="36">
        <v>42</v>
      </c>
      <c r="D64" s="7" t="s">
        <v>465</v>
      </c>
      <c r="E64" s="7" t="s">
        <v>466</v>
      </c>
      <c r="F64" s="36">
        <v>1991</v>
      </c>
      <c r="G64" s="36">
        <v>80</v>
      </c>
      <c r="H64" s="36">
        <v>80</v>
      </c>
      <c r="I64" s="36">
        <v>77</v>
      </c>
      <c r="K64" s="199" t="s">
        <v>411</v>
      </c>
      <c r="M64" s="191">
        <v>42</v>
      </c>
      <c r="O64" s="36">
        <v>1991</v>
      </c>
      <c r="P64" s="7">
        <f t="shared" ref="P64:P69" si="3">B64</f>
        <v>42</v>
      </c>
    </row>
    <row r="65" spans="1:16" x14ac:dyDescent="0.25">
      <c r="A65" s="36">
        <v>62</v>
      </c>
      <c r="B65" s="36">
        <v>43</v>
      </c>
      <c r="C65" s="7" t="s">
        <v>42</v>
      </c>
      <c r="D65" s="7" t="s">
        <v>467</v>
      </c>
      <c r="E65" s="7" t="s">
        <v>468</v>
      </c>
      <c r="F65" s="36">
        <v>1991</v>
      </c>
      <c r="G65" s="36">
        <v>101</v>
      </c>
      <c r="H65" s="36">
        <v>95</v>
      </c>
      <c r="I65" s="36">
        <v>95</v>
      </c>
      <c r="K65" s="199" t="s">
        <v>469</v>
      </c>
      <c r="M65" s="191">
        <v>43</v>
      </c>
      <c r="N65" s="192">
        <v>33482</v>
      </c>
      <c r="O65" s="36">
        <v>1991</v>
      </c>
      <c r="P65" s="7">
        <f t="shared" si="3"/>
        <v>43</v>
      </c>
    </row>
    <row r="66" spans="1:16" x14ac:dyDescent="0.25">
      <c r="A66" s="36">
        <v>63</v>
      </c>
      <c r="B66" s="36">
        <v>44</v>
      </c>
      <c r="D66" s="7" t="s">
        <v>470</v>
      </c>
      <c r="E66" s="7" t="s">
        <v>471</v>
      </c>
      <c r="F66" s="36">
        <v>1991</v>
      </c>
      <c r="G66" s="36">
        <v>100</v>
      </c>
      <c r="H66" s="36">
        <v>93</v>
      </c>
      <c r="I66" s="36">
        <v>92</v>
      </c>
      <c r="K66" s="199" t="s">
        <v>469</v>
      </c>
      <c r="M66" s="191">
        <v>44</v>
      </c>
      <c r="N66" s="192">
        <v>33482</v>
      </c>
      <c r="O66" s="36">
        <v>1991</v>
      </c>
      <c r="P66" s="7">
        <f t="shared" si="3"/>
        <v>44</v>
      </c>
    </row>
    <row r="67" spans="1:16" x14ac:dyDescent="0.25">
      <c r="A67" s="36">
        <v>64</v>
      </c>
      <c r="B67" s="36">
        <v>45</v>
      </c>
      <c r="D67" s="7" t="s">
        <v>472</v>
      </c>
      <c r="E67" s="7" t="s">
        <v>473</v>
      </c>
      <c r="F67" s="36">
        <v>1994</v>
      </c>
      <c r="G67" s="36">
        <v>100</v>
      </c>
      <c r="H67" s="36">
        <v>95</v>
      </c>
      <c r="I67" s="36">
        <v>90</v>
      </c>
      <c r="K67" s="199" t="s">
        <v>474</v>
      </c>
      <c r="M67" s="191">
        <v>45</v>
      </c>
      <c r="N67" s="192">
        <v>34598</v>
      </c>
      <c r="O67" s="36">
        <v>1994</v>
      </c>
      <c r="P67" s="7">
        <f t="shared" si="3"/>
        <v>45</v>
      </c>
    </row>
    <row r="68" spans="1:16" x14ac:dyDescent="0.25">
      <c r="A68" s="36">
        <v>65</v>
      </c>
      <c r="B68" s="36">
        <v>46</v>
      </c>
      <c r="D68" s="7" t="s">
        <v>475</v>
      </c>
      <c r="E68" s="7" t="s">
        <v>476</v>
      </c>
      <c r="F68" s="36">
        <v>1991</v>
      </c>
      <c r="G68" s="36">
        <v>106</v>
      </c>
      <c r="H68" s="36">
        <v>100</v>
      </c>
      <c r="I68" s="36">
        <v>99</v>
      </c>
      <c r="K68" s="199" t="s">
        <v>474</v>
      </c>
      <c r="M68" s="191">
        <v>46</v>
      </c>
      <c r="N68" s="192">
        <v>33482</v>
      </c>
      <c r="O68" s="36">
        <v>1991</v>
      </c>
      <c r="P68" s="7">
        <f t="shared" si="3"/>
        <v>46</v>
      </c>
    </row>
    <row r="69" spans="1:16" x14ac:dyDescent="0.25">
      <c r="A69" s="36">
        <v>66</v>
      </c>
      <c r="B69" s="36">
        <v>47</v>
      </c>
      <c r="D69" s="7" t="s">
        <v>477</v>
      </c>
      <c r="E69" s="7" t="s">
        <v>478</v>
      </c>
      <c r="F69" s="36">
        <v>2004</v>
      </c>
      <c r="G69" s="36">
        <v>95</v>
      </c>
      <c r="H69" s="36">
        <v>95</v>
      </c>
      <c r="I69" s="36">
        <v>95</v>
      </c>
      <c r="K69" s="199" t="s">
        <v>474</v>
      </c>
      <c r="L69" s="200" t="s">
        <v>350</v>
      </c>
      <c r="M69" s="191">
        <v>47</v>
      </c>
      <c r="O69" s="36">
        <v>2004</v>
      </c>
      <c r="P69" s="7">
        <f t="shared" si="3"/>
        <v>47</v>
      </c>
    </row>
    <row r="70" spans="1:16" x14ac:dyDescent="0.25">
      <c r="A70" s="36">
        <v>67</v>
      </c>
      <c r="B70" s="36" t="s">
        <v>374</v>
      </c>
      <c r="D70" s="7" t="s">
        <v>479</v>
      </c>
      <c r="E70" s="7" t="s">
        <v>480</v>
      </c>
      <c r="F70" s="36">
        <v>2005</v>
      </c>
      <c r="G70" s="36">
        <v>197</v>
      </c>
      <c r="H70" s="36">
        <v>95</v>
      </c>
      <c r="I70" s="36">
        <v>0</v>
      </c>
      <c r="J70" s="7" t="s">
        <v>481</v>
      </c>
      <c r="N70" s="192">
        <v>38551</v>
      </c>
      <c r="O70" s="36">
        <v>2005</v>
      </c>
    </row>
    <row r="71" spans="1:16" x14ac:dyDescent="0.25">
      <c r="A71" s="36">
        <v>68</v>
      </c>
      <c r="B71" s="36">
        <v>48</v>
      </c>
      <c r="D71" s="7" t="s">
        <v>482</v>
      </c>
      <c r="E71" s="7" t="s">
        <v>483</v>
      </c>
      <c r="F71" s="36">
        <v>2005</v>
      </c>
      <c r="G71" s="36">
        <v>94</v>
      </c>
      <c r="H71" s="36">
        <v>94</v>
      </c>
      <c r="I71" s="36">
        <v>91</v>
      </c>
      <c r="K71" s="199" t="s">
        <v>484</v>
      </c>
      <c r="L71" s="200" t="s">
        <v>350</v>
      </c>
      <c r="M71" s="191">
        <v>48</v>
      </c>
      <c r="N71" s="192">
        <v>38572</v>
      </c>
      <c r="O71" s="36">
        <v>2005</v>
      </c>
      <c r="P71" s="7">
        <f>B71</f>
        <v>48</v>
      </c>
    </row>
    <row r="72" spans="1:16" x14ac:dyDescent="0.25">
      <c r="A72" s="36">
        <v>69</v>
      </c>
      <c r="B72" s="36">
        <v>49</v>
      </c>
      <c r="D72" s="7" t="s">
        <v>485</v>
      </c>
      <c r="E72" s="7" t="s">
        <v>486</v>
      </c>
      <c r="F72" s="36">
        <v>2021</v>
      </c>
      <c r="G72" s="36">
        <v>101</v>
      </c>
      <c r="H72" s="36">
        <v>90</v>
      </c>
      <c r="I72" s="36">
        <v>82</v>
      </c>
      <c r="K72" s="199" t="s">
        <v>474</v>
      </c>
      <c r="M72" s="191">
        <v>49</v>
      </c>
      <c r="N72" s="192">
        <v>44425</v>
      </c>
      <c r="O72" s="36">
        <v>2021</v>
      </c>
      <c r="P72" s="7">
        <f>B72</f>
        <v>49</v>
      </c>
    </row>
    <row r="73" spans="1:16" x14ac:dyDescent="0.25">
      <c r="A73" s="36">
        <v>70</v>
      </c>
      <c r="B73" s="36" t="s">
        <v>374</v>
      </c>
      <c r="D73" s="7" t="s">
        <v>487</v>
      </c>
      <c r="E73" s="7" t="s">
        <v>488</v>
      </c>
      <c r="F73" s="36">
        <v>2021</v>
      </c>
      <c r="G73" s="36">
        <v>20</v>
      </c>
      <c r="H73" s="36">
        <v>20</v>
      </c>
      <c r="I73" s="36">
        <v>0</v>
      </c>
      <c r="J73" s="7" t="s">
        <v>376</v>
      </c>
      <c r="N73" s="192">
        <v>44429</v>
      </c>
      <c r="O73" s="36">
        <v>2021</v>
      </c>
    </row>
    <row r="74" spans="1:16" x14ac:dyDescent="0.25">
      <c r="A74" s="36">
        <v>71</v>
      </c>
      <c r="B74" s="36">
        <v>50</v>
      </c>
      <c r="D74" s="7" t="s">
        <v>489</v>
      </c>
      <c r="E74" s="7" t="s">
        <v>490</v>
      </c>
      <c r="F74" s="36">
        <v>2021</v>
      </c>
      <c r="G74" s="36">
        <v>51</v>
      </c>
      <c r="H74" s="36">
        <v>51</v>
      </c>
      <c r="I74" s="36">
        <v>48</v>
      </c>
      <c r="K74" s="199" t="s">
        <v>474</v>
      </c>
      <c r="M74" s="191">
        <v>50</v>
      </c>
      <c r="N74" s="192">
        <v>44419</v>
      </c>
      <c r="O74" s="36">
        <v>2021</v>
      </c>
      <c r="P74" s="7">
        <f t="shared" ref="P74:P86" si="4">B74</f>
        <v>50</v>
      </c>
    </row>
    <row r="75" spans="1:16" x14ac:dyDescent="0.25">
      <c r="A75" s="36">
        <v>72</v>
      </c>
      <c r="B75" s="36">
        <v>51</v>
      </c>
      <c r="D75" s="7" t="s">
        <v>491</v>
      </c>
      <c r="E75" s="7" t="s">
        <v>492</v>
      </c>
      <c r="F75" s="36">
        <v>2005</v>
      </c>
      <c r="G75" s="36">
        <v>202</v>
      </c>
      <c r="H75" s="36">
        <v>95</v>
      </c>
      <c r="I75" s="36">
        <v>86</v>
      </c>
      <c r="K75" s="199" t="s">
        <v>474</v>
      </c>
      <c r="M75" s="191">
        <v>51</v>
      </c>
      <c r="N75" s="192">
        <v>38616</v>
      </c>
      <c r="O75" s="36">
        <v>2005</v>
      </c>
      <c r="P75" s="7">
        <f t="shared" si="4"/>
        <v>51</v>
      </c>
    </row>
    <row r="76" spans="1:16" x14ac:dyDescent="0.25">
      <c r="A76" s="36">
        <v>73</v>
      </c>
      <c r="B76" s="36">
        <v>52</v>
      </c>
      <c r="D76" s="7" t="s">
        <v>493</v>
      </c>
      <c r="E76" s="7" t="s">
        <v>494</v>
      </c>
      <c r="F76" s="36">
        <v>2005</v>
      </c>
      <c r="G76" s="36">
        <v>184</v>
      </c>
      <c r="H76" s="36">
        <v>95</v>
      </c>
      <c r="I76" s="36">
        <v>94</v>
      </c>
      <c r="K76" s="199" t="s">
        <v>484</v>
      </c>
      <c r="M76" s="191">
        <v>52</v>
      </c>
      <c r="N76" s="192">
        <v>38558</v>
      </c>
      <c r="O76" s="36">
        <v>2005</v>
      </c>
      <c r="P76" s="7">
        <f t="shared" si="4"/>
        <v>52</v>
      </c>
    </row>
    <row r="77" spans="1:16" x14ac:dyDescent="0.25">
      <c r="A77" s="36">
        <v>74</v>
      </c>
      <c r="B77" s="36">
        <v>52</v>
      </c>
      <c r="E77" s="7" t="s">
        <v>495</v>
      </c>
      <c r="F77" s="36">
        <v>2021</v>
      </c>
      <c r="G77" s="36">
        <v>20</v>
      </c>
      <c r="H77" s="36">
        <v>20</v>
      </c>
      <c r="I77" s="36">
        <v>20</v>
      </c>
      <c r="K77" s="199" t="s">
        <v>474</v>
      </c>
      <c r="M77" s="191">
        <v>52</v>
      </c>
      <c r="N77" s="192">
        <v>44423</v>
      </c>
      <c r="O77" s="36">
        <v>2021</v>
      </c>
      <c r="P77" s="7">
        <f t="shared" si="4"/>
        <v>52</v>
      </c>
    </row>
    <row r="78" spans="1:16" x14ac:dyDescent="0.25">
      <c r="A78" s="36">
        <v>75</v>
      </c>
      <c r="B78" s="36">
        <v>53</v>
      </c>
      <c r="D78" s="7" t="s">
        <v>496</v>
      </c>
      <c r="E78" s="7" t="s">
        <v>497</v>
      </c>
      <c r="F78" s="36">
        <v>2021</v>
      </c>
      <c r="G78" s="36">
        <v>73</v>
      </c>
      <c r="H78" s="36">
        <v>73</v>
      </c>
      <c r="I78" s="36">
        <v>69</v>
      </c>
      <c r="K78" s="199" t="s">
        <v>474</v>
      </c>
      <c r="M78" s="191">
        <v>53</v>
      </c>
      <c r="N78" s="192">
        <v>44422</v>
      </c>
      <c r="O78" s="36">
        <v>2021</v>
      </c>
      <c r="P78" s="7">
        <f t="shared" si="4"/>
        <v>53</v>
      </c>
    </row>
    <row r="79" spans="1:16" x14ac:dyDescent="0.25">
      <c r="A79" s="36">
        <v>76</v>
      </c>
      <c r="B79" s="36">
        <v>54</v>
      </c>
      <c r="C79" s="7" t="s">
        <v>173</v>
      </c>
      <c r="D79" s="7" t="s">
        <v>498</v>
      </c>
      <c r="E79" s="7" t="s">
        <v>499</v>
      </c>
      <c r="F79" s="36">
        <v>1994</v>
      </c>
      <c r="G79" s="36">
        <v>90</v>
      </c>
      <c r="H79" s="36">
        <v>90</v>
      </c>
      <c r="I79" s="36">
        <v>75</v>
      </c>
      <c r="K79" s="199" t="s">
        <v>474</v>
      </c>
      <c r="M79" s="191">
        <v>54</v>
      </c>
      <c r="N79" s="192">
        <v>34528</v>
      </c>
      <c r="O79" s="36">
        <v>1994</v>
      </c>
      <c r="P79" s="7">
        <f t="shared" si="4"/>
        <v>54</v>
      </c>
    </row>
    <row r="80" spans="1:16" x14ac:dyDescent="0.25">
      <c r="A80" s="36">
        <v>77</v>
      </c>
      <c r="B80" s="36">
        <v>55</v>
      </c>
      <c r="D80" s="7" t="s">
        <v>500</v>
      </c>
      <c r="E80" s="7" t="s">
        <v>501</v>
      </c>
      <c r="F80" s="36">
        <v>1992</v>
      </c>
      <c r="G80" s="36">
        <v>35</v>
      </c>
      <c r="H80" s="36">
        <v>34</v>
      </c>
      <c r="I80" s="36">
        <v>34</v>
      </c>
      <c r="K80" s="199" t="s">
        <v>502</v>
      </c>
      <c r="M80" s="191">
        <v>55</v>
      </c>
      <c r="O80" s="36">
        <v>1992</v>
      </c>
      <c r="P80" s="7">
        <f t="shared" si="4"/>
        <v>55</v>
      </c>
    </row>
    <row r="81" spans="1:16" x14ac:dyDescent="0.25">
      <c r="A81" s="36">
        <v>78</v>
      </c>
      <c r="B81" s="36">
        <v>55</v>
      </c>
      <c r="E81" s="7" t="s">
        <v>503</v>
      </c>
      <c r="F81" s="36">
        <v>1993</v>
      </c>
      <c r="G81" s="36">
        <v>35</v>
      </c>
      <c r="H81" s="36">
        <v>35</v>
      </c>
      <c r="I81" s="36">
        <v>33</v>
      </c>
      <c r="K81" s="199" t="s">
        <v>474</v>
      </c>
      <c r="M81" s="191">
        <v>55</v>
      </c>
      <c r="N81" s="192">
        <v>34187</v>
      </c>
      <c r="O81" s="36">
        <v>1993</v>
      </c>
      <c r="P81" s="7">
        <f t="shared" si="4"/>
        <v>55</v>
      </c>
    </row>
    <row r="82" spans="1:16" x14ac:dyDescent="0.25">
      <c r="A82" s="36">
        <v>79</v>
      </c>
      <c r="B82" s="36">
        <v>55</v>
      </c>
      <c r="E82" s="7" t="s">
        <v>504</v>
      </c>
      <c r="F82" s="36">
        <v>1994</v>
      </c>
      <c r="G82" s="36">
        <v>24</v>
      </c>
      <c r="H82" s="36">
        <v>24</v>
      </c>
      <c r="I82" s="36">
        <v>24</v>
      </c>
      <c r="K82" s="199" t="s">
        <v>474</v>
      </c>
      <c r="M82" s="191">
        <v>55</v>
      </c>
      <c r="N82" s="192">
        <v>34544</v>
      </c>
      <c r="O82" s="36">
        <v>1994</v>
      </c>
      <c r="P82" s="7">
        <f t="shared" si="4"/>
        <v>55</v>
      </c>
    </row>
    <row r="83" spans="1:16" x14ac:dyDescent="0.25">
      <c r="A83" s="36">
        <v>80</v>
      </c>
      <c r="B83" s="36">
        <v>55</v>
      </c>
      <c r="E83" s="7" t="s">
        <v>505</v>
      </c>
      <c r="F83" s="36">
        <v>1995</v>
      </c>
      <c r="G83" s="36">
        <v>58</v>
      </c>
      <c r="H83" s="36">
        <v>58</v>
      </c>
      <c r="I83" s="36">
        <v>57</v>
      </c>
      <c r="K83" s="199" t="s">
        <v>474</v>
      </c>
      <c r="M83" s="191">
        <v>55</v>
      </c>
      <c r="N83" s="192">
        <v>34905</v>
      </c>
      <c r="O83" s="36">
        <v>1995</v>
      </c>
      <c r="P83" s="7">
        <f t="shared" si="4"/>
        <v>55</v>
      </c>
    </row>
    <row r="84" spans="1:16" x14ac:dyDescent="0.25">
      <c r="A84" s="36">
        <v>81</v>
      </c>
      <c r="B84" s="36">
        <v>55</v>
      </c>
      <c r="E84" s="7" t="s">
        <v>506</v>
      </c>
      <c r="F84" s="36">
        <v>1996</v>
      </c>
      <c r="G84" s="36">
        <v>25</v>
      </c>
      <c r="H84" s="36">
        <v>24</v>
      </c>
      <c r="I84" s="36">
        <v>24</v>
      </c>
      <c r="K84" s="199" t="s">
        <v>474</v>
      </c>
      <c r="M84" s="191">
        <v>55</v>
      </c>
      <c r="N84" s="192">
        <v>35309</v>
      </c>
      <c r="O84" s="36">
        <v>1996</v>
      </c>
      <c r="P84" s="7">
        <f t="shared" si="4"/>
        <v>55</v>
      </c>
    </row>
    <row r="85" spans="1:16" x14ac:dyDescent="0.25">
      <c r="A85" s="36">
        <v>82</v>
      </c>
      <c r="B85" s="36">
        <v>56</v>
      </c>
      <c r="D85" s="7" t="s">
        <v>507</v>
      </c>
      <c r="E85" s="7" t="s">
        <v>508</v>
      </c>
      <c r="F85" s="36">
        <v>2005</v>
      </c>
      <c r="G85" s="36">
        <v>200</v>
      </c>
      <c r="H85" s="36">
        <v>95</v>
      </c>
      <c r="I85" s="36">
        <v>94</v>
      </c>
      <c r="K85" s="199" t="s">
        <v>484</v>
      </c>
      <c r="M85" s="191">
        <v>56</v>
      </c>
      <c r="N85" s="192">
        <v>38548</v>
      </c>
      <c r="O85" s="36">
        <v>2005</v>
      </c>
      <c r="P85" s="7">
        <f t="shared" si="4"/>
        <v>56</v>
      </c>
    </row>
    <row r="86" spans="1:16" x14ac:dyDescent="0.25">
      <c r="A86" s="36">
        <v>83</v>
      </c>
      <c r="B86" s="36">
        <v>57</v>
      </c>
      <c r="D86" s="7" t="s">
        <v>509</v>
      </c>
      <c r="E86" s="7" t="s">
        <v>510</v>
      </c>
      <c r="F86" s="36">
        <v>2005</v>
      </c>
      <c r="G86" s="36">
        <v>200</v>
      </c>
      <c r="H86" s="36">
        <v>130</v>
      </c>
      <c r="I86" s="36">
        <v>122</v>
      </c>
      <c r="K86" s="199" t="s">
        <v>484</v>
      </c>
      <c r="M86" s="191">
        <v>57</v>
      </c>
      <c r="N86" s="192">
        <v>38531</v>
      </c>
      <c r="O86" s="36">
        <v>2005</v>
      </c>
      <c r="P86" s="7">
        <f t="shared" si="4"/>
        <v>57</v>
      </c>
    </row>
    <row r="87" spans="1:16" x14ac:dyDescent="0.25">
      <c r="A87" s="36">
        <v>84</v>
      </c>
      <c r="B87" s="36" t="s">
        <v>374</v>
      </c>
      <c r="D87" s="7" t="s">
        <v>511</v>
      </c>
      <c r="E87" s="7" t="s">
        <v>512</v>
      </c>
      <c r="F87" s="36">
        <v>1993</v>
      </c>
      <c r="G87" s="36">
        <v>2</v>
      </c>
      <c r="H87" s="36">
        <v>2</v>
      </c>
      <c r="I87" s="36">
        <v>0</v>
      </c>
      <c r="J87" s="7" t="s">
        <v>513</v>
      </c>
      <c r="N87" s="192">
        <v>34187</v>
      </c>
      <c r="O87" s="36">
        <v>1993</v>
      </c>
    </row>
    <row r="88" spans="1:16" x14ac:dyDescent="0.25">
      <c r="A88" s="36">
        <v>85</v>
      </c>
      <c r="B88" s="36">
        <v>58</v>
      </c>
      <c r="E88" s="7" t="s">
        <v>514</v>
      </c>
      <c r="F88" s="36">
        <v>1995</v>
      </c>
      <c r="G88" s="36">
        <v>65</v>
      </c>
      <c r="H88" s="36">
        <v>65</v>
      </c>
      <c r="I88" s="36">
        <v>57</v>
      </c>
      <c r="K88" s="199" t="s">
        <v>474</v>
      </c>
      <c r="M88" s="191">
        <v>58</v>
      </c>
      <c r="N88" s="192">
        <v>34907</v>
      </c>
      <c r="O88" s="36">
        <v>1995</v>
      </c>
      <c r="P88" s="7">
        <f>B88</f>
        <v>58</v>
      </c>
    </row>
    <row r="89" spans="1:16" x14ac:dyDescent="0.25">
      <c r="A89" s="36">
        <v>86</v>
      </c>
      <c r="B89" s="36" t="s">
        <v>374</v>
      </c>
      <c r="E89" s="7" t="s">
        <v>515</v>
      </c>
      <c r="F89" s="36">
        <v>1996</v>
      </c>
      <c r="G89" s="36">
        <v>5</v>
      </c>
      <c r="H89" s="36">
        <v>5</v>
      </c>
      <c r="I89" s="36">
        <v>0</v>
      </c>
      <c r="J89" s="7" t="s">
        <v>513</v>
      </c>
      <c r="N89" s="192">
        <v>35309</v>
      </c>
      <c r="O89" s="36">
        <v>1996</v>
      </c>
    </row>
    <row r="90" spans="1:16" x14ac:dyDescent="0.25">
      <c r="A90" s="36">
        <v>87</v>
      </c>
      <c r="B90" s="36">
        <v>58</v>
      </c>
      <c r="E90" s="7" t="s">
        <v>516</v>
      </c>
      <c r="F90" s="36">
        <v>2013</v>
      </c>
      <c r="G90" s="36">
        <v>150</v>
      </c>
      <c r="H90" s="36">
        <v>95</v>
      </c>
      <c r="I90" s="36">
        <v>87</v>
      </c>
      <c r="K90" s="199" t="s">
        <v>517</v>
      </c>
      <c r="M90" s="191">
        <v>58</v>
      </c>
      <c r="N90" s="192">
        <v>41482</v>
      </c>
      <c r="O90" s="36">
        <v>2013</v>
      </c>
      <c r="P90" s="7">
        <f t="shared" ref="P90:P103" si="5">B90</f>
        <v>58</v>
      </c>
    </row>
    <row r="91" spans="1:16" x14ac:dyDescent="0.25">
      <c r="A91" s="36">
        <v>88</v>
      </c>
      <c r="B91" s="36">
        <v>59</v>
      </c>
      <c r="D91" s="7" t="s">
        <v>518</v>
      </c>
      <c r="E91" s="7" t="s">
        <v>519</v>
      </c>
      <c r="F91" s="36">
        <v>2004</v>
      </c>
      <c r="G91" s="36">
        <v>173</v>
      </c>
      <c r="H91" s="36">
        <v>95</v>
      </c>
      <c r="I91" s="36">
        <v>93</v>
      </c>
      <c r="K91" s="199" t="s">
        <v>469</v>
      </c>
      <c r="M91" s="191">
        <v>59</v>
      </c>
      <c r="N91" s="192">
        <v>38173</v>
      </c>
      <c r="O91" s="36">
        <v>2004</v>
      </c>
      <c r="P91" s="7">
        <f t="shared" si="5"/>
        <v>59</v>
      </c>
    </row>
    <row r="92" spans="1:16" x14ac:dyDescent="0.25">
      <c r="A92" s="36">
        <v>89</v>
      </c>
      <c r="B92" s="36">
        <v>60</v>
      </c>
      <c r="D92" s="7" t="s">
        <v>520</v>
      </c>
      <c r="E92" s="7" t="s">
        <v>521</v>
      </c>
      <c r="F92" s="36">
        <v>2004</v>
      </c>
      <c r="G92" s="36">
        <v>170</v>
      </c>
      <c r="H92" s="36">
        <v>95</v>
      </c>
      <c r="I92" s="36">
        <v>92</v>
      </c>
      <c r="K92" s="199" t="s">
        <v>474</v>
      </c>
      <c r="M92" s="191">
        <v>60</v>
      </c>
      <c r="N92" s="192">
        <v>38164</v>
      </c>
      <c r="O92" s="36">
        <v>2004</v>
      </c>
      <c r="P92" s="7">
        <f t="shared" si="5"/>
        <v>60</v>
      </c>
    </row>
    <row r="93" spans="1:16" x14ac:dyDescent="0.25">
      <c r="A93" s="36">
        <v>90</v>
      </c>
      <c r="B93" s="36">
        <v>61</v>
      </c>
      <c r="D93" s="7" t="s">
        <v>522</v>
      </c>
      <c r="E93" s="7" t="s">
        <v>523</v>
      </c>
      <c r="F93" s="36">
        <v>2004</v>
      </c>
      <c r="G93" s="36">
        <v>95</v>
      </c>
      <c r="H93" s="36">
        <v>95</v>
      </c>
      <c r="I93" s="36">
        <v>94</v>
      </c>
      <c r="K93" s="199" t="s">
        <v>469</v>
      </c>
      <c r="L93" s="200" t="s">
        <v>350</v>
      </c>
      <c r="M93" s="191">
        <v>61</v>
      </c>
      <c r="N93" s="192">
        <v>38168</v>
      </c>
      <c r="O93" s="36">
        <v>2004</v>
      </c>
      <c r="P93" s="7">
        <f t="shared" si="5"/>
        <v>61</v>
      </c>
    </row>
    <row r="94" spans="1:16" x14ac:dyDescent="0.25">
      <c r="A94" s="36">
        <v>91</v>
      </c>
      <c r="B94" s="36">
        <v>62</v>
      </c>
      <c r="D94" s="7" t="s">
        <v>524</v>
      </c>
      <c r="E94" s="7" t="s">
        <v>525</v>
      </c>
      <c r="F94" s="36">
        <v>2009</v>
      </c>
      <c r="G94" s="36">
        <v>159</v>
      </c>
      <c r="H94" s="36">
        <v>144</v>
      </c>
      <c r="I94" s="36">
        <v>135</v>
      </c>
      <c r="K94" s="199" t="s">
        <v>474</v>
      </c>
      <c r="M94" s="191">
        <v>62</v>
      </c>
      <c r="N94" s="192">
        <v>40025</v>
      </c>
      <c r="O94" s="36">
        <v>2009</v>
      </c>
      <c r="P94" s="7">
        <f t="shared" si="5"/>
        <v>62</v>
      </c>
    </row>
    <row r="95" spans="1:16" x14ac:dyDescent="0.25">
      <c r="A95" s="36">
        <v>92</v>
      </c>
      <c r="B95" s="36">
        <v>63</v>
      </c>
      <c r="D95" s="7" t="s">
        <v>526</v>
      </c>
      <c r="E95" s="7" t="s">
        <v>527</v>
      </c>
      <c r="F95" s="36">
        <v>2005</v>
      </c>
      <c r="G95" s="36">
        <v>46</v>
      </c>
      <c r="H95" s="36">
        <v>46</v>
      </c>
      <c r="I95" s="36">
        <v>43</v>
      </c>
      <c r="K95" s="199" t="s">
        <v>484</v>
      </c>
      <c r="M95" s="191">
        <v>63</v>
      </c>
      <c r="N95" s="192">
        <v>38563</v>
      </c>
      <c r="O95" s="36">
        <v>2005</v>
      </c>
      <c r="P95" s="7">
        <f t="shared" si="5"/>
        <v>63</v>
      </c>
    </row>
    <row r="96" spans="1:16" x14ac:dyDescent="0.25">
      <c r="A96" s="36">
        <v>93</v>
      </c>
      <c r="B96" s="36">
        <v>64</v>
      </c>
      <c r="D96" s="7" t="s">
        <v>528</v>
      </c>
      <c r="E96" s="7" t="s">
        <v>529</v>
      </c>
      <c r="F96" s="36">
        <v>2005</v>
      </c>
      <c r="G96" s="36">
        <v>54</v>
      </c>
      <c r="H96" s="36">
        <v>54</v>
      </c>
      <c r="I96" s="36">
        <v>51</v>
      </c>
      <c r="K96" s="199" t="s">
        <v>484</v>
      </c>
      <c r="M96" s="191">
        <v>64</v>
      </c>
      <c r="N96" s="192">
        <v>38550</v>
      </c>
      <c r="O96" s="36">
        <v>2005</v>
      </c>
      <c r="P96" s="7">
        <f t="shared" si="5"/>
        <v>64</v>
      </c>
    </row>
    <row r="97" spans="1:16" x14ac:dyDescent="0.25">
      <c r="A97" s="36">
        <v>94</v>
      </c>
      <c r="B97" s="36">
        <v>64</v>
      </c>
      <c r="E97" s="7" t="s">
        <v>530</v>
      </c>
      <c r="F97" s="36">
        <v>2010</v>
      </c>
      <c r="G97" s="36">
        <v>243</v>
      </c>
      <c r="H97" s="36">
        <v>98</v>
      </c>
      <c r="I97" s="36">
        <v>96</v>
      </c>
      <c r="K97" s="199" t="s">
        <v>474</v>
      </c>
      <c r="M97" s="191">
        <v>64</v>
      </c>
      <c r="N97" s="192">
        <v>40389</v>
      </c>
      <c r="O97" s="36">
        <v>2010</v>
      </c>
      <c r="P97" s="7">
        <f t="shared" si="5"/>
        <v>64</v>
      </c>
    </row>
    <row r="98" spans="1:16" x14ac:dyDescent="0.25">
      <c r="A98" s="36">
        <v>95</v>
      </c>
      <c r="B98" s="36">
        <v>65</v>
      </c>
      <c r="D98" s="7" t="s">
        <v>531</v>
      </c>
      <c r="E98" s="7" t="s">
        <v>532</v>
      </c>
      <c r="F98" s="36">
        <v>2005</v>
      </c>
      <c r="G98" s="36">
        <v>200</v>
      </c>
      <c r="H98" s="36">
        <v>95</v>
      </c>
      <c r="I98" s="36">
        <v>94</v>
      </c>
      <c r="K98" s="199" t="s">
        <v>484</v>
      </c>
      <c r="M98" s="191">
        <v>65</v>
      </c>
      <c r="N98" s="192">
        <v>38556</v>
      </c>
      <c r="O98" s="36">
        <v>2005</v>
      </c>
      <c r="P98" s="7">
        <f t="shared" si="5"/>
        <v>65</v>
      </c>
    </row>
    <row r="99" spans="1:16" x14ac:dyDescent="0.25">
      <c r="A99" s="36">
        <v>96</v>
      </c>
      <c r="B99" s="36">
        <v>66</v>
      </c>
      <c r="D99" s="7" t="s">
        <v>533</v>
      </c>
      <c r="E99" s="7" t="s">
        <v>534</v>
      </c>
      <c r="F99" s="36">
        <v>1992</v>
      </c>
      <c r="G99" s="36">
        <v>100</v>
      </c>
      <c r="H99" s="36">
        <v>95</v>
      </c>
      <c r="I99" s="36">
        <v>94</v>
      </c>
      <c r="K99" s="199" t="s">
        <v>502</v>
      </c>
      <c r="M99" s="191">
        <v>66</v>
      </c>
      <c r="N99" s="192">
        <v>33817</v>
      </c>
      <c r="O99" s="36">
        <v>1992</v>
      </c>
      <c r="P99" s="7">
        <f t="shared" si="5"/>
        <v>66</v>
      </c>
    </row>
    <row r="100" spans="1:16" x14ac:dyDescent="0.25">
      <c r="A100" s="36">
        <v>97</v>
      </c>
      <c r="B100" s="36">
        <v>66</v>
      </c>
      <c r="E100" s="7" t="s">
        <v>535</v>
      </c>
      <c r="F100" s="36">
        <v>2004</v>
      </c>
      <c r="G100" s="36">
        <v>150</v>
      </c>
      <c r="H100" s="36">
        <v>144</v>
      </c>
      <c r="I100" s="36">
        <v>143</v>
      </c>
      <c r="K100" s="199" t="s">
        <v>502</v>
      </c>
      <c r="M100" s="191">
        <v>66</v>
      </c>
      <c r="N100" s="192">
        <v>38159</v>
      </c>
      <c r="O100" s="36">
        <v>2004</v>
      </c>
      <c r="P100" s="7">
        <f t="shared" si="5"/>
        <v>66</v>
      </c>
    </row>
    <row r="101" spans="1:16" x14ac:dyDescent="0.25">
      <c r="A101" s="36">
        <v>98</v>
      </c>
      <c r="B101" s="36">
        <v>67</v>
      </c>
      <c r="D101" s="7" t="s">
        <v>536</v>
      </c>
      <c r="E101" s="7" t="s">
        <v>537</v>
      </c>
      <c r="F101" s="36">
        <v>2005</v>
      </c>
      <c r="G101" s="36">
        <v>200</v>
      </c>
      <c r="H101" s="36">
        <v>95</v>
      </c>
      <c r="I101" s="36">
        <v>95</v>
      </c>
      <c r="K101" s="199" t="s">
        <v>484</v>
      </c>
      <c r="M101" s="191">
        <v>67</v>
      </c>
      <c r="N101" s="192">
        <v>38535</v>
      </c>
      <c r="O101" s="36">
        <v>2005</v>
      </c>
      <c r="P101" s="7">
        <f t="shared" si="5"/>
        <v>67</v>
      </c>
    </row>
    <row r="102" spans="1:16" x14ac:dyDescent="0.25">
      <c r="A102" s="36">
        <v>99</v>
      </c>
      <c r="B102" s="36">
        <v>68</v>
      </c>
      <c r="C102" s="7" t="s">
        <v>90</v>
      </c>
      <c r="D102" s="7" t="s">
        <v>538</v>
      </c>
      <c r="E102" s="7" t="s">
        <v>539</v>
      </c>
      <c r="F102" s="36">
        <v>1992</v>
      </c>
      <c r="G102" s="36">
        <v>100</v>
      </c>
      <c r="H102" s="36">
        <v>94</v>
      </c>
      <c r="I102" s="36">
        <v>92</v>
      </c>
      <c r="K102" s="199" t="s">
        <v>540</v>
      </c>
      <c r="M102" s="191">
        <v>68</v>
      </c>
      <c r="N102" s="192">
        <v>33899</v>
      </c>
      <c r="O102" s="36">
        <v>1992</v>
      </c>
      <c r="P102" s="7">
        <f t="shared" si="5"/>
        <v>68</v>
      </c>
    </row>
    <row r="103" spans="1:16" x14ac:dyDescent="0.25">
      <c r="A103" s="36">
        <v>100</v>
      </c>
      <c r="B103" s="36">
        <v>68</v>
      </c>
      <c r="E103" s="7" t="s">
        <v>541</v>
      </c>
      <c r="F103" s="36">
        <v>2013</v>
      </c>
      <c r="G103" s="36">
        <v>122</v>
      </c>
      <c r="H103" s="36">
        <v>122</v>
      </c>
      <c r="I103" s="36">
        <v>86</v>
      </c>
      <c r="K103" s="199" t="s">
        <v>542</v>
      </c>
      <c r="M103" s="191">
        <v>68</v>
      </c>
      <c r="N103" s="192">
        <v>41567</v>
      </c>
      <c r="O103" s="36">
        <v>2013</v>
      </c>
      <c r="P103" s="7">
        <f t="shared" si="5"/>
        <v>68</v>
      </c>
    </row>
    <row r="104" spans="1:16" x14ac:dyDescent="0.25">
      <c r="A104" s="36">
        <v>101</v>
      </c>
      <c r="B104" s="36" t="s">
        <v>374</v>
      </c>
      <c r="D104" s="7" t="s">
        <v>543</v>
      </c>
      <c r="E104" s="7" t="s">
        <v>544</v>
      </c>
      <c r="F104" s="36">
        <v>2013</v>
      </c>
      <c r="G104" s="36">
        <v>13</v>
      </c>
      <c r="H104" s="36">
        <v>13</v>
      </c>
      <c r="I104" s="36">
        <v>0</v>
      </c>
      <c r="J104" s="7" t="s">
        <v>376</v>
      </c>
      <c r="N104" s="192">
        <v>41570</v>
      </c>
      <c r="O104" s="36">
        <v>2013</v>
      </c>
    </row>
    <row r="105" spans="1:16" x14ac:dyDescent="0.25">
      <c r="A105" s="36">
        <v>102</v>
      </c>
      <c r="B105" s="36">
        <v>69</v>
      </c>
      <c r="D105" s="7" t="s">
        <v>545</v>
      </c>
      <c r="E105" s="7" t="s">
        <v>546</v>
      </c>
      <c r="F105" s="36">
        <v>1992</v>
      </c>
      <c r="G105" s="36">
        <v>98</v>
      </c>
      <c r="H105" s="36">
        <v>93</v>
      </c>
      <c r="I105" s="36">
        <v>92</v>
      </c>
      <c r="K105" s="199" t="s">
        <v>540</v>
      </c>
      <c r="M105" s="191">
        <v>69</v>
      </c>
      <c r="N105" s="192">
        <v>33901</v>
      </c>
      <c r="O105" s="36">
        <v>1992</v>
      </c>
      <c r="P105" s="7">
        <f t="shared" ref="P105:P113" si="6">B105</f>
        <v>69</v>
      </c>
    </row>
    <row r="106" spans="1:16" x14ac:dyDescent="0.25">
      <c r="A106" s="36">
        <v>103</v>
      </c>
      <c r="B106" s="36">
        <v>69</v>
      </c>
      <c r="E106" s="7" t="s">
        <v>547</v>
      </c>
      <c r="F106" s="36">
        <v>2013</v>
      </c>
      <c r="G106" s="36">
        <v>113</v>
      </c>
      <c r="H106" s="36">
        <v>112</v>
      </c>
      <c r="I106" s="36">
        <v>84</v>
      </c>
      <c r="K106" s="199" t="s">
        <v>542</v>
      </c>
      <c r="M106" s="191">
        <v>69</v>
      </c>
      <c r="N106" s="192">
        <v>41559</v>
      </c>
      <c r="O106" s="36">
        <v>2013</v>
      </c>
      <c r="P106" s="7">
        <f t="shared" si="6"/>
        <v>69</v>
      </c>
    </row>
    <row r="107" spans="1:16" x14ac:dyDescent="0.25">
      <c r="A107" s="36">
        <v>104</v>
      </c>
      <c r="B107" s="36">
        <v>70</v>
      </c>
      <c r="D107" s="7" t="s">
        <v>548</v>
      </c>
      <c r="E107" s="7" t="s">
        <v>549</v>
      </c>
      <c r="F107" s="36">
        <v>1989</v>
      </c>
      <c r="G107" s="36">
        <v>100</v>
      </c>
      <c r="H107" s="36">
        <v>92</v>
      </c>
      <c r="I107" s="36">
        <v>91</v>
      </c>
      <c r="K107" s="199" t="s">
        <v>540</v>
      </c>
      <c r="M107" s="191">
        <v>70</v>
      </c>
      <c r="O107" s="36">
        <v>1989</v>
      </c>
      <c r="P107" s="7">
        <f t="shared" si="6"/>
        <v>70</v>
      </c>
    </row>
    <row r="108" spans="1:16" x14ac:dyDescent="0.25">
      <c r="A108" s="36">
        <v>105</v>
      </c>
      <c r="B108" s="36">
        <v>70</v>
      </c>
      <c r="E108" s="7" t="s">
        <v>550</v>
      </c>
      <c r="F108" s="36">
        <v>2013</v>
      </c>
      <c r="G108" s="36">
        <v>108</v>
      </c>
      <c r="H108" s="36">
        <v>106</v>
      </c>
      <c r="I108" s="36">
        <v>78</v>
      </c>
      <c r="K108" s="199" t="s">
        <v>542</v>
      </c>
      <c r="M108" s="191">
        <v>70</v>
      </c>
      <c r="N108" s="192">
        <v>41561</v>
      </c>
      <c r="O108" s="36">
        <v>2013</v>
      </c>
      <c r="P108" s="7">
        <f t="shared" si="6"/>
        <v>70</v>
      </c>
    </row>
    <row r="109" spans="1:16" x14ac:dyDescent="0.25">
      <c r="A109" s="36">
        <v>106</v>
      </c>
      <c r="B109" s="36">
        <v>71</v>
      </c>
      <c r="D109" s="7" t="s">
        <v>551</v>
      </c>
      <c r="E109" s="7" t="s">
        <v>552</v>
      </c>
      <c r="F109" s="36">
        <v>1995</v>
      </c>
      <c r="G109" s="36">
        <v>100</v>
      </c>
      <c r="H109" s="36">
        <v>100</v>
      </c>
      <c r="I109" s="36">
        <v>100</v>
      </c>
      <c r="K109" s="199" t="s">
        <v>542</v>
      </c>
      <c r="M109" s="191">
        <v>71</v>
      </c>
      <c r="N109" s="192">
        <v>35001</v>
      </c>
      <c r="O109" s="36">
        <v>1995</v>
      </c>
      <c r="P109" s="7">
        <f t="shared" si="6"/>
        <v>71</v>
      </c>
    </row>
    <row r="110" spans="1:16" x14ac:dyDescent="0.25">
      <c r="A110" s="36">
        <v>107</v>
      </c>
      <c r="B110" s="36">
        <v>72</v>
      </c>
      <c r="D110" s="7" t="s">
        <v>553</v>
      </c>
      <c r="E110" s="7" t="s">
        <v>554</v>
      </c>
      <c r="F110" s="36">
        <v>1993</v>
      </c>
      <c r="G110" s="36">
        <v>84</v>
      </c>
      <c r="H110" s="36">
        <v>84</v>
      </c>
      <c r="I110" s="36">
        <v>84</v>
      </c>
      <c r="K110" s="199" t="s">
        <v>540</v>
      </c>
      <c r="M110" s="191">
        <v>72</v>
      </c>
      <c r="N110" s="192">
        <v>34151</v>
      </c>
      <c r="O110" s="36">
        <v>1993</v>
      </c>
      <c r="P110" s="7">
        <f t="shared" si="6"/>
        <v>72</v>
      </c>
    </row>
    <row r="111" spans="1:16" x14ac:dyDescent="0.25">
      <c r="A111" s="36">
        <v>108</v>
      </c>
      <c r="B111" s="36">
        <v>73</v>
      </c>
      <c r="D111" s="7" t="s">
        <v>555</v>
      </c>
      <c r="E111" s="7" t="s">
        <v>556</v>
      </c>
      <c r="F111" s="36">
        <v>2001</v>
      </c>
      <c r="G111" s="36">
        <v>95</v>
      </c>
      <c r="H111" s="36">
        <v>95</v>
      </c>
      <c r="I111" s="36">
        <v>85</v>
      </c>
      <c r="K111" s="199" t="s">
        <v>540</v>
      </c>
      <c r="L111" s="200" t="s">
        <v>350</v>
      </c>
      <c r="M111" s="191">
        <v>73</v>
      </c>
      <c r="N111" s="192">
        <v>37190</v>
      </c>
      <c r="O111" s="36">
        <v>2001</v>
      </c>
      <c r="P111" s="7">
        <f t="shared" si="6"/>
        <v>73</v>
      </c>
    </row>
    <row r="112" spans="1:16" x14ac:dyDescent="0.25">
      <c r="A112" s="36">
        <v>109</v>
      </c>
      <c r="B112" s="36">
        <v>73</v>
      </c>
      <c r="E112" s="7" t="s">
        <v>557</v>
      </c>
      <c r="F112" s="36">
        <v>2007</v>
      </c>
      <c r="G112" s="36">
        <v>33</v>
      </c>
      <c r="H112" s="36">
        <v>33</v>
      </c>
      <c r="I112" s="36">
        <v>29</v>
      </c>
      <c r="K112" s="199" t="s">
        <v>542</v>
      </c>
      <c r="M112" s="191">
        <v>73</v>
      </c>
      <c r="N112" s="192">
        <v>39368</v>
      </c>
      <c r="O112" s="36">
        <v>2007</v>
      </c>
      <c r="P112" s="7">
        <f t="shared" si="6"/>
        <v>73</v>
      </c>
    </row>
    <row r="113" spans="1:16" x14ac:dyDescent="0.25">
      <c r="A113" s="36">
        <v>110</v>
      </c>
      <c r="B113" s="36">
        <v>73</v>
      </c>
      <c r="E113" s="7" t="s">
        <v>558</v>
      </c>
      <c r="F113" s="36">
        <v>2011</v>
      </c>
      <c r="G113" s="36">
        <v>61</v>
      </c>
      <c r="H113" s="36">
        <v>61</v>
      </c>
      <c r="I113" s="36">
        <v>49</v>
      </c>
      <c r="K113" s="199" t="s">
        <v>542</v>
      </c>
      <c r="M113" s="191">
        <v>73</v>
      </c>
      <c r="N113" s="192">
        <v>40839</v>
      </c>
      <c r="O113" s="36">
        <v>2011</v>
      </c>
      <c r="P113" s="7">
        <f t="shared" si="6"/>
        <v>73</v>
      </c>
    </row>
    <row r="114" spans="1:16" x14ac:dyDescent="0.25">
      <c r="A114" s="36">
        <v>111</v>
      </c>
      <c r="B114" s="36" t="s">
        <v>374</v>
      </c>
      <c r="E114" s="7" t="s">
        <v>559</v>
      </c>
      <c r="F114" s="36">
        <v>2013</v>
      </c>
      <c r="G114" s="36">
        <v>116</v>
      </c>
      <c r="H114" s="36">
        <v>115</v>
      </c>
      <c r="I114" s="36">
        <v>0</v>
      </c>
      <c r="J114" s="7" t="s">
        <v>389</v>
      </c>
      <c r="N114" s="192">
        <v>41570</v>
      </c>
      <c r="O114" s="36">
        <v>2013</v>
      </c>
    </row>
    <row r="115" spans="1:16" x14ac:dyDescent="0.25">
      <c r="A115" s="36">
        <v>112</v>
      </c>
      <c r="B115" s="36">
        <v>74</v>
      </c>
      <c r="D115" s="7" t="s">
        <v>560</v>
      </c>
      <c r="E115" s="7" t="s">
        <v>561</v>
      </c>
      <c r="F115" s="36">
        <v>1994</v>
      </c>
      <c r="G115" s="36">
        <v>76</v>
      </c>
      <c r="H115" s="36">
        <v>69</v>
      </c>
      <c r="I115" s="36">
        <v>60</v>
      </c>
      <c r="K115" s="199" t="s">
        <v>542</v>
      </c>
      <c r="M115" s="191">
        <v>74</v>
      </c>
      <c r="N115" s="192">
        <v>34637</v>
      </c>
      <c r="O115" s="36">
        <v>1994</v>
      </c>
      <c r="P115" s="7">
        <f>B115</f>
        <v>74</v>
      </c>
    </row>
    <row r="116" spans="1:16" x14ac:dyDescent="0.25">
      <c r="A116" s="36">
        <v>113</v>
      </c>
      <c r="B116" s="36" t="s">
        <v>374</v>
      </c>
      <c r="D116" s="7" t="s">
        <v>562</v>
      </c>
      <c r="E116" s="7" t="s">
        <v>563</v>
      </c>
      <c r="F116" s="36">
        <v>1994</v>
      </c>
      <c r="G116" s="36">
        <v>95</v>
      </c>
      <c r="H116" s="36">
        <v>95</v>
      </c>
      <c r="I116" s="36">
        <v>0</v>
      </c>
      <c r="J116" s="7" t="s">
        <v>389</v>
      </c>
      <c r="O116" s="36">
        <v>1994</v>
      </c>
    </row>
    <row r="117" spans="1:16" x14ac:dyDescent="0.25">
      <c r="A117" s="36">
        <v>114</v>
      </c>
      <c r="B117" s="36">
        <v>75</v>
      </c>
      <c r="E117" s="7" t="s">
        <v>564</v>
      </c>
      <c r="F117" s="36">
        <v>1989</v>
      </c>
      <c r="G117" s="36">
        <v>50</v>
      </c>
      <c r="H117" s="36">
        <v>50</v>
      </c>
      <c r="I117" s="36">
        <v>50</v>
      </c>
      <c r="K117" s="199" t="s">
        <v>540</v>
      </c>
      <c r="M117" s="191">
        <v>75</v>
      </c>
      <c r="O117" s="36">
        <v>1989</v>
      </c>
      <c r="P117" s="7">
        <f t="shared" ref="P117:P124" si="7">B117</f>
        <v>75</v>
      </c>
    </row>
    <row r="118" spans="1:16" x14ac:dyDescent="0.25">
      <c r="A118" s="36">
        <v>115</v>
      </c>
      <c r="B118" s="36">
        <v>75</v>
      </c>
      <c r="E118" s="7" t="s">
        <v>565</v>
      </c>
      <c r="F118" s="36">
        <v>1992</v>
      </c>
      <c r="G118" s="36">
        <v>100</v>
      </c>
      <c r="H118" s="36">
        <v>99</v>
      </c>
      <c r="I118" s="36">
        <v>92</v>
      </c>
      <c r="K118" s="199" t="s">
        <v>540</v>
      </c>
      <c r="M118" s="191">
        <v>75</v>
      </c>
      <c r="O118" s="36">
        <v>1992</v>
      </c>
      <c r="P118" s="7">
        <f t="shared" si="7"/>
        <v>75</v>
      </c>
    </row>
    <row r="119" spans="1:16" x14ac:dyDescent="0.25">
      <c r="A119" s="36">
        <v>116</v>
      </c>
      <c r="B119" s="36">
        <v>75</v>
      </c>
      <c r="E119" s="7" t="s">
        <v>566</v>
      </c>
      <c r="F119" s="36">
        <v>1997</v>
      </c>
      <c r="G119" s="36">
        <v>161</v>
      </c>
      <c r="H119" s="36">
        <v>159</v>
      </c>
      <c r="I119" s="36">
        <v>148</v>
      </c>
      <c r="K119" s="199" t="s">
        <v>540</v>
      </c>
      <c r="M119" s="191">
        <v>75</v>
      </c>
      <c r="O119" s="36">
        <v>1997</v>
      </c>
      <c r="P119" s="7">
        <f t="shared" si="7"/>
        <v>75</v>
      </c>
    </row>
    <row r="120" spans="1:16" x14ac:dyDescent="0.25">
      <c r="A120" s="36">
        <v>117</v>
      </c>
      <c r="B120" s="36">
        <v>75</v>
      </c>
      <c r="E120" s="7" t="s">
        <v>567</v>
      </c>
      <c r="F120" s="36">
        <v>1994</v>
      </c>
      <c r="G120" s="36">
        <v>100</v>
      </c>
      <c r="H120" s="36">
        <v>100</v>
      </c>
      <c r="I120" s="36">
        <v>97</v>
      </c>
      <c r="K120" s="199" t="s">
        <v>542</v>
      </c>
      <c r="M120" s="191">
        <v>75</v>
      </c>
      <c r="N120" s="192">
        <v>34604</v>
      </c>
      <c r="O120" s="36">
        <v>1994</v>
      </c>
      <c r="P120" s="7">
        <f t="shared" si="7"/>
        <v>75</v>
      </c>
    </row>
    <row r="121" spans="1:16" x14ac:dyDescent="0.25">
      <c r="A121" s="36">
        <v>118</v>
      </c>
      <c r="B121" s="36">
        <v>75</v>
      </c>
      <c r="E121" s="7" t="s">
        <v>568</v>
      </c>
      <c r="F121" s="36">
        <v>2007</v>
      </c>
      <c r="G121" s="36">
        <v>95</v>
      </c>
      <c r="H121" s="36">
        <v>95</v>
      </c>
      <c r="I121" s="36">
        <v>90</v>
      </c>
      <c r="K121" s="199" t="s">
        <v>542</v>
      </c>
      <c r="L121" s="200" t="s">
        <v>350</v>
      </c>
      <c r="M121" s="191">
        <v>75</v>
      </c>
      <c r="O121" s="36">
        <v>2007</v>
      </c>
      <c r="P121" s="7">
        <f t="shared" si="7"/>
        <v>75</v>
      </c>
    </row>
    <row r="122" spans="1:16" x14ac:dyDescent="0.25">
      <c r="A122" s="36">
        <v>119</v>
      </c>
      <c r="B122" s="36">
        <v>76</v>
      </c>
      <c r="D122" s="7" t="s">
        <v>569</v>
      </c>
      <c r="E122" s="7" t="s">
        <v>570</v>
      </c>
      <c r="F122" s="36">
        <v>2007</v>
      </c>
      <c r="G122" s="36">
        <v>304</v>
      </c>
      <c r="H122" s="36">
        <v>95</v>
      </c>
      <c r="I122" s="36">
        <v>92</v>
      </c>
      <c r="K122" s="199" t="s">
        <v>542</v>
      </c>
      <c r="M122" s="191">
        <v>76</v>
      </c>
      <c r="N122" s="192">
        <v>39083</v>
      </c>
      <c r="O122" s="36">
        <v>2007</v>
      </c>
      <c r="P122" s="7">
        <f t="shared" si="7"/>
        <v>76</v>
      </c>
    </row>
    <row r="123" spans="1:16" x14ac:dyDescent="0.25">
      <c r="A123" s="36">
        <v>120</v>
      </c>
      <c r="B123" s="36">
        <v>77</v>
      </c>
      <c r="D123" s="7" t="s">
        <v>571</v>
      </c>
      <c r="E123" s="7" t="s">
        <v>572</v>
      </c>
      <c r="F123" s="36">
        <v>1992</v>
      </c>
      <c r="G123" s="36">
        <v>100</v>
      </c>
      <c r="H123" s="36">
        <v>96</v>
      </c>
      <c r="I123" s="36">
        <v>93</v>
      </c>
      <c r="K123" s="199">
        <v>0</v>
      </c>
      <c r="M123" s="191">
        <v>77</v>
      </c>
      <c r="N123" s="192">
        <v>33848</v>
      </c>
      <c r="O123" s="36">
        <v>1992</v>
      </c>
      <c r="P123" s="7">
        <f t="shared" si="7"/>
        <v>77</v>
      </c>
    </row>
    <row r="124" spans="1:16" x14ac:dyDescent="0.25">
      <c r="A124" s="36">
        <v>121</v>
      </c>
      <c r="B124" s="36">
        <v>77</v>
      </c>
      <c r="E124" s="7" t="s">
        <v>573</v>
      </c>
      <c r="F124" s="36">
        <v>2011</v>
      </c>
      <c r="G124" s="36">
        <v>173</v>
      </c>
      <c r="H124" s="36">
        <v>173</v>
      </c>
      <c r="I124" s="36">
        <v>173</v>
      </c>
      <c r="K124" s="199" t="s">
        <v>474</v>
      </c>
      <c r="M124" s="191">
        <v>77</v>
      </c>
      <c r="N124" s="192">
        <v>40787</v>
      </c>
      <c r="O124" s="36">
        <v>2011</v>
      </c>
      <c r="P124" s="7">
        <f t="shared" si="7"/>
        <v>77</v>
      </c>
    </row>
    <row r="125" spans="1:16" x14ac:dyDescent="0.25">
      <c r="A125" s="36">
        <v>122</v>
      </c>
      <c r="B125" s="36" t="s">
        <v>374</v>
      </c>
      <c r="D125" s="7" t="s">
        <v>574</v>
      </c>
      <c r="E125" s="7" t="s">
        <v>575</v>
      </c>
      <c r="F125" s="36">
        <v>1995</v>
      </c>
      <c r="G125" s="36">
        <v>96</v>
      </c>
      <c r="H125" s="36">
        <v>95</v>
      </c>
      <c r="I125" s="36">
        <v>0</v>
      </c>
      <c r="J125" s="7" t="s">
        <v>576</v>
      </c>
      <c r="O125" s="36">
        <v>1995</v>
      </c>
    </row>
    <row r="126" spans="1:16" x14ac:dyDescent="0.25">
      <c r="A126" s="36">
        <v>123</v>
      </c>
      <c r="B126" s="36">
        <v>78</v>
      </c>
      <c r="E126" s="7" t="s">
        <v>577</v>
      </c>
      <c r="F126" s="36">
        <v>2014</v>
      </c>
      <c r="G126" s="36">
        <v>88</v>
      </c>
      <c r="H126" s="36">
        <v>88</v>
      </c>
      <c r="I126" s="36">
        <v>88</v>
      </c>
      <c r="K126" s="199" t="s">
        <v>578</v>
      </c>
      <c r="M126" s="191">
        <v>78</v>
      </c>
      <c r="N126" s="192">
        <v>41908</v>
      </c>
      <c r="O126" s="36">
        <v>2014</v>
      </c>
      <c r="P126" s="7">
        <f t="shared" ref="P126:P157" si="8">B126</f>
        <v>78</v>
      </c>
    </row>
    <row r="127" spans="1:16" x14ac:dyDescent="0.25">
      <c r="A127" s="36">
        <v>124</v>
      </c>
      <c r="B127" s="36">
        <v>79</v>
      </c>
      <c r="D127" s="7" t="s">
        <v>579</v>
      </c>
      <c r="E127" s="7" t="s">
        <v>580</v>
      </c>
      <c r="F127" s="36">
        <v>2001</v>
      </c>
      <c r="G127" s="36">
        <v>263</v>
      </c>
      <c r="H127" s="36">
        <v>95</v>
      </c>
      <c r="I127" s="36">
        <v>92</v>
      </c>
      <c r="K127" s="199" t="s">
        <v>540</v>
      </c>
      <c r="M127" s="191">
        <v>79</v>
      </c>
      <c r="N127" s="192">
        <v>37153</v>
      </c>
      <c r="O127" s="36">
        <v>2001</v>
      </c>
      <c r="P127" s="7">
        <f t="shared" si="8"/>
        <v>79</v>
      </c>
    </row>
    <row r="128" spans="1:16" x14ac:dyDescent="0.25">
      <c r="A128" s="36">
        <v>125</v>
      </c>
      <c r="B128" s="36">
        <v>79</v>
      </c>
      <c r="E128" s="7" t="s">
        <v>581</v>
      </c>
      <c r="F128" s="36">
        <v>2011</v>
      </c>
      <c r="G128" s="36">
        <v>63</v>
      </c>
      <c r="H128" s="36">
        <v>63</v>
      </c>
      <c r="I128" s="36">
        <v>56</v>
      </c>
      <c r="K128" s="199" t="s">
        <v>582</v>
      </c>
      <c r="M128" s="191">
        <v>79</v>
      </c>
      <c r="N128" s="192">
        <v>40827</v>
      </c>
      <c r="O128" s="36">
        <v>2011</v>
      </c>
      <c r="P128" s="7">
        <f t="shared" si="8"/>
        <v>79</v>
      </c>
    </row>
    <row r="129" spans="1:16" x14ac:dyDescent="0.25">
      <c r="A129" s="36">
        <v>126</v>
      </c>
      <c r="B129" s="36">
        <v>80</v>
      </c>
      <c r="D129" s="7" t="s">
        <v>583</v>
      </c>
      <c r="E129" s="7" t="s">
        <v>584</v>
      </c>
      <c r="F129" s="36">
        <v>2001</v>
      </c>
      <c r="G129" s="36">
        <v>71</v>
      </c>
      <c r="H129" s="36">
        <v>71</v>
      </c>
      <c r="I129" s="36">
        <v>69</v>
      </c>
      <c r="K129" s="199" t="s">
        <v>540</v>
      </c>
      <c r="M129" s="191">
        <v>80</v>
      </c>
      <c r="O129" s="36">
        <v>2001</v>
      </c>
      <c r="P129" s="7">
        <f t="shared" si="8"/>
        <v>80</v>
      </c>
    </row>
    <row r="130" spans="1:16" x14ac:dyDescent="0.25">
      <c r="A130" s="36">
        <v>127</v>
      </c>
      <c r="B130" s="36">
        <v>81</v>
      </c>
      <c r="D130" s="7" t="s">
        <v>585</v>
      </c>
      <c r="E130" s="7" t="s">
        <v>586</v>
      </c>
      <c r="F130" s="36">
        <v>1990</v>
      </c>
      <c r="G130" s="36">
        <v>80</v>
      </c>
      <c r="H130" s="36">
        <v>80</v>
      </c>
      <c r="I130" s="36">
        <v>78</v>
      </c>
      <c r="K130" s="199" t="s">
        <v>540</v>
      </c>
      <c r="M130" s="191">
        <v>81</v>
      </c>
      <c r="N130" s="192">
        <v>33174</v>
      </c>
      <c r="O130" s="36">
        <v>1990</v>
      </c>
      <c r="P130" s="7">
        <f t="shared" si="8"/>
        <v>81</v>
      </c>
    </row>
    <row r="131" spans="1:16" x14ac:dyDescent="0.25">
      <c r="A131" s="36">
        <v>128</v>
      </c>
      <c r="B131" s="36">
        <v>82</v>
      </c>
      <c r="D131" s="7" t="s">
        <v>587</v>
      </c>
      <c r="E131" s="7" t="s">
        <v>588</v>
      </c>
      <c r="F131" s="36">
        <v>1992</v>
      </c>
      <c r="G131" s="36">
        <v>100</v>
      </c>
      <c r="H131" s="36">
        <v>100</v>
      </c>
      <c r="I131" s="36">
        <v>99</v>
      </c>
      <c r="K131" s="203" t="s">
        <v>469</v>
      </c>
      <c r="M131" s="191">
        <v>82</v>
      </c>
      <c r="N131" s="192">
        <v>33604</v>
      </c>
      <c r="O131" s="36">
        <v>1992</v>
      </c>
      <c r="P131" s="7">
        <f t="shared" si="8"/>
        <v>82</v>
      </c>
    </row>
    <row r="132" spans="1:16" x14ac:dyDescent="0.25">
      <c r="A132" s="36">
        <v>129</v>
      </c>
      <c r="B132" s="36">
        <v>83</v>
      </c>
      <c r="D132" s="7" t="s">
        <v>589</v>
      </c>
      <c r="E132" s="7" t="s">
        <v>590</v>
      </c>
      <c r="F132" s="36">
        <v>1994</v>
      </c>
      <c r="G132" s="36">
        <v>150</v>
      </c>
      <c r="H132" s="36">
        <v>150</v>
      </c>
      <c r="I132" s="36">
        <v>149</v>
      </c>
      <c r="K132" s="199" t="s">
        <v>474</v>
      </c>
      <c r="M132" s="191">
        <v>83</v>
      </c>
      <c r="N132" s="192">
        <v>34637</v>
      </c>
      <c r="O132" s="36">
        <v>1994</v>
      </c>
      <c r="P132" s="7">
        <f t="shared" si="8"/>
        <v>83</v>
      </c>
    </row>
    <row r="133" spans="1:16" x14ac:dyDescent="0.25">
      <c r="A133" s="36">
        <v>130</v>
      </c>
      <c r="B133" s="36">
        <v>84</v>
      </c>
      <c r="C133" s="7" t="s">
        <v>173</v>
      </c>
      <c r="D133" s="7" t="s">
        <v>591</v>
      </c>
      <c r="E133" s="7" t="s">
        <v>592</v>
      </c>
      <c r="F133" s="36">
        <v>2001</v>
      </c>
      <c r="G133" s="36">
        <v>85</v>
      </c>
      <c r="H133" s="36">
        <v>85</v>
      </c>
      <c r="I133" s="36">
        <v>83</v>
      </c>
      <c r="K133" s="199" t="s">
        <v>593</v>
      </c>
      <c r="M133" s="191">
        <v>84</v>
      </c>
      <c r="N133" s="192">
        <v>37121</v>
      </c>
      <c r="O133" s="36">
        <v>2001</v>
      </c>
      <c r="P133" s="7">
        <f t="shared" si="8"/>
        <v>84</v>
      </c>
    </row>
    <row r="134" spans="1:16" x14ac:dyDescent="0.25">
      <c r="A134" s="36">
        <v>131</v>
      </c>
      <c r="B134" s="36">
        <v>84</v>
      </c>
      <c r="E134" s="7" t="s">
        <v>594</v>
      </c>
      <c r="F134" s="36">
        <v>2013</v>
      </c>
      <c r="G134" s="36">
        <v>99</v>
      </c>
      <c r="H134" s="36">
        <v>97</v>
      </c>
      <c r="I134" s="36">
        <v>67</v>
      </c>
      <c r="K134" s="199" t="s">
        <v>593</v>
      </c>
      <c r="M134" s="191">
        <v>84</v>
      </c>
      <c r="N134" s="192">
        <v>41483</v>
      </c>
      <c r="O134" s="36">
        <v>2013</v>
      </c>
      <c r="P134" s="7">
        <f t="shared" si="8"/>
        <v>84</v>
      </c>
    </row>
    <row r="135" spans="1:16" x14ac:dyDescent="0.25">
      <c r="A135" s="36">
        <v>132</v>
      </c>
      <c r="B135" s="36">
        <v>85</v>
      </c>
      <c r="D135" s="7" t="s">
        <v>595</v>
      </c>
      <c r="E135" s="7" t="s">
        <v>596</v>
      </c>
      <c r="F135" s="36">
        <v>2013</v>
      </c>
      <c r="G135" s="36">
        <v>100</v>
      </c>
      <c r="H135" s="36">
        <v>97</v>
      </c>
      <c r="I135" s="36">
        <v>45</v>
      </c>
      <c r="K135" s="199" t="s">
        <v>593</v>
      </c>
      <c r="M135" s="191">
        <v>85</v>
      </c>
      <c r="N135" s="192">
        <v>41522</v>
      </c>
      <c r="O135" s="36">
        <v>2013</v>
      </c>
      <c r="P135" s="7">
        <f t="shared" si="8"/>
        <v>85</v>
      </c>
    </row>
    <row r="136" spans="1:16" x14ac:dyDescent="0.25">
      <c r="A136" s="36">
        <v>133</v>
      </c>
      <c r="B136" s="36">
        <v>86</v>
      </c>
      <c r="D136" s="7" t="s">
        <v>597</v>
      </c>
      <c r="E136" s="7" t="s">
        <v>598</v>
      </c>
      <c r="F136" s="36">
        <v>1994</v>
      </c>
      <c r="G136" s="36">
        <v>100</v>
      </c>
      <c r="H136" s="36">
        <v>100</v>
      </c>
      <c r="I136" s="36">
        <v>82</v>
      </c>
      <c r="K136" s="199" t="s">
        <v>474</v>
      </c>
      <c r="M136" s="191">
        <v>86</v>
      </c>
      <c r="N136" s="192">
        <v>34549</v>
      </c>
      <c r="O136" s="36">
        <v>1994</v>
      </c>
      <c r="P136" s="7">
        <f t="shared" si="8"/>
        <v>86</v>
      </c>
    </row>
    <row r="137" spans="1:16" x14ac:dyDescent="0.25">
      <c r="A137" s="36">
        <v>134</v>
      </c>
      <c r="B137" s="36">
        <v>86</v>
      </c>
      <c r="E137" s="7" t="s">
        <v>599</v>
      </c>
      <c r="F137" s="36">
        <v>2013</v>
      </c>
      <c r="G137" s="36">
        <v>102</v>
      </c>
      <c r="H137" s="36">
        <v>102</v>
      </c>
      <c r="I137" s="36">
        <v>100</v>
      </c>
      <c r="K137" s="199" t="s">
        <v>474</v>
      </c>
      <c r="M137" s="191">
        <v>86</v>
      </c>
      <c r="N137" s="192">
        <v>41486</v>
      </c>
      <c r="O137" s="36">
        <v>2013</v>
      </c>
      <c r="P137" s="7">
        <f t="shared" si="8"/>
        <v>86</v>
      </c>
    </row>
    <row r="138" spans="1:16" x14ac:dyDescent="0.25">
      <c r="A138" s="36">
        <v>135</v>
      </c>
      <c r="B138" s="36">
        <v>86</v>
      </c>
      <c r="E138" s="7" t="s">
        <v>600</v>
      </c>
      <c r="F138" s="36">
        <v>2013</v>
      </c>
      <c r="G138" s="36">
        <v>74</v>
      </c>
      <c r="H138" s="36">
        <v>74</v>
      </c>
      <c r="I138" s="36">
        <v>72</v>
      </c>
      <c r="K138" s="199" t="s">
        <v>474</v>
      </c>
      <c r="M138" s="191">
        <v>86</v>
      </c>
      <c r="N138" s="192">
        <v>41509</v>
      </c>
      <c r="O138" s="36">
        <v>2013</v>
      </c>
      <c r="P138" s="7">
        <f t="shared" si="8"/>
        <v>86</v>
      </c>
    </row>
    <row r="139" spans="1:16" x14ac:dyDescent="0.25">
      <c r="A139" s="36">
        <v>136</v>
      </c>
      <c r="B139" s="36">
        <v>87</v>
      </c>
      <c r="C139" s="7" t="s">
        <v>90</v>
      </c>
      <c r="D139" s="7" t="s">
        <v>601</v>
      </c>
      <c r="E139" s="7" t="s">
        <v>602</v>
      </c>
      <c r="F139" s="36">
        <v>2010</v>
      </c>
      <c r="G139" s="36">
        <v>288</v>
      </c>
      <c r="H139" s="36">
        <v>97</v>
      </c>
      <c r="I139" s="36">
        <v>90</v>
      </c>
      <c r="K139" s="199" t="s">
        <v>593</v>
      </c>
      <c r="M139" s="191">
        <v>87</v>
      </c>
      <c r="N139" s="192">
        <v>40475</v>
      </c>
      <c r="O139" s="36">
        <v>2010</v>
      </c>
      <c r="P139" s="7">
        <f t="shared" si="8"/>
        <v>87</v>
      </c>
    </row>
    <row r="140" spans="1:16" x14ac:dyDescent="0.25">
      <c r="A140" s="36">
        <v>137</v>
      </c>
      <c r="B140" s="36">
        <v>88</v>
      </c>
      <c r="D140" s="7" t="s">
        <v>603</v>
      </c>
      <c r="E140" s="7" t="s">
        <v>604</v>
      </c>
      <c r="F140" s="36">
        <v>1993</v>
      </c>
      <c r="G140" s="36">
        <v>200</v>
      </c>
      <c r="H140" s="36">
        <v>87</v>
      </c>
      <c r="I140" s="36">
        <v>87</v>
      </c>
      <c r="K140" s="199" t="s">
        <v>474</v>
      </c>
      <c r="M140" s="191">
        <v>88</v>
      </c>
      <c r="N140" s="192">
        <v>34255</v>
      </c>
      <c r="O140" s="36">
        <v>1993</v>
      </c>
      <c r="P140" s="7">
        <f t="shared" si="8"/>
        <v>88</v>
      </c>
    </row>
    <row r="141" spans="1:16" x14ac:dyDescent="0.25">
      <c r="A141" s="36">
        <v>138</v>
      </c>
      <c r="B141" s="36">
        <v>88</v>
      </c>
      <c r="E141" s="7" t="s">
        <v>605</v>
      </c>
      <c r="F141" s="36">
        <v>1994</v>
      </c>
      <c r="G141" s="36">
        <v>100</v>
      </c>
      <c r="H141" s="36">
        <v>95</v>
      </c>
      <c r="I141" s="36">
        <v>95</v>
      </c>
      <c r="K141" s="199" t="s">
        <v>474</v>
      </c>
      <c r="M141" s="191">
        <v>88</v>
      </c>
      <c r="N141" s="192">
        <v>34619</v>
      </c>
      <c r="O141" s="36">
        <v>1994</v>
      </c>
      <c r="P141" s="7">
        <f t="shared" si="8"/>
        <v>88</v>
      </c>
    </row>
    <row r="142" spans="1:16" x14ac:dyDescent="0.25">
      <c r="A142" s="36">
        <v>139</v>
      </c>
      <c r="B142" s="36">
        <v>89</v>
      </c>
      <c r="D142" s="7" t="s">
        <v>606</v>
      </c>
      <c r="E142" s="7" t="s">
        <v>607</v>
      </c>
      <c r="F142" s="36">
        <v>1994</v>
      </c>
      <c r="G142" s="36">
        <v>100</v>
      </c>
      <c r="H142" s="36">
        <v>95</v>
      </c>
      <c r="I142" s="36">
        <v>94</v>
      </c>
      <c r="K142" s="199" t="s">
        <v>474</v>
      </c>
      <c r="M142" s="191">
        <v>89</v>
      </c>
      <c r="N142" s="192">
        <v>34619</v>
      </c>
      <c r="O142" s="36">
        <v>1994</v>
      </c>
      <c r="P142" s="7">
        <f t="shared" si="8"/>
        <v>89</v>
      </c>
    </row>
    <row r="143" spans="1:16" x14ac:dyDescent="0.25">
      <c r="A143" s="36">
        <v>140</v>
      </c>
      <c r="B143" s="36">
        <v>90</v>
      </c>
      <c r="D143" s="7" t="s">
        <v>608</v>
      </c>
      <c r="E143" s="7" t="s">
        <v>609</v>
      </c>
      <c r="F143" s="36">
        <v>2001</v>
      </c>
      <c r="G143" s="36">
        <v>161</v>
      </c>
      <c r="H143" s="36">
        <v>95</v>
      </c>
      <c r="I143" s="36">
        <v>94</v>
      </c>
      <c r="K143" s="199" t="s">
        <v>474</v>
      </c>
      <c r="M143" s="191">
        <v>90</v>
      </c>
      <c r="N143" s="192">
        <v>37136</v>
      </c>
      <c r="O143" s="36">
        <v>2001</v>
      </c>
      <c r="P143" s="7">
        <f t="shared" si="8"/>
        <v>90</v>
      </c>
    </row>
    <row r="144" spans="1:16" x14ac:dyDescent="0.25">
      <c r="A144" s="36">
        <v>141</v>
      </c>
      <c r="B144" s="36">
        <v>91</v>
      </c>
      <c r="D144" s="7" t="s">
        <v>610</v>
      </c>
      <c r="E144" s="7" t="s">
        <v>611</v>
      </c>
      <c r="F144" s="36">
        <v>1993</v>
      </c>
      <c r="G144" s="36">
        <v>100</v>
      </c>
      <c r="H144" s="36">
        <v>95</v>
      </c>
      <c r="I144" s="36">
        <v>95</v>
      </c>
      <c r="K144" s="199" t="s">
        <v>474</v>
      </c>
      <c r="M144" s="191">
        <v>91</v>
      </c>
      <c r="N144" s="192">
        <v>34283</v>
      </c>
      <c r="O144" s="36">
        <v>1993</v>
      </c>
      <c r="P144" s="7">
        <f t="shared" si="8"/>
        <v>91</v>
      </c>
    </row>
    <row r="145" spans="1:16" x14ac:dyDescent="0.25">
      <c r="A145" s="36">
        <v>142</v>
      </c>
      <c r="B145" s="36">
        <v>92</v>
      </c>
      <c r="C145" s="7" t="s">
        <v>173</v>
      </c>
      <c r="D145" s="7" t="s">
        <v>612</v>
      </c>
      <c r="E145" s="7" t="s">
        <v>613</v>
      </c>
      <c r="F145" s="36">
        <v>2003</v>
      </c>
      <c r="G145" s="36">
        <v>250</v>
      </c>
      <c r="H145" s="36">
        <v>95</v>
      </c>
      <c r="I145" s="36">
        <v>92</v>
      </c>
      <c r="K145" s="199" t="s">
        <v>540</v>
      </c>
      <c r="M145" s="191">
        <v>92</v>
      </c>
      <c r="N145" s="192">
        <v>37799</v>
      </c>
      <c r="O145" s="36">
        <v>2003</v>
      </c>
      <c r="P145" s="7">
        <f t="shared" si="8"/>
        <v>92</v>
      </c>
    </row>
    <row r="146" spans="1:16" x14ac:dyDescent="0.25">
      <c r="A146" s="36">
        <v>143</v>
      </c>
      <c r="B146" s="36">
        <v>93</v>
      </c>
      <c r="D146" s="7" t="s">
        <v>614</v>
      </c>
      <c r="E146" s="7" t="s">
        <v>615</v>
      </c>
      <c r="F146" s="36">
        <v>2003</v>
      </c>
      <c r="G146" s="36">
        <v>146</v>
      </c>
      <c r="H146" s="36">
        <v>95</v>
      </c>
      <c r="I146" s="36">
        <v>91</v>
      </c>
      <c r="K146" s="199" t="s">
        <v>540</v>
      </c>
      <c r="M146" s="191">
        <v>93</v>
      </c>
      <c r="N146" s="192">
        <v>37801</v>
      </c>
      <c r="O146" s="36">
        <v>2003</v>
      </c>
      <c r="P146" s="7">
        <f t="shared" si="8"/>
        <v>93</v>
      </c>
    </row>
    <row r="147" spans="1:16" x14ac:dyDescent="0.25">
      <c r="A147" s="36">
        <v>144</v>
      </c>
      <c r="B147" s="36">
        <v>94</v>
      </c>
      <c r="D147" s="7" t="s">
        <v>616</v>
      </c>
      <c r="E147" s="7" t="s">
        <v>617</v>
      </c>
      <c r="F147" s="36">
        <v>1994</v>
      </c>
      <c r="G147" s="36">
        <v>100</v>
      </c>
      <c r="H147" s="36">
        <v>95</v>
      </c>
      <c r="I147" s="36">
        <v>95</v>
      </c>
      <c r="K147" s="199" t="s">
        <v>474</v>
      </c>
      <c r="M147" s="191">
        <v>94</v>
      </c>
      <c r="N147" s="192">
        <v>34541</v>
      </c>
      <c r="O147" s="36">
        <v>1994</v>
      </c>
      <c r="P147" s="7">
        <f t="shared" si="8"/>
        <v>94</v>
      </c>
    </row>
    <row r="148" spans="1:16" x14ac:dyDescent="0.25">
      <c r="A148" s="36">
        <v>145</v>
      </c>
      <c r="B148" s="36">
        <v>94</v>
      </c>
      <c r="E148" s="7" t="s">
        <v>618</v>
      </c>
      <c r="F148" s="36">
        <v>2012</v>
      </c>
      <c r="G148" s="36">
        <v>83</v>
      </c>
      <c r="H148" s="36">
        <v>83</v>
      </c>
      <c r="I148" s="36">
        <v>79</v>
      </c>
      <c r="K148" s="199" t="s">
        <v>474</v>
      </c>
      <c r="M148" s="191">
        <v>94</v>
      </c>
      <c r="N148" s="192">
        <v>41117</v>
      </c>
      <c r="O148" s="36">
        <v>2012</v>
      </c>
      <c r="P148" s="7">
        <f t="shared" si="8"/>
        <v>94</v>
      </c>
    </row>
    <row r="149" spans="1:16" x14ac:dyDescent="0.25">
      <c r="A149" s="36">
        <v>146</v>
      </c>
      <c r="B149" s="36">
        <v>95</v>
      </c>
      <c r="D149" s="7" t="s">
        <v>619</v>
      </c>
      <c r="E149" s="7" t="s">
        <v>620</v>
      </c>
      <c r="F149" s="36">
        <v>2011</v>
      </c>
      <c r="G149" s="36">
        <v>21</v>
      </c>
      <c r="H149" s="36">
        <v>21</v>
      </c>
      <c r="I149" s="36">
        <v>20</v>
      </c>
      <c r="K149" s="199" t="s">
        <v>621</v>
      </c>
      <c r="M149" s="191">
        <v>95</v>
      </c>
      <c r="N149" s="192">
        <v>40748</v>
      </c>
      <c r="O149" s="36">
        <v>2011</v>
      </c>
      <c r="P149" s="7">
        <f t="shared" si="8"/>
        <v>95</v>
      </c>
    </row>
    <row r="150" spans="1:16" x14ac:dyDescent="0.25">
      <c r="A150" s="36">
        <v>147</v>
      </c>
      <c r="B150" s="36">
        <v>95</v>
      </c>
      <c r="E150" s="7" t="s">
        <v>622</v>
      </c>
      <c r="F150" s="36">
        <v>2012</v>
      </c>
      <c r="G150" s="36">
        <v>25</v>
      </c>
      <c r="H150" s="36">
        <v>25</v>
      </c>
      <c r="I150" s="36">
        <v>23</v>
      </c>
      <c r="K150" s="199" t="s">
        <v>621</v>
      </c>
      <c r="M150" s="191">
        <v>95</v>
      </c>
      <c r="N150" s="192">
        <v>41110</v>
      </c>
      <c r="O150" s="36">
        <v>2012</v>
      </c>
      <c r="P150" s="7">
        <f t="shared" si="8"/>
        <v>95</v>
      </c>
    </row>
    <row r="151" spans="1:16" x14ac:dyDescent="0.25">
      <c r="A151" s="36">
        <v>148</v>
      </c>
      <c r="B151" s="36">
        <v>95</v>
      </c>
      <c r="E151" s="7" t="s">
        <v>623</v>
      </c>
      <c r="F151" s="36">
        <v>2013</v>
      </c>
      <c r="G151" s="36">
        <v>138</v>
      </c>
      <c r="H151" s="36">
        <v>137</v>
      </c>
      <c r="I151" s="36">
        <v>135</v>
      </c>
      <c r="K151" s="199" t="s">
        <v>621</v>
      </c>
      <c r="M151" s="191">
        <v>95</v>
      </c>
      <c r="N151" s="192">
        <v>41475</v>
      </c>
      <c r="O151" s="36">
        <v>2013</v>
      </c>
      <c r="P151" s="7">
        <f t="shared" si="8"/>
        <v>95</v>
      </c>
    </row>
    <row r="152" spans="1:16" x14ac:dyDescent="0.25">
      <c r="A152" s="36">
        <v>149</v>
      </c>
      <c r="B152" s="36">
        <v>96</v>
      </c>
      <c r="D152" s="7" t="s">
        <v>624</v>
      </c>
      <c r="E152" s="7" t="s">
        <v>625</v>
      </c>
      <c r="F152" s="36">
        <v>1996</v>
      </c>
      <c r="G152" s="36">
        <v>100</v>
      </c>
      <c r="H152" s="36">
        <v>93</v>
      </c>
      <c r="I152" s="36">
        <v>90</v>
      </c>
      <c r="K152" s="199" t="s">
        <v>540</v>
      </c>
      <c r="M152" s="191">
        <v>96</v>
      </c>
      <c r="N152" s="192">
        <v>35256</v>
      </c>
      <c r="O152" s="36">
        <v>1996</v>
      </c>
      <c r="P152" s="7">
        <f t="shared" si="8"/>
        <v>96</v>
      </c>
    </row>
    <row r="153" spans="1:16" x14ac:dyDescent="0.25">
      <c r="A153" s="36">
        <v>150</v>
      </c>
      <c r="B153" s="36">
        <v>97</v>
      </c>
      <c r="D153" s="7" t="s">
        <v>626</v>
      </c>
      <c r="E153" s="7" t="s">
        <v>627</v>
      </c>
      <c r="F153" s="36">
        <v>1996</v>
      </c>
      <c r="G153" s="36">
        <v>100</v>
      </c>
      <c r="H153" s="36">
        <v>95</v>
      </c>
      <c r="I153" s="36">
        <v>92</v>
      </c>
      <c r="K153" s="199" t="s">
        <v>540</v>
      </c>
      <c r="M153" s="191">
        <v>97</v>
      </c>
      <c r="N153" s="192">
        <v>35278</v>
      </c>
      <c r="O153" s="36">
        <v>1996</v>
      </c>
      <c r="P153" s="7">
        <f t="shared" si="8"/>
        <v>97</v>
      </c>
    </row>
    <row r="154" spans="1:16" x14ac:dyDescent="0.25">
      <c r="A154" s="36">
        <v>151</v>
      </c>
      <c r="B154" s="36">
        <v>98</v>
      </c>
      <c r="D154" s="7" t="s">
        <v>628</v>
      </c>
      <c r="E154" s="7" t="s">
        <v>629</v>
      </c>
      <c r="F154" s="36">
        <v>2002</v>
      </c>
      <c r="G154" s="36">
        <v>160</v>
      </c>
      <c r="H154" s="36">
        <v>95</v>
      </c>
      <c r="I154" s="36">
        <v>92</v>
      </c>
      <c r="K154" s="199" t="s">
        <v>540</v>
      </c>
      <c r="M154" s="191">
        <v>98</v>
      </c>
      <c r="N154" s="192">
        <v>37481</v>
      </c>
      <c r="O154" s="36">
        <v>2002</v>
      </c>
      <c r="P154" s="7">
        <f t="shared" si="8"/>
        <v>98</v>
      </c>
    </row>
    <row r="155" spans="1:16" x14ac:dyDescent="0.25">
      <c r="A155" s="36">
        <v>152</v>
      </c>
      <c r="B155" s="36">
        <v>98</v>
      </c>
      <c r="E155" s="7" t="s">
        <v>630</v>
      </c>
      <c r="F155" s="36">
        <v>2010</v>
      </c>
      <c r="G155" s="36">
        <v>57</v>
      </c>
      <c r="H155" s="36">
        <v>57</v>
      </c>
      <c r="I155" s="36">
        <v>54</v>
      </c>
      <c r="K155" s="199" t="s">
        <v>621</v>
      </c>
      <c r="M155" s="191">
        <v>98</v>
      </c>
      <c r="N155" s="192">
        <v>40385</v>
      </c>
      <c r="O155" s="36">
        <v>2010</v>
      </c>
      <c r="P155" s="7">
        <f t="shared" si="8"/>
        <v>98</v>
      </c>
    </row>
    <row r="156" spans="1:16" x14ac:dyDescent="0.25">
      <c r="A156" s="36">
        <v>153</v>
      </c>
      <c r="B156" s="36">
        <v>98</v>
      </c>
      <c r="E156" s="7" t="s">
        <v>631</v>
      </c>
      <c r="F156" s="36">
        <v>2011</v>
      </c>
      <c r="G156" s="36">
        <v>33</v>
      </c>
      <c r="H156" s="36">
        <v>33</v>
      </c>
      <c r="I156" s="36">
        <v>32</v>
      </c>
      <c r="K156" s="199" t="s">
        <v>621</v>
      </c>
      <c r="M156" s="191">
        <v>98</v>
      </c>
      <c r="N156" s="192">
        <v>40747</v>
      </c>
      <c r="O156" s="36">
        <v>2011</v>
      </c>
      <c r="P156" s="7">
        <f t="shared" si="8"/>
        <v>98</v>
      </c>
    </row>
    <row r="157" spans="1:16" x14ac:dyDescent="0.25">
      <c r="A157" s="36">
        <v>154</v>
      </c>
      <c r="B157" s="36">
        <v>98</v>
      </c>
      <c r="E157" s="7" t="s">
        <v>632</v>
      </c>
      <c r="F157" s="36">
        <v>2012</v>
      </c>
      <c r="G157" s="36">
        <v>51</v>
      </c>
      <c r="H157" s="36">
        <v>50</v>
      </c>
      <c r="I157" s="36">
        <v>49</v>
      </c>
      <c r="K157" s="199" t="s">
        <v>621</v>
      </c>
      <c r="M157" s="191">
        <v>98</v>
      </c>
      <c r="N157" s="192">
        <v>41131</v>
      </c>
      <c r="O157" s="36">
        <v>2012</v>
      </c>
      <c r="P157" s="7">
        <f t="shared" si="8"/>
        <v>98</v>
      </c>
    </row>
    <row r="158" spans="1:16" x14ac:dyDescent="0.25">
      <c r="A158" s="36">
        <v>155</v>
      </c>
      <c r="B158" s="36">
        <v>98</v>
      </c>
      <c r="E158" s="7" t="s">
        <v>633</v>
      </c>
      <c r="F158" s="36">
        <v>2013</v>
      </c>
      <c r="G158" s="36">
        <v>52</v>
      </c>
      <c r="H158" s="36">
        <v>52</v>
      </c>
      <c r="I158" s="36">
        <v>51</v>
      </c>
      <c r="K158" s="199" t="s">
        <v>621</v>
      </c>
      <c r="M158" s="191">
        <v>98</v>
      </c>
      <c r="N158" s="192">
        <v>41489</v>
      </c>
      <c r="O158" s="36">
        <v>2013</v>
      </c>
      <c r="P158" s="7">
        <f t="shared" ref="P158:P189" si="9">B158</f>
        <v>98</v>
      </c>
    </row>
    <row r="159" spans="1:16" x14ac:dyDescent="0.25">
      <c r="A159" s="36">
        <v>156</v>
      </c>
      <c r="B159" s="36">
        <v>99</v>
      </c>
      <c r="D159" s="7" t="s">
        <v>634</v>
      </c>
      <c r="E159" s="7" t="s">
        <v>635</v>
      </c>
      <c r="F159" s="36">
        <v>1995</v>
      </c>
      <c r="G159" s="36">
        <v>62</v>
      </c>
      <c r="H159" s="36">
        <v>62</v>
      </c>
      <c r="I159" s="36">
        <v>60</v>
      </c>
      <c r="K159" s="199" t="s">
        <v>474</v>
      </c>
      <c r="M159" s="191">
        <v>99</v>
      </c>
      <c r="N159" s="192">
        <v>34965</v>
      </c>
      <c r="O159" s="36">
        <v>1995</v>
      </c>
      <c r="P159" s="7">
        <f t="shared" si="9"/>
        <v>99</v>
      </c>
    </row>
    <row r="160" spans="1:16" x14ac:dyDescent="0.25">
      <c r="A160" s="36">
        <v>157</v>
      </c>
      <c r="B160" s="36">
        <v>100</v>
      </c>
      <c r="D160" s="7" t="s">
        <v>636</v>
      </c>
      <c r="E160" s="7" t="s">
        <v>637</v>
      </c>
      <c r="F160" s="36">
        <v>2004</v>
      </c>
      <c r="G160" s="36">
        <v>200</v>
      </c>
      <c r="H160" s="36">
        <v>95</v>
      </c>
      <c r="I160" s="36">
        <v>94</v>
      </c>
      <c r="K160" s="199" t="s">
        <v>540</v>
      </c>
      <c r="M160" s="191">
        <v>100</v>
      </c>
      <c r="N160" s="192">
        <v>38161</v>
      </c>
      <c r="O160" s="36">
        <v>2004</v>
      </c>
      <c r="P160" s="7">
        <f t="shared" si="9"/>
        <v>100</v>
      </c>
    </row>
    <row r="161" spans="1:16" x14ac:dyDescent="0.25">
      <c r="A161" s="36">
        <v>158</v>
      </c>
      <c r="B161" s="36">
        <v>101</v>
      </c>
      <c r="D161" s="7" t="s">
        <v>638</v>
      </c>
      <c r="E161" s="7" t="s">
        <v>639</v>
      </c>
      <c r="F161" s="36">
        <v>2002</v>
      </c>
      <c r="G161" s="36">
        <v>133</v>
      </c>
      <c r="H161" s="36">
        <v>95</v>
      </c>
      <c r="I161" s="36">
        <v>94</v>
      </c>
      <c r="K161" s="199" t="s">
        <v>540</v>
      </c>
      <c r="M161" s="191">
        <v>101</v>
      </c>
      <c r="O161" s="36">
        <v>2002</v>
      </c>
      <c r="P161" s="7">
        <f t="shared" si="9"/>
        <v>101</v>
      </c>
    </row>
    <row r="162" spans="1:16" x14ac:dyDescent="0.25">
      <c r="A162" s="36">
        <v>159</v>
      </c>
      <c r="B162" s="36">
        <v>102</v>
      </c>
      <c r="D162" s="7" t="s">
        <v>640</v>
      </c>
      <c r="E162" s="7" t="s">
        <v>641</v>
      </c>
      <c r="F162" s="36">
        <v>2012</v>
      </c>
      <c r="G162" s="36">
        <v>56</v>
      </c>
      <c r="H162" s="36">
        <v>56</v>
      </c>
      <c r="I162" s="36">
        <v>53</v>
      </c>
      <c r="K162" s="199" t="s">
        <v>474</v>
      </c>
      <c r="M162" s="191">
        <v>102</v>
      </c>
      <c r="N162" s="192">
        <v>41110</v>
      </c>
      <c r="O162" s="36">
        <v>2012</v>
      </c>
      <c r="P162" s="7">
        <f t="shared" si="9"/>
        <v>102</v>
      </c>
    </row>
    <row r="163" spans="1:16" x14ac:dyDescent="0.25">
      <c r="A163" s="36">
        <v>160</v>
      </c>
      <c r="B163" s="36">
        <v>103</v>
      </c>
      <c r="D163" s="7" t="s">
        <v>642</v>
      </c>
      <c r="E163" s="7" t="s">
        <v>643</v>
      </c>
      <c r="F163" s="36">
        <v>1993</v>
      </c>
      <c r="G163" s="36">
        <v>100</v>
      </c>
      <c r="H163" s="36">
        <v>95</v>
      </c>
      <c r="I163" s="36">
        <v>95</v>
      </c>
      <c r="K163" s="203" t="s">
        <v>644</v>
      </c>
      <c r="M163" s="191">
        <v>103</v>
      </c>
      <c r="N163" s="192">
        <v>34151</v>
      </c>
      <c r="O163" s="36">
        <v>1993</v>
      </c>
      <c r="P163" s="7">
        <f t="shared" si="9"/>
        <v>103</v>
      </c>
    </row>
    <row r="164" spans="1:16" x14ac:dyDescent="0.25">
      <c r="A164" s="36">
        <v>161</v>
      </c>
      <c r="B164" s="36">
        <v>104</v>
      </c>
      <c r="D164" s="7" t="s">
        <v>645</v>
      </c>
      <c r="E164" s="7" t="s">
        <v>646</v>
      </c>
      <c r="F164" s="36">
        <v>2004</v>
      </c>
      <c r="G164" s="36">
        <v>197</v>
      </c>
      <c r="H164" s="36">
        <v>106</v>
      </c>
      <c r="I164" s="36">
        <v>106</v>
      </c>
      <c r="K164" s="199" t="s">
        <v>540</v>
      </c>
      <c r="M164" s="191">
        <v>104</v>
      </c>
      <c r="N164" s="192">
        <v>38168</v>
      </c>
      <c r="O164" s="36">
        <v>2004</v>
      </c>
      <c r="P164" s="7">
        <f t="shared" si="9"/>
        <v>104</v>
      </c>
    </row>
    <row r="165" spans="1:16" x14ac:dyDescent="0.25">
      <c r="A165" s="36">
        <v>162</v>
      </c>
      <c r="B165" s="36">
        <v>105</v>
      </c>
      <c r="D165" s="7" t="s">
        <v>647</v>
      </c>
      <c r="E165" s="7" t="s">
        <v>648</v>
      </c>
      <c r="F165" s="36">
        <v>2003</v>
      </c>
      <c r="G165" s="36">
        <v>95</v>
      </c>
      <c r="H165" s="36">
        <v>95</v>
      </c>
      <c r="I165" s="36">
        <v>94</v>
      </c>
      <c r="K165" s="199" t="s">
        <v>540</v>
      </c>
      <c r="L165" s="200" t="s">
        <v>350</v>
      </c>
      <c r="M165" s="191">
        <v>105</v>
      </c>
      <c r="N165" s="192">
        <v>37810</v>
      </c>
      <c r="O165" s="36">
        <v>2003</v>
      </c>
      <c r="P165" s="7">
        <f t="shared" si="9"/>
        <v>105</v>
      </c>
    </row>
    <row r="166" spans="1:16" x14ac:dyDescent="0.25">
      <c r="A166" s="36">
        <v>163</v>
      </c>
      <c r="B166" s="36">
        <v>105</v>
      </c>
      <c r="E166" s="7" t="s">
        <v>649</v>
      </c>
      <c r="F166" s="36">
        <v>1994</v>
      </c>
      <c r="G166" s="36">
        <v>100</v>
      </c>
      <c r="H166" s="36">
        <v>95</v>
      </c>
      <c r="I166" s="36">
        <v>95</v>
      </c>
      <c r="K166" s="199" t="s">
        <v>474</v>
      </c>
      <c r="M166" s="191">
        <v>105</v>
      </c>
      <c r="N166" s="192">
        <v>34525</v>
      </c>
      <c r="O166" s="36">
        <v>1994</v>
      </c>
      <c r="P166" s="7">
        <f t="shared" si="9"/>
        <v>105</v>
      </c>
    </row>
    <row r="167" spans="1:16" x14ac:dyDescent="0.25">
      <c r="A167" s="36">
        <v>164</v>
      </c>
      <c r="B167" s="36">
        <v>106</v>
      </c>
      <c r="D167" s="7" t="s">
        <v>650</v>
      </c>
      <c r="E167" s="7" t="s">
        <v>651</v>
      </c>
      <c r="F167" s="36">
        <v>1992</v>
      </c>
      <c r="G167" s="36">
        <v>100</v>
      </c>
      <c r="H167" s="36">
        <v>93</v>
      </c>
      <c r="I167" s="36">
        <v>92</v>
      </c>
      <c r="K167" s="199" t="s">
        <v>540</v>
      </c>
      <c r="M167" s="191">
        <v>106</v>
      </c>
      <c r="N167" s="192">
        <v>33806</v>
      </c>
      <c r="O167" s="36">
        <v>1992</v>
      </c>
      <c r="P167" s="7">
        <f t="shared" si="9"/>
        <v>106</v>
      </c>
    </row>
    <row r="168" spans="1:16" x14ac:dyDescent="0.25">
      <c r="A168" s="36">
        <v>165</v>
      </c>
      <c r="B168" s="36">
        <v>107</v>
      </c>
      <c r="D168" s="7" t="s">
        <v>652</v>
      </c>
      <c r="E168" s="7" t="s">
        <v>653</v>
      </c>
      <c r="F168" s="36">
        <v>1989</v>
      </c>
      <c r="G168" s="36">
        <v>78</v>
      </c>
      <c r="H168" s="36">
        <v>75</v>
      </c>
      <c r="I168" s="36">
        <v>69</v>
      </c>
      <c r="K168" s="199" t="s">
        <v>540</v>
      </c>
      <c r="M168" s="191">
        <v>107</v>
      </c>
      <c r="N168" s="192">
        <v>32707</v>
      </c>
      <c r="O168" s="36">
        <v>1989</v>
      </c>
      <c r="P168" s="7">
        <f t="shared" si="9"/>
        <v>107</v>
      </c>
    </row>
    <row r="169" spans="1:16" x14ac:dyDescent="0.25">
      <c r="A169" s="36">
        <v>166</v>
      </c>
      <c r="B169" s="36">
        <v>108</v>
      </c>
      <c r="D169" s="7" t="s">
        <v>654</v>
      </c>
      <c r="E169" s="7" t="s">
        <v>655</v>
      </c>
      <c r="F169" s="36">
        <v>1993</v>
      </c>
      <c r="G169" s="36">
        <v>100</v>
      </c>
      <c r="H169" s="36">
        <v>61</v>
      </c>
      <c r="I169" s="36">
        <v>61</v>
      </c>
      <c r="K169" s="199" t="s">
        <v>474</v>
      </c>
      <c r="M169" s="191">
        <v>108</v>
      </c>
      <c r="O169" s="36">
        <v>1993</v>
      </c>
      <c r="P169" s="7">
        <f t="shared" si="9"/>
        <v>108</v>
      </c>
    </row>
    <row r="170" spans="1:16" x14ac:dyDescent="0.25">
      <c r="A170" s="36">
        <v>167</v>
      </c>
      <c r="B170" s="36">
        <v>109</v>
      </c>
      <c r="D170" s="7" t="s">
        <v>656</v>
      </c>
      <c r="E170" s="7" t="s">
        <v>657</v>
      </c>
      <c r="F170" s="36">
        <v>1992</v>
      </c>
      <c r="G170" s="36">
        <v>100</v>
      </c>
      <c r="H170" s="36">
        <v>94</v>
      </c>
      <c r="I170" s="36">
        <v>94</v>
      </c>
      <c r="K170" s="203" t="s">
        <v>469</v>
      </c>
      <c r="M170" s="191">
        <v>109</v>
      </c>
      <c r="N170" s="192">
        <v>33786</v>
      </c>
      <c r="O170" s="36">
        <v>1992</v>
      </c>
      <c r="P170" s="7">
        <f t="shared" si="9"/>
        <v>109</v>
      </c>
    </row>
    <row r="171" spans="1:16" x14ac:dyDescent="0.25">
      <c r="A171" s="36">
        <v>168</v>
      </c>
      <c r="B171" s="36">
        <v>110</v>
      </c>
      <c r="D171" s="7" t="s">
        <v>658</v>
      </c>
      <c r="E171" s="7" t="s">
        <v>659</v>
      </c>
      <c r="F171" s="36">
        <v>1992</v>
      </c>
      <c r="G171" s="36">
        <v>121</v>
      </c>
      <c r="H171" s="36">
        <v>80</v>
      </c>
      <c r="I171" s="36">
        <v>80</v>
      </c>
      <c r="K171" s="203" t="s">
        <v>469</v>
      </c>
      <c r="M171" s="191">
        <v>110</v>
      </c>
      <c r="N171" s="192">
        <v>33786</v>
      </c>
      <c r="O171" s="36">
        <v>1992</v>
      </c>
      <c r="P171" s="7">
        <f t="shared" si="9"/>
        <v>110</v>
      </c>
    </row>
    <row r="172" spans="1:16" x14ac:dyDescent="0.25">
      <c r="A172" s="36">
        <v>169</v>
      </c>
      <c r="B172" s="36">
        <v>111</v>
      </c>
      <c r="D172" s="7" t="s">
        <v>660</v>
      </c>
      <c r="E172" s="7" t="s">
        <v>661</v>
      </c>
      <c r="F172" s="36">
        <v>1992</v>
      </c>
      <c r="G172" s="36">
        <v>120</v>
      </c>
      <c r="H172" s="36">
        <v>15</v>
      </c>
      <c r="I172" s="36">
        <v>15</v>
      </c>
      <c r="K172" s="203" t="s">
        <v>469</v>
      </c>
      <c r="M172" s="191">
        <v>111</v>
      </c>
      <c r="N172" s="192">
        <v>33786</v>
      </c>
      <c r="O172" s="36">
        <v>1992</v>
      </c>
      <c r="P172" s="7">
        <f t="shared" si="9"/>
        <v>111</v>
      </c>
    </row>
    <row r="173" spans="1:16" x14ac:dyDescent="0.25">
      <c r="A173" s="36">
        <v>170</v>
      </c>
      <c r="B173" s="36">
        <v>111</v>
      </c>
      <c r="E173" s="7" t="s">
        <v>662</v>
      </c>
      <c r="F173" s="36">
        <v>1993</v>
      </c>
      <c r="G173" s="36">
        <v>100</v>
      </c>
      <c r="H173" s="36">
        <v>95</v>
      </c>
      <c r="I173" s="36">
        <v>95</v>
      </c>
      <c r="K173" s="199" t="s">
        <v>474</v>
      </c>
      <c r="M173" s="191">
        <v>111</v>
      </c>
      <c r="N173" s="192">
        <v>34151</v>
      </c>
      <c r="O173" s="36">
        <v>1993</v>
      </c>
      <c r="P173" s="7">
        <f t="shared" si="9"/>
        <v>111</v>
      </c>
    </row>
    <row r="174" spans="1:16" x14ac:dyDescent="0.25">
      <c r="A174" s="36">
        <v>171</v>
      </c>
      <c r="B174" s="36">
        <v>112</v>
      </c>
      <c r="D174" s="7" t="s">
        <v>663</v>
      </c>
      <c r="E174" s="7" t="s">
        <v>664</v>
      </c>
      <c r="F174" s="36">
        <v>1997</v>
      </c>
      <c r="G174" s="36">
        <v>100</v>
      </c>
      <c r="H174" s="36">
        <v>95</v>
      </c>
      <c r="I174" s="36">
        <v>95</v>
      </c>
      <c r="K174" s="199" t="s">
        <v>540</v>
      </c>
      <c r="M174" s="191">
        <v>112</v>
      </c>
      <c r="N174" s="192">
        <v>35621</v>
      </c>
      <c r="O174" s="36">
        <v>1997</v>
      </c>
      <c r="P174" s="7">
        <f t="shared" si="9"/>
        <v>112</v>
      </c>
    </row>
    <row r="175" spans="1:16" x14ac:dyDescent="0.25">
      <c r="A175" s="36">
        <v>172</v>
      </c>
      <c r="B175" s="36">
        <v>113</v>
      </c>
      <c r="D175" s="7" t="s">
        <v>665</v>
      </c>
      <c r="E175" s="7" t="s">
        <v>666</v>
      </c>
      <c r="F175" s="36">
        <v>1997</v>
      </c>
      <c r="G175" s="36">
        <v>100</v>
      </c>
      <c r="H175" s="36">
        <v>95</v>
      </c>
      <c r="I175" s="36">
        <v>88</v>
      </c>
      <c r="K175" s="199" t="s">
        <v>540</v>
      </c>
      <c r="M175" s="191">
        <v>113</v>
      </c>
      <c r="N175" s="192">
        <v>35617</v>
      </c>
      <c r="O175" s="36">
        <v>1997</v>
      </c>
      <c r="P175" s="7">
        <f t="shared" si="9"/>
        <v>113</v>
      </c>
    </row>
    <row r="176" spans="1:16" x14ac:dyDescent="0.25">
      <c r="A176" s="36">
        <v>173</v>
      </c>
      <c r="B176" s="36">
        <v>114</v>
      </c>
      <c r="D176" s="7" t="s">
        <v>667</v>
      </c>
      <c r="E176" s="7" t="s">
        <v>668</v>
      </c>
      <c r="F176" s="36">
        <v>1993</v>
      </c>
      <c r="G176" s="36">
        <v>88</v>
      </c>
      <c r="H176" s="36">
        <v>85</v>
      </c>
      <c r="I176" s="36">
        <v>85</v>
      </c>
      <c r="K176" s="199" t="s">
        <v>540</v>
      </c>
      <c r="M176" s="191">
        <v>114</v>
      </c>
      <c r="N176" s="192">
        <v>34151</v>
      </c>
      <c r="O176" s="36">
        <v>1993</v>
      </c>
      <c r="P176" s="7">
        <f t="shared" si="9"/>
        <v>114</v>
      </c>
    </row>
    <row r="177" spans="1:16" x14ac:dyDescent="0.25">
      <c r="A177" s="36">
        <v>174</v>
      </c>
      <c r="B177" s="36">
        <v>115</v>
      </c>
      <c r="D177" s="7" t="s">
        <v>669</v>
      </c>
      <c r="E177" s="7" t="s">
        <v>670</v>
      </c>
      <c r="F177" s="36">
        <v>1989</v>
      </c>
      <c r="G177" s="36">
        <v>96</v>
      </c>
      <c r="H177" s="36">
        <v>93</v>
      </c>
      <c r="I177" s="36">
        <v>92</v>
      </c>
      <c r="K177" s="199" t="s">
        <v>540</v>
      </c>
      <c r="M177" s="191">
        <v>115</v>
      </c>
      <c r="O177" s="36">
        <v>1989</v>
      </c>
      <c r="P177" s="7">
        <f t="shared" si="9"/>
        <v>115</v>
      </c>
    </row>
    <row r="178" spans="1:16" x14ac:dyDescent="0.25">
      <c r="A178" s="36">
        <v>175</v>
      </c>
      <c r="B178" s="36">
        <v>116</v>
      </c>
      <c r="D178" s="7" t="s">
        <v>671</v>
      </c>
      <c r="E178" s="7" t="s">
        <v>672</v>
      </c>
      <c r="F178" s="36">
        <v>2004</v>
      </c>
      <c r="G178" s="36">
        <v>200</v>
      </c>
      <c r="H178" s="36">
        <v>101</v>
      </c>
      <c r="I178" s="36">
        <v>95</v>
      </c>
      <c r="K178" s="199" t="s">
        <v>540</v>
      </c>
      <c r="M178" s="191">
        <v>116</v>
      </c>
      <c r="N178" s="192">
        <v>38164</v>
      </c>
      <c r="O178" s="36">
        <v>2004</v>
      </c>
      <c r="P178" s="7">
        <f t="shared" si="9"/>
        <v>116</v>
      </c>
    </row>
    <row r="179" spans="1:16" x14ac:dyDescent="0.25">
      <c r="A179" s="36">
        <v>176</v>
      </c>
      <c r="B179" s="36">
        <v>116</v>
      </c>
      <c r="E179" s="7" t="s">
        <v>673</v>
      </c>
      <c r="F179" s="36">
        <v>1993</v>
      </c>
      <c r="G179" s="36">
        <v>100</v>
      </c>
      <c r="H179" s="36">
        <v>93</v>
      </c>
      <c r="I179" s="36">
        <v>85</v>
      </c>
      <c r="K179" s="199" t="s">
        <v>474</v>
      </c>
      <c r="M179" s="191">
        <v>116</v>
      </c>
      <c r="N179" s="192">
        <v>34151</v>
      </c>
      <c r="O179" s="36">
        <v>1993</v>
      </c>
      <c r="P179" s="7">
        <f t="shared" si="9"/>
        <v>116</v>
      </c>
    </row>
    <row r="180" spans="1:16" x14ac:dyDescent="0.25">
      <c r="A180" s="36">
        <v>177</v>
      </c>
      <c r="B180" s="36">
        <v>117</v>
      </c>
      <c r="D180" s="7" t="s">
        <v>574</v>
      </c>
      <c r="E180" s="7" t="s">
        <v>674</v>
      </c>
      <c r="F180" s="36">
        <v>2006</v>
      </c>
      <c r="G180" s="36">
        <v>224</v>
      </c>
      <c r="H180" s="36">
        <v>144</v>
      </c>
      <c r="I180" s="36">
        <v>93</v>
      </c>
      <c r="J180" s="7" t="s">
        <v>675</v>
      </c>
      <c r="K180" s="199" t="s">
        <v>676</v>
      </c>
      <c r="M180" s="191">
        <v>117</v>
      </c>
      <c r="N180" s="192">
        <v>38879</v>
      </c>
      <c r="O180" s="36">
        <v>2006</v>
      </c>
      <c r="P180" s="7">
        <f t="shared" si="9"/>
        <v>117</v>
      </c>
    </row>
    <row r="181" spans="1:16" x14ac:dyDescent="0.25">
      <c r="A181" s="36">
        <v>178</v>
      </c>
      <c r="B181" s="36">
        <v>118</v>
      </c>
      <c r="D181" s="7" t="s">
        <v>677</v>
      </c>
      <c r="E181" s="7" t="s">
        <v>678</v>
      </c>
      <c r="F181" s="36">
        <v>2006</v>
      </c>
      <c r="G181" s="36">
        <v>93</v>
      </c>
      <c r="H181" s="36">
        <v>93</v>
      </c>
      <c r="I181" s="36">
        <v>78</v>
      </c>
      <c r="K181" s="199" t="s">
        <v>676</v>
      </c>
      <c r="M181" s="191">
        <v>118</v>
      </c>
      <c r="N181" s="192">
        <v>38897</v>
      </c>
      <c r="O181" s="36">
        <v>2006</v>
      </c>
      <c r="P181" s="7">
        <f t="shared" si="9"/>
        <v>118</v>
      </c>
    </row>
    <row r="182" spans="1:16" x14ac:dyDescent="0.25">
      <c r="A182" s="36">
        <v>179</v>
      </c>
      <c r="B182" s="36">
        <v>118</v>
      </c>
      <c r="E182" s="7" t="s">
        <v>679</v>
      </c>
      <c r="F182" s="36">
        <v>2006</v>
      </c>
      <c r="G182" s="36">
        <v>27</v>
      </c>
      <c r="H182" s="36">
        <v>26</v>
      </c>
      <c r="I182" s="36">
        <v>26</v>
      </c>
      <c r="K182" s="199" t="s">
        <v>676</v>
      </c>
      <c r="M182" s="191">
        <v>118</v>
      </c>
      <c r="O182" s="36">
        <v>2006</v>
      </c>
      <c r="P182" s="7">
        <f t="shared" si="9"/>
        <v>118</v>
      </c>
    </row>
    <row r="183" spans="1:16" x14ac:dyDescent="0.25">
      <c r="A183" s="36">
        <v>180</v>
      </c>
      <c r="B183" s="36">
        <v>119</v>
      </c>
      <c r="D183" s="7" t="s">
        <v>680</v>
      </c>
      <c r="E183" s="7" t="s">
        <v>681</v>
      </c>
      <c r="F183" s="36">
        <v>2008</v>
      </c>
      <c r="G183" s="36">
        <v>151</v>
      </c>
      <c r="H183" s="36">
        <v>95</v>
      </c>
      <c r="I183" s="36">
        <v>95</v>
      </c>
      <c r="K183" s="199" t="s">
        <v>474</v>
      </c>
      <c r="M183" s="191">
        <v>119</v>
      </c>
      <c r="N183" s="192">
        <v>39707</v>
      </c>
      <c r="O183" s="36">
        <v>2008</v>
      </c>
      <c r="P183" s="7">
        <f t="shared" si="9"/>
        <v>119</v>
      </c>
    </row>
    <row r="184" spans="1:16" x14ac:dyDescent="0.25">
      <c r="A184" s="36">
        <v>181</v>
      </c>
      <c r="B184" s="36">
        <v>120</v>
      </c>
      <c r="D184" s="7" t="s">
        <v>682</v>
      </c>
      <c r="E184" s="7" t="s">
        <v>683</v>
      </c>
      <c r="F184" s="36">
        <v>2008</v>
      </c>
      <c r="G184" s="36">
        <v>138</v>
      </c>
      <c r="H184" s="36">
        <v>95</v>
      </c>
      <c r="I184" s="36">
        <v>93</v>
      </c>
      <c r="K184" s="199" t="s">
        <v>474</v>
      </c>
      <c r="M184" s="191">
        <v>120</v>
      </c>
      <c r="N184" s="192">
        <v>39706</v>
      </c>
      <c r="O184" s="36">
        <v>2008</v>
      </c>
      <c r="P184" s="7">
        <f t="shared" si="9"/>
        <v>120</v>
      </c>
    </row>
    <row r="185" spans="1:16" x14ac:dyDescent="0.25">
      <c r="A185" s="36">
        <v>182</v>
      </c>
      <c r="B185" s="36">
        <v>121</v>
      </c>
      <c r="D185" s="7" t="s">
        <v>684</v>
      </c>
      <c r="E185" s="7" t="s">
        <v>685</v>
      </c>
      <c r="F185" s="36">
        <v>2008</v>
      </c>
      <c r="G185" s="36">
        <v>99</v>
      </c>
      <c r="H185" s="36">
        <v>95</v>
      </c>
      <c r="I185" s="36">
        <v>94</v>
      </c>
      <c r="K185" s="199" t="s">
        <v>474</v>
      </c>
      <c r="M185" s="191">
        <v>121</v>
      </c>
      <c r="N185" s="192">
        <v>39705</v>
      </c>
      <c r="O185" s="36">
        <v>2008</v>
      </c>
      <c r="P185" s="7">
        <f t="shared" si="9"/>
        <v>121</v>
      </c>
    </row>
    <row r="186" spans="1:16" x14ac:dyDescent="0.25">
      <c r="A186" s="36">
        <v>183</v>
      </c>
      <c r="B186" s="36">
        <v>122</v>
      </c>
      <c r="D186" s="7" t="s">
        <v>686</v>
      </c>
      <c r="E186" s="7" t="s">
        <v>687</v>
      </c>
      <c r="F186" s="36">
        <v>2007</v>
      </c>
      <c r="G186" s="36">
        <v>100</v>
      </c>
      <c r="H186" s="36">
        <v>95</v>
      </c>
      <c r="I186" s="36">
        <v>94</v>
      </c>
      <c r="K186" s="199" t="s">
        <v>688</v>
      </c>
      <c r="M186" s="191">
        <v>122</v>
      </c>
      <c r="N186" s="192">
        <v>39262</v>
      </c>
      <c r="O186" s="36">
        <v>2007</v>
      </c>
      <c r="P186" s="7">
        <f t="shared" si="9"/>
        <v>122</v>
      </c>
    </row>
    <row r="187" spans="1:16" x14ac:dyDescent="0.25">
      <c r="A187" s="36">
        <v>184</v>
      </c>
      <c r="B187" s="36">
        <v>122</v>
      </c>
      <c r="E187" s="7" t="s">
        <v>689</v>
      </c>
      <c r="F187" s="36">
        <v>2007</v>
      </c>
      <c r="G187" s="36">
        <v>120</v>
      </c>
      <c r="H187" s="36">
        <v>43</v>
      </c>
      <c r="I187" s="36">
        <v>42</v>
      </c>
      <c r="K187" s="199" t="s">
        <v>474</v>
      </c>
      <c r="M187" s="191">
        <v>122</v>
      </c>
      <c r="N187" s="192">
        <v>39262</v>
      </c>
      <c r="O187" s="36">
        <v>2007</v>
      </c>
      <c r="P187" s="7">
        <f t="shared" si="9"/>
        <v>122</v>
      </c>
    </row>
    <row r="188" spans="1:16" x14ac:dyDescent="0.25">
      <c r="A188" s="36">
        <v>185</v>
      </c>
      <c r="B188" s="36">
        <v>123</v>
      </c>
      <c r="D188" s="7" t="s">
        <v>690</v>
      </c>
      <c r="E188" s="7" t="s">
        <v>691</v>
      </c>
      <c r="F188" s="36">
        <v>1994</v>
      </c>
      <c r="G188" s="36">
        <v>96</v>
      </c>
      <c r="H188" s="36">
        <v>96</v>
      </c>
      <c r="I188" s="36">
        <v>92</v>
      </c>
      <c r="K188" s="199" t="s">
        <v>474</v>
      </c>
      <c r="M188" s="191">
        <v>123</v>
      </c>
      <c r="N188" s="192">
        <v>34544</v>
      </c>
      <c r="O188" s="36">
        <v>1994</v>
      </c>
      <c r="P188" s="7">
        <f t="shared" si="9"/>
        <v>123</v>
      </c>
    </row>
    <row r="189" spans="1:16" x14ac:dyDescent="0.25">
      <c r="A189" s="36">
        <v>186</v>
      </c>
      <c r="B189" s="36">
        <v>124</v>
      </c>
      <c r="D189" s="7" t="s">
        <v>692</v>
      </c>
      <c r="E189" s="7" t="s">
        <v>693</v>
      </c>
      <c r="F189" s="36">
        <v>2007</v>
      </c>
      <c r="G189" s="36">
        <v>299</v>
      </c>
      <c r="H189" s="36">
        <v>246</v>
      </c>
      <c r="I189" s="36">
        <v>243</v>
      </c>
      <c r="K189" s="199" t="s">
        <v>474</v>
      </c>
      <c r="M189" s="191">
        <v>124</v>
      </c>
      <c r="N189" s="192">
        <v>39262</v>
      </c>
      <c r="O189" s="36">
        <v>2007</v>
      </c>
      <c r="P189" s="7">
        <f t="shared" si="9"/>
        <v>124</v>
      </c>
    </row>
    <row r="190" spans="1:16" x14ac:dyDescent="0.25">
      <c r="A190" s="36">
        <v>187</v>
      </c>
      <c r="B190" s="36">
        <v>125</v>
      </c>
      <c r="D190" s="7" t="s">
        <v>694</v>
      </c>
      <c r="E190" s="7" t="s">
        <v>695</v>
      </c>
      <c r="F190" s="36">
        <v>2006</v>
      </c>
      <c r="G190" s="36">
        <v>6</v>
      </c>
      <c r="H190" s="36">
        <v>6</v>
      </c>
      <c r="I190" s="36">
        <v>6</v>
      </c>
      <c r="K190" s="199" t="s">
        <v>474</v>
      </c>
      <c r="M190" s="191">
        <v>125</v>
      </c>
      <c r="N190" s="192">
        <v>38718</v>
      </c>
      <c r="O190" s="36">
        <v>2006</v>
      </c>
      <c r="P190" s="7">
        <f t="shared" ref="P190:P221" si="10">B190</f>
        <v>125</v>
      </c>
    </row>
    <row r="191" spans="1:16" x14ac:dyDescent="0.25">
      <c r="A191" s="36">
        <v>188</v>
      </c>
      <c r="B191" s="36">
        <v>125</v>
      </c>
      <c r="E191" s="7" t="s">
        <v>696</v>
      </c>
      <c r="F191" s="36">
        <v>2007</v>
      </c>
      <c r="G191" s="36">
        <v>127</v>
      </c>
      <c r="H191" s="36">
        <v>127</v>
      </c>
      <c r="I191" s="36">
        <v>127</v>
      </c>
      <c r="K191" s="199" t="s">
        <v>474</v>
      </c>
      <c r="M191" s="191">
        <v>125</v>
      </c>
      <c r="N191" s="192">
        <v>39291</v>
      </c>
      <c r="O191" s="36">
        <v>2007</v>
      </c>
      <c r="P191" s="7">
        <f t="shared" si="10"/>
        <v>125</v>
      </c>
    </row>
    <row r="192" spans="1:16" x14ac:dyDescent="0.25">
      <c r="A192" s="36">
        <v>189</v>
      </c>
      <c r="B192" s="36">
        <v>126</v>
      </c>
      <c r="D192" s="7" t="s">
        <v>697</v>
      </c>
      <c r="E192" s="7" t="s">
        <v>698</v>
      </c>
      <c r="F192" s="36">
        <v>1994</v>
      </c>
      <c r="G192" s="36">
        <v>200</v>
      </c>
      <c r="H192" s="36">
        <v>95</v>
      </c>
      <c r="I192" s="36">
        <v>95</v>
      </c>
      <c r="K192" s="199" t="s">
        <v>676</v>
      </c>
      <c r="M192" s="191">
        <v>126</v>
      </c>
      <c r="N192" s="192">
        <v>34512</v>
      </c>
      <c r="O192" s="36">
        <v>1994</v>
      </c>
      <c r="P192" s="7">
        <f t="shared" si="10"/>
        <v>126</v>
      </c>
    </row>
    <row r="193" spans="1:16" x14ac:dyDescent="0.25">
      <c r="A193" s="36">
        <v>190</v>
      </c>
      <c r="B193" s="36">
        <v>126</v>
      </c>
      <c r="E193" s="7" t="s">
        <v>699</v>
      </c>
      <c r="F193" s="36">
        <v>1994</v>
      </c>
      <c r="G193" s="36">
        <v>56</v>
      </c>
      <c r="H193" s="36">
        <v>56</v>
      </c>
      <c r="I193" s="36">
        <v>55</v>
      </c>
      <c r="K193" s="199" t="s">
        <v>676</v>
      </c>
      <c r="M193" s="191">
        <v>126</v>
      </c>
      <c r="N193" s="192">
        <v>34602</v>
      </c>
      <c r="O193" s="36">
        <v>1994</v>
      </c>
      <c r="P193" s="7">
        <f t="shared" si="10"/>
        <v>126</v>
      </c>
    </row>
    <row r="194" spans="1:16" x14ac:dyDescent="0.25">
      <c r="A194" s="36">
        <v>191</v>
      </c>
      <c r="B194" s="36">
        <v>127</v>
      </c>
      <c r="D194" s="7" t="s">
        <v>700</v>
      </c>
      <c r="E194" s="7" t="s">
        <v>701</v>
      </c>
      <c r="F194" s="36">
        <v>2007</v>
      </c>
      <c r="G194" s="36">
        <v>200</v>
      </c>
      <c r="H194" s="36">
        <v>95</v>
      </c>
      <c r="I194" s="36">
        <v>95</v>
      </c>
      <c r="K194" s="199" t="s">
        <v>474</v>
      </c>
      <c r="M194" s="191">
        <v>127</v>
      </c>
      <c r="N194" s="192">
        <v>39272</v>
      </c>
      <c r="O194" s="36">
        <v>2007</v>
      </c>
      <c r="P194" s="7">
        <f t="shared" si="10"/>
        <v>127</v>
      </c>
    </row>
    <row r="195" spans="1:16" x14ac:dyDescent="0.25">
      <c r="A195" s="36">
        <v>192</v>
      </c>
      <c r="B195" s="36">
        <v>128</v>
      </c>
      <c r="D195" s="7" t="s">
        <v>702</v>
      </c>
      <c r="E195" s="7" t="s">
        <v>703</v>
      </c>
      <c r="F195" s="36">
        <v>2007</v>
      </c>
      <c r="G195" s="36">
        <v>315</v>
      </c>
      <c r="H195" s="36">
        <v>95</v>
      </c>
      <c r="I195" s="36">
        <v>95</v>
      </c>
      <c r="K195" s="199" t="s">
        <v>474</v>
      </c>
      <c r="M195" s="191">
        <v>128</v>
      </c>
      <c r="N195" s="192">
        <v>39261</v>
      </c>
      <c r="O195" s="36">
        <v>2007</v>
      </c>
      <c r="P195" s="7">
        <f t="shared" si="10"/>
        <v>128</v>
      </c>
    </row>
    <row r="196" spans="1:16" x14ac:dyDescent="0.25">
      <c r="A196" s="36">
        <v>193</v>
      </c>
      <c r="B196" s="36">
        <v>129</v>
      </c>
      <c r="D196" s="7" t="s">
        <v>704</v>
      </c>
      <c r="E196" s="7" t="s">
        <v>705</v>
      </c>
      <c r="F196" s="36">
        <v>1995</v>
      </c>
      <c r="G196" s="36">
        <v>48</v>
      </c>
      <c r="H196" s="36">
        <v>11</v>
      </c>
      <c r="I196" s="36">
        <v>11</v>
      </c>
      <c r="K196" s="199" t="s">
        <v>474</v>
      </c>
      <c r="M196" s="191">
        <v>129</v>
      </c>
      <c r="N196" s="192">
        <v>34909</v>
      </c>
      <c r="O196" s="36">
        <v>1995</v>
      </c>
      <c r="P196" s="7">
        <f t="shared" si="10"/>
        <v>129</v>
      </c>
    </row>
    <row r="197" spans="1:16" x14ac:dyDescent="0.25">
      <c r="A197" s="36">
        <v>194</v>
      </c>
      <c r="B197" s="36">
        <v>129</v>
      </c>
      <c r="E197" s="7" t="s">
        <v>706</v>
      </c>
      <c r="F197" s="36">
        <v>2008</v>
      </c>
      <c r="G197" s="36">
        <v>229</v>
      </c>
      <c r="H197" s="36">
        <v>95</v>
      </c>
      <c r="I197" s="36">
        <v>92</v>
      </c>
      <c r="K197" s="199" t="s">
        <v>474</v>
      </c>
      <c r="M197" s="191">
        <v>129</v>
      </c>
      <c r="N197" s="192">
        <v>39660</v>
      </c>
      <c r="O197" s="36">
        <v>2008</v>
      </c>
      <c r="P197" s="7">
        <f t="shared" si="10"/>
        <v>129</v>
      </c>
    </row>
    <row r="198" spans="1:16" x14ac:dyDescent="0.25">
      <c r="A198" s="36">
        <v>195</v>
      </c>
      <c r="B198" s="36">
        <v>130</v>
      </c>
      <c r="D198" s="7" t="s">
        <v>475</v>
      </c>
      <c r="E198" s="7" t="s">
        <v>707</v>
      </c>
      <c r="F198" s="36">
        <v>2007</v>
      </c>
      <c r="G198" s="36">
        <v>95</v>
      </c>
      <c r="H198" s="36">
        <v>95</v>
      </c>
      <c r="I198" s="36">
        <v>95</v>
      </c>
      <c r="K198" s="199" t="s">
        <v>708</v>
      </c>
      <c r="L198" s="200" t="s">
        <v>350</v>
      </c>
      <c r="M198" s="191">
        <v>130</v>
      </c>
      <c r="N198" s="192">
        <v>39268</v>
      </c>
      <c r="O198" s="36">
        <v>2007</v>
      </c>
      <c r="P198" s="7">
        <f t="shared" si="10"/>
        <v>130</v>
      </c>
    </row>
    <row r="199" spans="1:16" x14ac:dyDescent="0.25">
      <c r="A199" s="36">
        <v>196</v>
      </c>
      <c r="B199" s="36">
        <v>131</v>
      </c>
      <c r="D199" s="7" t="s">
        <v>709</v>
      </c>
      <c r="E199" s="7" t="s">
        <v>710</v>
      </c>
      <c r="F199" s="36">
        <v>1992</v>
      </c>
      <c r="G199" s="36">
        <v>100</v>
      </c>
      <c r="H199" s="36">
        <v>95</v>
      </c>
      <c r="I199" s="36">
        <v>92</v>
      </c>
      <c r="K199" s="199" t="s">
        <v>474</v>
      </c>
      <c r="M199" s="191">
        <v>131</v>
      </c>
      <c r="N199" s="192">
        <v>33813</v>
      </c>
      <c r="O199" s="36">
        <v>1992</v>
      </c>
      <c r="P199" s="7">
        <f t="shared" si="10"/>
        <v>131</v>
      </c>
    </row>
    <row r="200" spans="1:16" x14ac:dyDescent="0.25">
      <c r="A200" s="36">
        <v>197</v>
      </c>
      <c r="B200" s="36">
        <v>132</v>
      </c>
      <c r="D200" s="7" t="s">
        <v>711</v>
      </c>
      <c r="E200" s="7" t="s">
        <v>712</v>
      </c>
      <c r="F200" s="36">
        <v>2007</v>
      </c>
      <c r="G200" s="36">
        <v>200</v>
      </c>
      <c r="H200" s="36">
        <v>93</v>
      </c>
      <c r="I200" s="36">
        <v>92</v>
      </c>
      <c r="K200" s="199" t="s">
        <v>540</v>
      </c>
      <c r="M200" s="191">
        <v>132</v>
      </c>
      <c r="N200" s="192">
        <v>39264</v>
      </c>
      <c r="O200" s="36">
        <v>2007</v>
      </c>
      <c r="P200" s="7">
        <f t="shared" si="10"/>
        <v>132</v>
      </c>
    </row>
    <row r="201" spans="1:16" x14ac:dyDescent="0.25">
      <c r="A201" s="36">
        <v>198</v>
      </c>
      <c r="B201" s="36">
        <v>133</v>
      </c>
      <c r="D201" s="7" t="s">
        <v>713</v>
      </c>
      <c r="E201" s="7" t="s">
        <v>714</v>
      </c>
      <c r="F201" s="36">
        <v>1994</v>
      </c>
      <c r="G201" s="36">
        <v>100</v>
      </c>
      <c r="H201" s="36">
        <v>95</v>
      </c>
      <c r="I201" s="36">
        <v>93</v>
      </c>
      <c r="K201" s="199" t="s">
        <v>474</v>
      </c>
      <c r="M201" s="191">
        <v>133</v>
      </c>
      <c r="N201" s="192">
        <v>34551</v>
      </c>
      <c r="O201" s="36">
        <v>1994</v>
      </c>
      <c r="P201" s="7">
        <f t="shared" si="10"/>
        <v>133</v>
      </c>
    </row>
    <row r="202" spans="1:16" x14ac:dyDescent="0.25">
      <c r="A202" s="36">
        <v>199</v>
      </c>
      <c r="B202" s="36">
        <v>134</v>
      </c>
      <c r="D202" s="7" t="s">
        <v>715</v>
      </c>
      <c r="E202" s="7" t="s">
        <v>716</v>
      </c>
      <c r="F202" s="36">
        <v>1994</v>
      </c>
      <c r="G202" s="36">
        <v>100</v>
      </c>
      <c r="H202" s="36">
        <v>48</v>
      </c>
      <c r="I202" s="36">
        <v>48</v>
      </c>
      <c r="K202" s="199" t="s">
        <v>474</v>
      </c>
      <c r="M202" s="191">
        <v>134</v>
      </c>
      <c r="N202" s="192">
        <v>34550</v>
      </c>
      <c r="O202" s="36">
        <v>1994</v>
      </c>
      <c r="P202" s="7">
        <f t="shared" si="10"/>
        <v>134</v>
      </c>
    </row>
    <row r="203" spans="1:16" x14ac:dyDescent="0.25">
      <c r="A203" s="36">
        <v>200</v>
      </c>
      <c r="B203" s="36">
        <v>134</v>
      </c>
      <c r="E203" s="7" t="s">
        <v>717</v>
      </c>
      <c r="F203" s="36">
        <v>2007</v>
      </c>
      <c r="G203" s="36">
        <v>198</v>
      </c>
      <c r="H203" s="36">
        <v>95</v>
      </c>
      <c r="I203" s="36">
        <v>95</v>
      </c>
      <c r="K203" s="199" t="s">
        <v>540</v>
      </c>
      <c r="M203" s="191">
        <v>134</v>
      </c>
      <c r="N203" s="192">
        <v>39264</v>
      </c>
      <c r="O203" s="36">
        <v>2007</v>
      </c>
      <c r="P203" s="7">
        <f t="shared" si="10"/>
        <v>134</v>
      </c>
    </row>
    <row r="204" spans="1:16" x14ac:dyDescent="0.25">
      <c r="A204" s="36">
        <v>201</v>
      </c>
      <c r="B204" s="36">
        <v>135</v>
      </c>
      <c r="D204" s="7" t="s">
        <v>718</v>
      </c>
      <c r="E204" s="7" t="s">
        <v>719</v>
      </c>
      <c r="F204" s="36">
        <v>1994</v>
      </c>
      <c r="G204" s="36">
        <v>70</v>
      </c>
      <c r="H204" s="36">
        <v>70</v>
      </c>
      <c r="I204" s="36">
        <v>68</v>
      </c>
      <c r="K204" s="199" t="s">
        <v>474</v>
      </c>
      <c r="M204" s="191">
        <v>135</v>
      </c>
      <c r="N204" s="192">
        <v>34551</v>
      </c>
      <c r="O204" s="36">
        <v>1994</v>
      </c>
      <c r="P204" s="7">
        <f t="shared" si="10"/>
        <v>135</v>
      </c>
    </row>
    <row r="205" spans="1:16" x14ac:dyDescent="0.25">
      <c r="A205" s="36">
        <v>202</v>
      </c>
      <c r="B205" s="36">
        <v>136</v>
      </c>
      <c r="D205" s="7" t="s">
        <v>720</v>
      </c>
      <c r="E205" s="7" t="s">
        <v>721</v>
      </c>
      <c r="F205" s="36">
        <v>2007</v>
      </c>
      <c r="G205" s="36">
        <v>95</v>
      </c>
      <c r="H205" s="36">
        <v>95</v>
      </c>
      <c r="I205" s="36">
        <v>94</v>
      </c>
      <c r="K205" s="199" t="s">
        <v>540</v>
      </c>
      <c r="L205" s="200" t="s">
        <v>350</v>
      </c>
      <c r="M205" s="191">
        <v>136</v>
      </c>
      <c r="N205" s="192">
        <v>39273</v>
      </c>
      <c r="O205" s="36">
        <v>2007</v>
      </c>
      <c r="P205" s="7">
        <f t="shared" si="10"/>
        <v>136</v>
      </c>
    </row>
    <row r="206" spans="1:16" x14ac:dyDescent="0.25">
      <c r="A206" s="36">
        <v>203</v>
      </c>
      <c r="B206" s="36">
        <v>137</v>
      </c>
      <c r="D206" s="7" t="s">
        <v>722</v>
      </c>
      <c r="E206" s="7" t="s">
        <v>723</v>
      </c>
      <c r="F206" s="36">
        <v>2006</v>
      </c>
      <c r="G206" s="36">
        <v>46</v>
      </c>
      <c r="H206" s="36">
        <v>46</v>
      </c>
      <c r="I206" s="36">
        <v>43</v>
      </c>
      <c r="K206" s="199" t="s">
        <v>474</v>
      </c>
      <c r="M206" s="191">
        <v>137</v>
      </c>
      <c r="N206" s="192">
        <v>38920</v>
      </c>
      <c r="O206" s="36">
        <v>2006</v>
      </c>
      <c r="P206" s="7">
        <f t="shared" si="10"/>
        <v>137</v>
      </c>
    </row>
    <row r="207" spans="1:16" x14ac:dyDescent="0.25">
      <c r="A207" s="36">
        <v>204</v>
      </c>
      <c r="B207" s="36">
        <v>137</v>
      </c>
      <c r="E207" s="7" t="s">
        <v>724</v>
      </c>
      <c r="F207" s="36">
        <v>1991</v>
      </c>
      <c r="G207" s="36">
        <v>100</v>
      </c>
      <c r="H207" s="36">
        <v>95</v>
      </c>
      <c r="I207" s="36">
        <v>94</v>
      </c>
      <c r="K207" s="203" t="s">
        <v>469</v>
      </c>
      <c r="M207" s="191">
        <v>137</v>
      </c>
      <c r="N207" s="192">
        <v>33451</v>
      </c>
      <c r="O207" s="36">
        <v>1991</v>
      </c>
      <c r="P207" s="7">
        <f t="shared" si="10"/>
        <v>137</v>
      </c>
    </row>
    <row r="208" spans="1:16" x14ac:dyDescent="0.25">
      <c r="A208" s="36">
        <v>205</v>
      </c>
      <c r="B208" s="36">
        <v>137</v>
      </c>
      <c r="E208" s="7" t="s">
        <v>725</v>
      </c>
      <c r="F208" s="36">
        <v>2007</v>
      </c>
      <c r="G208" s="36">
        <v>141</v>
      </c>
      <c r="H208" s="36">
        <v>139</v>
      </c>
      <c r="I208" s="36">
        <v>138</v>
      </c>
      <c r="K208" s="199" t="s">
        <v>540</v>
      </c>
      <c r="M208" s="191">
        <v>137</v>
      </c>
      <c r="N208" s="192">
        <v>39264</v>
      </c>
      <c r="O208" s="36">
        <v>2007</v>
      </c>
      <c r="P208" s="7">
        <f t="shared" si="10"/>
        <v>137</v>
      </c>
    </row>
    <row r="209" spans="1:16" x14ac:dyDescent="0.25">
      <c r="A209" s="36">
        <v>206</v>
      </c>
      <c r="B209" s="36">
        <v>138</v>
      </c>
      <c r="D209" s="7" t="s">
        <v>726</v>
      </c>
      <c r="E209" s="7" t="s">
        <v>727</v>
      </c>
      <c r="F209" s="36">
        <v>2010</v>
      </c>
      <c r="G209" s="36">
        <v>95</v>
      </c>
      <c r="H209" s="36">
        <v>95</v>
      </c>
      <c r="I209" s="36">
        <v>88</v>
      </c>
      <c r="K209" s="199" t="s">
        <v>474</v>
      </c>
      <c r="L209" s="200" t="s">
        <v>350</v>
      </c>
      <c r="M209" s="191">
        <v>138</v>
      </c>
      <c r="N209" s="192">
        <v>40399</v>
      </c>
      <c r="O209" s="36">
        <v>2010</v>
      </c>
      <c r="P209" s="7">
        <f t="shared" si="10"/>
        <v>138</v>
      </c>
    </row>
    <row r="210" spans="1:16" x14ac:dyDescent="0.25">
      <c r="A210" s="36">
        <v>207</v>
      </c>
      <c r="B210" s="36">
        <v>138</v>
      </c>
      <c r="E210" s="7" t="s">
        <v>728</v>
      </c>
      <c r="F210" s="36">
        <v>2012</v>
      </c>
      <c r="G210" s="36">
        <v>34</v>
      </c>
      <c r="H210" s="36">
        <v>34</v>
      </c>
      <c r="I210" s="36">
        <v>33</v>
      </c>
      <c r="K210" s="199" t="s">
        <v>540</v>
      </c>
      <c r="M210" s="191">
        <v>138</v>
      </c>
      <c r="N210" s="192">
        <v>41121</v>
      </c>
      <c r="O210" s="36">
        <v>2012</v>
      </c>
      <c r="P210" s="7">
        <f t="shared" si="10"/>
        <v>138</v>
      </c>
    </row>
    <row r="211" spans="1:16" x14ac:dyDescent="0.25">
      <c r="A211" s="36">
        <v>208</v>
      </c>
      <c r="B211" s="36">
        <v>139</v>
      </c>
      <c r="D211" s="7" t="s">
        <v>729</v>
      </c>
      <c r="E211" s="7" t="s">
        <v>730</v>
      </c>
      <c r="F211" s="36">
        <v>1993</v>
      </c>
      <c r="G211" s="36">
        <v>100</v>
      </c>
      <c r="H211" s="36">
        <v>94</v>
      </c>
      <c r="I211" s="36">
        <v>92</v>
      </c>
      <c r="K211" s="199" t="s">
        <v>474</v>
      </c>
      <c r="M211" s="191">
        <v>139</v>
      </c>
      <c r="N211" s="192">
        <v>34182</v>
      </c>
      <c r="O211" s="36">
        <v>1993</v>
      </c>
      <c r="P211" s="7">
        <f t="shared" si="10"/>
        <v>139</v>
      </c>
    </row>
    <row r="212" spans="1:16" x14ac:dyDescent="0.25">
      <c r="A212" s="36">
        <v>209</v>
      </c>
      <c r="B212" s="36">
        <v>139</v>
      </c>
      <c r="E212" s="7" t="s">
        <v>731</v>
      </c>
      <c r="F212" s="36">
        <v>1994</v>
      </c>
      <c r="G212" s="36">
        <v>100</v>
      </c>
      <c r="H212" s="36">
        <v>95</v>
      </c>
      <c r="I212" s="36">
        <v>87</v>
      </c>
      <c r="K212" s="199" t="s">
        <v>474</v>
      </c>
      <c r="M212" s="191">
        <v>139</v>
      </c>
      <c r="N212" s="192">
        <v>34548</v>
      </c>
      <c r="O212" s="36">
        <v>1994</v>
      </c>
      <c r="P212" s="7">
        <f t="shared" si="10"/>
        <v>139</v>
      </c>
    </row>
    <row r="213" spans="1:16" x14ac:dyDescent="0.25">
      <c r="A213" s="36">
        <v>210</v>
      </c>
      <c r="B213" s="36">
        <v>139</v>
      </c>
      <c r="E213" s="7" t="s">
        <v>732</v>
      </c>
      <c r="F213" s="36">
        <v>2011</v>
      </c>
      <c r="G213" s="36">
        <v>93</v>
      </c>
      <c r="H213" s="36">
        <v>93</v>
      </c>
      <c r="I213" s="36">
        <v>83</v>
      </c>
      <c r="K213" s="199" t="s">
        <v>474</v>
      </c>
      <c r="M213" s="191">
        <v>139</v>
      </c>
      <c r="N213" s="192">
        <v>40774</v>
      </c>
      <c r="O213" s="36">
        <v>2011</v>
      </c>
      <c r="P213" s="7">
        <f t="shared" si="10"/>
        <v>139</v>
      </c>
    </row>
    <row r="214" spans="1:16" x14ac:dyDescent="0.25">
      <c r="A214" s="36">
        <v>211</v>
      </c>
      <c r="B214" s="36">
        <v>140</v>
      </c>
      <c r="D214" s="7" t="s">
        <v>733</v>
      </c>
      <c r="E214" s="7" t="s">
        <v>734</v>
      </c>
      <c r="F214" s="36">
        <v>2006</v>
      </c>
      <c r="G214" s="36">
        <v>51</v>
      </c>
      <c r="H214" s="36">
        <v>47</v>
      </c>
      <c r="I214" s="36">
        <v>47</v>
      </c>
      <c r="K214" s="199" t="s">
        <v>735</v>
      </c>
      <c r="M214" s="191">
        <v>140</v>
      </c>
      <c r="N214" s="192">
        <v>38923</v>
      </c>
      <c r="O214" s="36">
        <v>2006</v>
      </c>
      <c r="P214" s="7">
        <f t="shared" si="10"/>
        <v>140</v>
      </c>
    </row>
    <row r="215" spans="1:16" x14ac:dyDescent="0.25">
      <c r="A215" s="36">
        <v>212</v>
      </c>
      <c r="B215" s="36">
        <v>141</v>
      </c>
      <c r="D215" s="7" t="s">
        <v>736</v>
      </c>
      <c r="E215" s="7" t="s">
        <v>737</v>
      </c>
      <c r="F215" s="36">
        <v>1992</v>
      </c>
      <c r="G215" s="36">
        <v>53</v>
      </c>
      <c r="H215" s="36">
        <v>52</v>
      </c>
      <c r="I215" s="36">
        <v>51</v>
      </c>
      <c r="K215" s="203" t="s">
        <v>469</v>
      </c>
      <c r="M215" s="191">
        <v>141</v>
      </c>
      <c r="O215" s="36">
        <v>1992</v>
      </c>
      <c r="P215" s="7">
        <f t="shared" si="10"/>
        <v>141</v>
      </c>
    </row>
    <row r="216" spans="1:16" x14ac:dyDescent="0.25">
      <c r="A216" s="36">
        <v>213</v>
      </c>
      <c r="B216" s="36">
        <v>141</v>
      </c>
      <c r="E216" s="7" t="s">
        <v>738</v>
      </c>
      <c r="F216" s="36">
        <v>1993</v>
      </c>
      <c r="G216" s="36">
        <v>50</v>
      </c>
      <c r="H216" s="36">
        <v>48</v>
      </c>
      <c r="I216" s="36">
        <v>46</v>
      </c>
      <c r="K216" s="199" t="s">
        <v>474</v>
      </c>
      <c r="M216" s="191">
        <v>141</v>
      </c>
      <c r="N216" s="192">
        <v>34151</v>
      </c>
      <c r="O216" s="36">
        <v>1993</v>
      </c>
      <c r="P216" s="7">
        <f t="shared" si="10"/>
        <v>141</v>
      </c>
    </row>
    <row r="217" spans="1:16" x14ac:dyDescent="0.25">
      <c r="A217" s="36">
        <v>214</v>
      </c>
      <c r="B217" s="36">
        <v>142</v>
      </c>
      <c r="D217" s="7" t="s">
        <v>739</v>
      </c>
      <c r="E217" s="7" t="s">
        <v>740</v>
      </c>
      <c r="F217" s="36">
        <v>2010</v>
      </c>
      <c r="G217" s="36">
        <v>75</v>
      </c>
      <c r="H217" s="36">
        <v>75</v>
      </c>
      <c r="I217" s="36">
        <v>70</v>
      </c>
      <c r="K217" s="199" t="s">
        <v>474</v>
      </c>
      <c r="M217" s="191">
        <v>142</v>
      </c>
      <c r="N217" s="192">
        <v>40397</v>
      </c>
      <c r="O217" s="36">
        <v>2010</v>
      </c>
      <c r="P217" s="7">
        <f t="shared" si="10"/>
        <v>142</v>
      </c>
    </row>
    <row r="218" spans="1:16" x14ac:dyDescent="0.25">
      <c r="A218" s="36">
        <v>215</v>
      </c>
      <c r="B218" s="36">
        <v>143</v>
      </c>
      <c r="D218" s="7" t="s">
        <v>741</v>
      </c>
      <c r="E218" s="7" t="s">
        <v>742</v>
      </c>
      <c r="F218" s="36">
        <v>2014</v>
      </c>
      <c r="G218" s="36">
        <v>197</v>
      </c>
      <c r="H218" s="36">
        <v>197</v>
      </c>
      <c r="I218" s="36">
        <v>195</v>
      </c>
      <c r="K218" s="199" t="s">
        <v>474</v>
      </c>
      <c r="M218" s="191">
        <v>143</v>
      </c>
      <c r="N218" s="192">
        <v>41812</v>
      </c>
      <c r="O218" s="36">
        <v>2014</v>
      </c>
      <c r="P218" s="7">
        <f t="shared" si="10"/>
        <v>143</v>
      </c>
    </row>
    <row r="219" spans="1:16" x14ac:dyDescent="0.25">
      <c r="A219" s="36">
        <v>216</v>
      </c>
      <c r="B219" s="36">
        <v>143</v>
      </c>
      <c r="E219" s="7" t="s">
        <v>743</v>
      </c>
      <c r="F219" s="36">
        <v>1992</v>
      </c>
      <c r="G219" s="36">
        <v>31</v>
      </c>
      <c r="H219" s="36">
        <v>31</v>
      </c>
      <c r="I219" s="36">
        <v>31</v>
      </c>
      <c r="K219" s="199" t="s">
        <v>502</v>
      </c>
      <c r="M219" s="191">
        <v>143</v>
      </c>
      <c r="N219" s="192">
        <v>33817</v>
      </c>
      <c r="O219" s="36">
        <v>1992</v>
      </c>
      <c r="P219" s="7">
        <f t="shared" si="10"/>
        <v>143</v>
      </c>
    </row>
    <row r="220" spans="1:16" x14ac:dyDescent="0.25">
      <c r="A220" s="36">
        <v>217</v>
      </c>
      <c r="B220" s="36">
        <v>143</v>
      </c>
      <c r="E220" s="7" t="s">
        <v>744</v>
      </c>
      <c r="F220" s="36">
        <v>1993</v>
      </c>
      <c r="G220" s="36">
        <v>57</v>
      </c>
      <c r="H220" s="36">
        <v>57</v>
      </c>
      <c r="I220" s="36">
        <v>55</v>
      </c>
      <c r="K220" s="199" t="s">
        <v>474</v>
      </c>
      <c r="M220" s="191">
        <v>143</v>
      </c>
      <c r="N220" s="192">
        <v>34151</v>
      </c>
      <c r="O220" s="36">
        <v>1993</v>
      </c>
      <c r="P220" s="7">
        <f t="shared" si="10"/>
        <v>143</v>
      </c>
    </row>
    <row r="221" spans="1:16" x14ac:dyDescent="0.25">
      <c r="A221" s="36">
        <v>218</v>
      </c>
      <c r="B221" s="36">
        <v>144</v>
      </c>
      <c r="D221" s="7" t="s">
        <v>745</v>
      </c>
      <c r="E221" s="7" t="s">
        <v>746</v>
      </c>
      <c r="F221" s="36">
        <v>1994</v>
      </c>
      <c r="G221" s="36">
        <v>95</v>
      </c>
      <c r="H221" s="36">
        <v>95</v>
      </c>
      <c r="I221" s="36">
        <v>91</v>
      </c>
      <c r="K221" s="199" t="s">
        <v>474</v>
      </c>
      <c r="M221" s="191">
        <v>144</v>
      </c>
      <c r="N221" s="192">
        <v>34538</v>
      </c>
      <c r="O221" s="36">
        <v>1994</v>
      </c>
      <c r="P221" s="7">
        <f t="shared" si="10"/>
        <v>144</v>
      </c>
    </row>
    <row r="222" spans="1:16" x14ac:dyDescent="0.25">
      <c r="A222" s="36">
        <v>219</v>
      </c>
      <c r="B222" s="36">
        <v>145</v>
      </c>
      <c r="D222" s="7" t="s">
        <v>747</v>
      </c>
      <c r="E222" s="7" t="s">
        <v>748</v>
      </c>
      <c r="F222" s="36">
        <v>2011</v>
      </c>
      <c r="G222" s="36">
        <v>174</v>
      </c>
      <c r="H222" s="36">
        <v>133</v>
      </c>
      <c r="I222" s="36">
        <v>131</v>
      </c>
      <c r="K222" s="199" t="s">
        <v>474</v>
      </c>
      <c r="M222" s="191">
        <v>145</v>
      </c>
      <c r="N222" s="192">
        <v>40746</v>
      </c>
      <c r="O222" s="36">
        <v>2011</v>
      </c>
      <c r="P222" s="7">
        <f t="shared" ref="P222:P227" si="11">B222</f>
        <v>145</v>
      </c>
    </row>
    <row r="223" spans="1:16" x14ac:dyDescent="0.25">
      <c r="A223" s="36">
        <v>220</v>
      </c>
      <c r="B223" s="36">
        <v>146</v>
      </c>
      <c r="D223" s="7" t="s">
        <v>749</v>
      </c>
      <c r="E223" s="7" t="s">
        <v>750</v>
      </c>
      <c r="F223" s="36">
        <v>2010</v>
      </c>
      <c r="G223" s="36">
        <v>95</v>
      </c>
      <c r="H223" s="36">
        <v>95</v>
      </c>
      <c r="I223" s="36">
        <v>95</v>
      </c>
      <c r="K223" s="199" t="s">
        <v>474</v>
      </c>
      <c r="L223" s="200" t="s">
        <v>350</v>
      </c>
      <c r="M223" s="191">
        <v>146</v>
      </c>
      <c r="O223" s="36">
        <v>2010</v>
      </c>
      <c r="P223" s="7">
        <f t="shared" si="11"/>
        <v>146</v>
      </c>
    </row>
    <row r="224" spans="1:16" x14ac:dyDescent="0.25">
      <c r="A224" s="36">
        <v>221</v>
      </c>
      <c r="B224" s="36">
        <v>147</v>
      </c>
      <c r="D224" s="7" t="s">
        <v>751</v>
      </c>
      <c r="E224" s="7" t="s">
        <v>752</v>
      </c>
      <c r="F224" s="36">
        <v>1992</v>
      </c>
      <c r="G224" s="36">
        <v>84</v>
      </c>
      <c r="H224" s="36">
        <v>84</v>
      </c>
      <c r="I224" s="36">
        <v>84</v>
      </c>
      <c r="K224" s="199" t="s">
        <v>502</v>
      </c>
      <c r="M224" s="191">
        <v>147</v>
      </c>
      <c r="N224" s="192">
        <v>33786</v>
      </c>
      <c r="O224" s="36">
        <v>1992</v>
      </c>
      <c r="P224" s="7">
        <f t="shared" si="11"/>
        <v>147</v>
      </c>
    </row>
    <row r="225" spans="1:16" x14ac:dyDescent="0.25">
      <c r="A225" s="36">
        <v>222</v>
      </c>
      <c r="B225" s="36">
        <v>147</v>
      </c>
      <c r="E225" s="7" t="s">
        <v>753</v>
      </c>
      <c r="F225" s="36">
        <v>2010</v>
      </c>
      <c r="G225" s="36">
        <v>95</v>
      </c>
      <c r="H225" s="36">
        <v>95</v>
      </c>
      <c r="I225" s="36">
        <v>92</v>
      </c>
      <c r="K225" s="199" t="s">
        <v>474</v>
      </c>
      <c r="L225" s="200" t="s">
        <v>350</v>
      </c>
      <c r="M225" s="191">
        <v>147</v>
      </c>
      <c r="N225" s="192">
        <v>40399</v>
      </c>
      <c r="O225" s="36">
        <v>2010</v>
      </c>
      <c r="P225" s="7">
        <f t="shared" si="11"/>
        <v>147</v>
      </c>
    </row>
    <row r="226" spans="1:16" x14ac:dyDescent="0.25">
      <c r="A226" s="36">
        <v>223</v>
      </c>
      <c r="B226" s="36">
        <v>148</v>
      </c>
      <c r="D226" s="7" t="s">
        <v>551</v>
      </c>
      <c r="E226" s="7" t="s">
        <v>754</v>
      </c>
      <c r="F226" s="36">
        <v>1993</v>
      </c>
      <c r="G226" s="36">
        <v>80</v>
      </c>
      <c r="H226" s="36">
        <v>70</v>
      </c>
      <c r="I226" s="36">
        <v>69</v>
      </c>
      <c r="K226" s="199" t="s">
        <v>474</v>
      </c>
      <c r="M226" s="191">
        <v>148</v>
      </c>
      <c r="N226" s="192">
        <v>34181</v>
      </c>
      <c r="O226" s="36">
        <v>1993</v>
      </c>
      <c r="P226" s="7">
        <f t="shared" si="11"/>
        <v>148</v>
      </c>
    </row>
    <row r="227" spans="1:16" x14ac:dyDescent="0.25">
      <c r="A227" s="36">
        <v>224</v>
      </c>
      <c r="B227" s="36">
        <v>149</v>
      </c>
      <c r="C227" s="7" t="s">
        <v>174</v>
      </c>
      <c r="D227" s="7" t="s">
        <v>755</v>
      </c>
      <c r="E227" s="7" t="s">
        <v>756</v>
      </c>
      <c r="F227" s="36">
        <v>1993</v>
      </c>
      <c r="G227" s="36">
        <v>98</v>
      </c>
      <c r="H227" s="36">
        <v>95</v>
      </c>
      <c r="I227" s="36">
        <v>95</v>
      </c>
      <c r="K227" s="199" t="s">
        <v>474</v>
      </c>
      <c r="M227" s="191">
        <v>149</v>
      </c>
      <c r="N227" s="192">
        <v>34180</v>
      </c>
      <c r="O227" s="36">
        <v>1993</v>
      </c>
      <c r="P227" s="7">
        <f t="shared" si="11"/>
        <v>149</v>
      </c>
    </row>
    <row r="228" spans="1:16" x14ac:dyDescent="0.25">
      <c r="A228" s="36">
        <v>225</v>
      </c>
      <c r="B228" s="36">
        <v>149</v>
      </c>
      <c r="E228" s="7" t="s">
        <v>757</v>
      </c>
      <c r="F228" s="36">
        <v>2010</v>
      </c>
      <c r="G228" s="36">
        <v>95</v>
      </c>
      <c r="H228" s="36">
        <v>95</v>
      </c>
      <c r="I228" s="36">
        <v>94</v>
      </c>
      <c r="N228" s="192">
        <v>40395</v>
      </c>
      <c r="O228" s="36">
        <v>2010</v>
      </c>
    </row>
    <row r="229" spans="1:16" x14ac:dyDescent="0.25">
      <c r="A229" s="36">
        <v>226</v>
      </c>
      <c r="B229" s="36">
        <v>150</v>
      </c>
      <c r="D229" s="7" t="s">
        <v>758</v>
      </c>
      <c r="E229" s="7" t="s">
        <v>759</v>
      </c>
      <c r="F229" s="36">
        <v>2010</v>
      </c>
      <c r="G229" s="36">
        <v>50</v>
      </c>
      <c r="H229" s="36">
        <v>50</v>
      </c>
      <c r="I229" s="36">
        <v>50</v>
      </c>
      <c r="K229" s="199" t="s">
        <v>474</v>
      </c>
      <c r="M229" s="191">
        <v>150</v>
      </c>
      <c r="N229" s="192">
        <v>40396</v>
      </c>
      <c r="O229" s="36">
        <v>2010</v>
      </c>
      <c r="P229" s="7">
        <f t="shared" ref="P229:P252" si="12">B229</f>
        <v>150</v>
      </c>
    </row>
    <row r="230" spans="1:16" x14ac:dyDescent="0.25">
      <c r="A230" s="36">
        <v>227</v>
      </c>
      <c r="B230" s="36">
        <v>151</v>
      </c>
      <c r="D230" s="7" t="s">
        <v>760</v>
      </c>
      <c r="E230" s="7" t="s">
        <v>761</v>
      </c>
      <c r="F230" s="36">
        <v>1993</v>
      </c>
      <c r="G230" s="36">
        <v>100</v>
      </c>
      <c r="H230" s="36">
        <v>94</v>
      </c>
      <c r="I230" s="36">
        <v>94</v>
      </c>
      <c r="K230" s="199" t="s">
        <v>474</v>
      </c>
      <c r="M230" s="191">
        <v>151</v>
      </c>
      <c r="N230" s="192">
        <v>34185</v>
      </c>
      <c r="O230" s="36">
        <v>1993</v>
      </c>
      <c r="P230" s="7">
        <f t="shared" si="12"/>
        <v>151</v>
      </c>
    </row>
    <row r="231" spans="1:16" x14ac:dyDescent="0.25">
      <c r="A231" s="36">
        <v>228</v>
      </c>
      <c r="B231" s="36">
        <v>151</v>
      </c>
      <c r="E231" s="7" t="s">
        <v>762</v>
      </c>
      <c r="F231" s="36">
        <v>2010</v>
      </c>
      <c r="G231" s="36">
        <v>114</v>
      </c>
      <c r="H231" s="36">
        <v>95</v>
      </c>
      <c r="I231" s="36">
        <v>95</v>
      </c>
      <c r="K231" s="199" t="s">
        <v>474</v>
      </c>
      <c r="M231" s="191">
        <v>151</v>
      </c>
      <c r="N231" s="192">
        <v>40389</v>
      </c>
      <c r="O231" s="36">
        <v>2010</v>
      </c>
      <c r="P231" s="7">
        <f t="shared" si="12"/>
        <v>151</v>
      </c>
    </row>
    <row r="232" spans="1:16" x14ac:dyDescent="0.25">
      <c r="A232" s="36">
        <v>229</v>
      </c>
      <c r="B232" s="36">
        <v>152</v>
      </c>
      <c r="D232" s="7" t="s">
        <v>763</v>
      </c>
      <c r="E232" s="7" t="s">
        <v>764</v>
      </c>
      <c r="F232" s="36">
        <v>2009</v>
      </c>
      <c r="G232" s="36">
        <v>110</v>
      </c>
      <c r="H232" s="36">
        <v>95</v>
      </c>
      <c r="I232" s="36">
        <v>83</v>
      </c>
      <c r="K232" s="199" t="s">
        <v>474</v>
      </c>
      <c r="L232" s="200" t="s">
        <v>350</v>
      </c>
      <c r="M232" s="191">
        <v>152</v>
      </c>
      <c r="N232" s="192">
        <v>40038</v>
      </c>
      <c r="O232" s="36">
        <v>2009</v>
      </c>
      <c r="P232" s="7">
        <f t="shared" si="12"/>
        <v>152</v>
      </c>
    </row>
    <row r="233" spans="1:16" x14ac:dyDescent="0.25">
      <c r="A233" s="36">
        <v>230</v>
      </c>
      <c r="B233" s="36">
        <v>152</v>
      </c>
      <c r="E233" s="7" t="s">
        <v>765</v>
      </c>
      <c r="F233" s="36">
        <v>1993</v>
      </c>
      <c r="G233" s="36">
        <v>100</v>
      </c>
      <c r="H233" s="36">
        <v>95</v>
      </c>
      <c r="I233" s="36">
        <v>94</v>
      </c>
      <c r="K233" s="199" t="s">
        <v>474</v>
      </c>
      <c r="L233" s="200" t="s">
        <v>350</v>
      </c>
      <c r="M233" s="191">
        <v>152</v>
      </c>
      <c r="N233" s="192">
        <v>34185</v>
      </c>
      <c r="O233" s="36">
        <v>1993</v>
      </c>
      <c r="P233" s="7">
        <f t="shared" si="12"/>
        <v>152</v>
      </c>
    </row>
    <row r="234" spans="1:16" x14ac:dyDescent="0.25">
      <c r="A234" s="36">
        <v>231</v>
      </c>
      <c r="B234" s="36">
        <v>153</v>
      </c>
      <c r="D234" s="7" t="s">
        <v>766</v>
      </c>
      <c r="E234" s="7" t="s">
        <v>767</v>
      </c>
      <c r="F234" s="36">
        <v>2010</v>
      </c>
      <c r="G234" s="36">
        <v>204</v>
      </c>
      <c r="H234" s="36">
        <v>95</v>
      </c>
      <c r="I234" s="36">
        <v>95</v>
      </c>
      <c r="K234" s="199" t="s">
        <v>474</v>
      </c>
      <c r="M234" s="191">
        <v>153</v>
      </c>
      <c r="N234" s="192">
        <v>40389</v>
      </c>
      <c r="O234" s="36">
        <v>2010</v>
      </c>
      <c r="P234" s="7">
        <f t="shared" si="12"/>
        <v>153</v>
      </c>
    </row>
    <row r="235" spans="1:16" x14ac:dyDescent="0.25">
      <c r="A235" s="36">
        <v>232</v>
      </c>
      <c r="B235" s="36">
        <v>154</v>
      </c>
      <c r="D235" s="7" t="s">
        <v>768</v>
      </c>
      <c r="E235" s="7" t="s">
        <v>769</v>
      </c>
      <c r="F235" s="36">
        <v>2010</v>
      </c>
      <c r="G235" s="36">
        <v>75</v>
      </c>
      <c r="H235" s="36">
        <v>75</v>
      </c>
      <c r="I235" s="36">
        <v>74</v>
      </c>
      <c r="K235" s="199" t="s">
        <v>474</v>
      </c>
      <c r="M235" s="191">
        <v>154</v>
      </c>
      <c r="N235" s="192">
        <v>40391</v>
      </c>
      <c r="O235" s="36">
        <v>2010</v>
      </c>
      <c r="P235" s="7">
        <f t="shared" si="12"/>
        <v>154</v>
      </c>
    </row>
    <row r="236" spans="1:16" x14ac:dyDescent="0.25">
      <c r="A236" s="36">
        <v>233</v>
      </c>
      <c r="B236" s="36">
        <v>155</v>
      </c>
      <c r="D236" s="7" t="s">
        <v>770</v>
      </c>
      <c r="E236" s="7" t="s">
        <v>771</v>
      </c>
      <c r="F236" s="36">
        <v>1993</v>
      </c>
      <c r="G236" s="36">
        <v>93</v>
      </c>
      <c r="H236" s="36">
        <v>92</v>
      </c>
      <c r="I236" s="36">
        <v>90</v>
      </c>
      <c r="K236" s="199" t="s">
        <v>474</v>
      </c>
      <c r="L236" s="200" t="s">
        <v>350</v>
      </c>
      <c r="M236" s="191">
        <v>155</v>
      </c>
      <c r="N236" s="192">
        <v>34183</v>
      </c>
      <c r="O236" s="36">
        <v>1993</v>
      </c>
      <c r="P236" s="7">
        <f t="shared" si="12"/>
        <v>155</v>
      </c>
    </row>
    <row r="237" spans="1:16" x14ac:dyDescent="0.25">
      <c r="A237" s="36">
        <v>234</v>
      </c>
      <c r="B237" s="36">
        <v>155</v>
      </c>
      <c r="E237" s="7" t="s">
        <v>772</v>
      </c>
      <c r="F237" s="36">
        <v>2009</v>
      </c>
      <c r="G237" s="36">
        <v>51</v>
      </c>
      <c r="H237" s="36">
        <v>51</v>
      </c>
      <c r="I237" s="36">
        <v>48</v>
      </c>
      <c r="K237" s="199" t="s">
        <v>474</v>
      </c>
      <c r="L237" s="200" t="s">
        <v>350</v>
      </c>
      <c r="M237" s="191">
        <v>155</v>
      </c>
      <c r="N237" s="192">
        <v>40036</v>
      </c>
      <c r="O237" s="36">
        <v>2009</v>
      </c>
      <c r="P237" s="7">
        <f t="shared" si="12"/>
        <v>155</v>
      </c>
    </row>
    <row r="238" spans="1:16" x14ac:dyDescent="0.25">
      <c r="A238" s="36">
        <v>235</v>
      </c>
      <c r="B238" s="36">
        <v>156</v>
      </c>
      <c r="D238" s="7" t="s">
        <v>773</v>
      </c>
      <c r="E238" s="7" t="s">
        <v>774</v>
      </c>
      <c r="F238" s="36">
        <v>2009</v>
      </c>
      <c r="G238" s="36">
        <v>109</v>
      </c>
      <c r="H238" s="36">
        <v>94</v>
      </c>
      <c r="I238" s="36">
        <v>94</v>
      </c>
      <c r="K238" s="199" t="s">
        <v>474</v>
      </c>
      <c r="L238" s="200" t="s">
        <v>350</v>
      </c>
      <c r="M238" s="191">
        <v>156</v>
      </c>
      <c r="N238" s="192">
        <v>40036</v>
      </c>
      <c r="O238" s="36">
        <v>2009</v>
      </c>
      <c r="P238" s="7">
        <f t="shared" si="12"/>
        <v>156</v>
      </c>
    </row>
    <row r="239" spans="1:16" x14ac:dyDescent="0.25">
      <c r="A239" s="36">
        <v>236</v>
      </c>
      <c r="B239" s="36">
        <v>157</v>
      </c>
      <c r="D239" s="7" t="s">
        <v>775</v>
      </c>
      <c r="E239" s="7" t="s">
        <v>776</v>
      </c>
      <c r="F239" s="36">
        <v>1992</v>
      </c>
      <c r="G239" s="36">
        <v>87</v>
      </c>
      <c r="H239" s="36">
        <v>78</v>
      </c>
      <c r="I239" s="36">
        <v>78</v>
      </c>
      <c r="K239" s="199">
        <v>0</v>
      </c>
      <c r="L239" s="200" t="s">
        <v>350</v>
      </c>
      <c r="M239" s="191">
        <v>157</v>
      </c>
      <c r="N239" s="192">
        <v>33817</v>
      </c>
      <c r="O239" s="36">
        <v>1992</v>
      </c>
      <c r="P239" s="7">
        <f t="shared" si="12"/>
        <v>157</v>
      </c>
    </row>
    <row r="240" spans="1:16" x14ac:dyDescent="0.25">
      <c r="A240" s="36">
        <v>237</v>
      </c>
      <c r="B240" s="36">
        <v>158</v>
      </c>
      <c r="D240" s="7" t="s">
        <v>777</v>
      </c>
      <c r="E240" s="7" t="s">
        <v>778</v>
      </c>
      <c r="F240" s="36">
        <v>2010</v>
      </c>
      <c r="G240" s="36">
        <v>30</v>
      </c>
      <c r="H240" s="36">
        <v>30</v>
      </c>
      <c r="I240" s="36">
        <v>29</v>
      </c>
      <c r="K240" s="199" t="s">
        <v>474</v>
      </c>
      <c r="L240" s="200" t="s">
        <v>350</v>
      </c>
      <c r="M240" s="191">
        <v>158</v>
      </c>
      <c r="N240" s="192">
        <v>40390</v>
      </c>
      <c r="O240" s="36">
        <v>2010</v>
      </c>
      <c r="P240" s="7">
        <f t="shared" si="12"/>
        <v>158</v>
      </c>
    </row>
    <row r="241" spans="1:16" x14ac:dyDescent="0.25">
      <c r="A241" s="36">
        <v>238</v>
      </c>
      <c r="B241" s="36">
        <v>158</v>
      </c>
      <c r="E241" s="7" t="s">
        <v>779</v>
      </c>
      <c r="F241" s="36">
        <v>2001</v>
      </c>
      <c r="G241" s="36">
        <v>55</v>
      </c>
      <c r="H241" s="36">
        <v>55</v>
      </c>
      <c r="I241" s="36">
        <v>45</v>
      </c>
      <c r="K241" s="199" t="s">
        <v>474</v>
      </c>
      <c r="L241" s="200" t="s">
        <v>350</v>
      </c>
      <c r="M241" s="191">
        <v>158</v>
      </c>
      <c r="N241" s="192">
        <v>37131</v>
      </c>
      <c r="O241" s="36">
        <v>2001</v>
      </c>
      <c r="P241" s="7">
        <f t="shared" si="12"/>
        <v>158</v>
      </c>
    </row>
    <row r="242" spans="1:16" x14ac:dyDescent="0.25">
      <c r="A242" s="36">
        <v>239</v>
      </c>
      <c r="B242" s="36">
        <v>158</v>
      </c>
      <c r="E242" s="7" t="s">
        <v>780</v>
      </c>
      <c r="F242" s="36">
        <v>2009</v>
      </c>
      <c r="G242" s="36">
        <v>22</v>
      </c>
      <c r="H242" s="36">
        <v>22</v>
      </c>
      <c r="I242" s="36">
        <v>22</v>
      </c>
      <c r="K242" s="199" t="s">
        <v>474</v>
      </c>
      <c r="L242" s="200" t="s">
        <v>350</v>
      </c>
      <c r="M242" s="191">
        <v>158</v>
      </c>
      <c r="N242" s="192">
        <v>40041</v>
      </c>
      <c r="O242" s="36">
        <v>2009</v>
      </c>
      <c r="P242" s="7">
        <f t="shared" si="12"/>
        <v>158</v>
      </c>
    </row>
    <row r="243" spans="1:16" x14ac:dyDescent="0.25">
      <c r="A243" s="36">
        <v>240</v>
      </c>
      <c r="B243" s="36">
        <v>159</v>
      </c>
      <c r="D243" s="7" t="s">
        <v>781</v>
      </c>
      <c r="E243" s="7" t="s">
        <v>782</v>
      </c>
      <c r="F243" s="36">
        <v>2002</v>
      </c>
      <c r="G243" s="36">
        <v>50</v>
      </c>
      <c r="H243" s="36">
        <v>50</v>
      </c>
      <c r="I243" s="36">
        <v>49</v>
      </c>
      <c r="K243" s="199" t="s">
        <v>474</v>
      </c>
      <c r="L243" s="200" t="s">
        <v>350</v>
      </c>
      <c r="M243" s="191">
        <v>159</v>
      </c>
      <c r="N243" s="192">
        <v>37467</v>
      </c>
      <c r="O243" s="36">
        <v>2002</v>
      </c>
      <c r="P243" s="7">
        <f t="shared" si="12"/>
        <v>159</v>
      </c>
    </row>
    <row r="244" spans="1:16" x14ac:dyDescent="0.25">
      <c r="A244" s="36">
        <v>241</v>
      </c>
      <c r="B244" s="36">
        <v>160</v>
      </c>
      <c r="D244" s="7" t="s">
        <v>783</v>
      </c>
      <c r="E244" s="7" t="s">
        <v>784</v>
      </c>
      <c r="F244" s="36">
        <v>1998</v>
      </c>
      <c r="G244" s="36">
        <v>100</v>
      </c>
      <c r="H244" s="36">
        <v>95</v>
      </c>
      <c r="I244" s="36">
        <v>95</v>
      </c>
      <c r="K244" s="33" t="s">
        <v>474</v>
      </c>
      <c r="L244" s="7" t="s">
        <v>350</v>
      </c>
      <c r="M244" s="191">
        <v>160</v>
      </c>
      <c r="N244" s="192">
        <v>36040</v>
      </c>
      <c r="O244" s="36">
        <v>1998</v>
      </c>
      <c r="P244" s="7">
        <f t="shared" si="12"/>
        <v>160</v>
      </c>
    </row>
    <row r="245" spans="1:16" x14ac:dyDescent="0.25">
      <c r="A245" s="36">
        <v>242</v>
      </c>
      <c r="B245" s="36">
        <v>161</v>
      </c>
      <c r="D245" s="7" t="s">
        <v>785</v>
      </c>
      <c r="E245" s="7" t="s">
        <v>786</v>
      </c>
      <c r="F245" s="36">
        <v>2009</v>
      </c>
      <c r="G245" s="36">
        <v>131</v>
      </c>
      <c r="H245" s="36">
        <v>95</v>
      </c>
      <c r="I245" s="36">
        <v>94</v>
      </c>
      <c r="K245" s="33" t="s">
        <v>474</v>
      </c>
      <c r="L245" s="7" t="s">
        <v>350</v>
      </c>
      <c r="M245" s="191">
        <v>161</v>
      </c>
      <c r="N245" s="192">
        <v>40041</v>
      </c>
      <c r="O245" s="36">
        <v>2009</v>
      </c>
      <c r="P245" s="7">
        <f t="shared" si="12"/>
        <v>161</v>
      </c>
    </row>
    <row r="246" spans="1:16" x14ac:dyDescent="0.25">
      <c r="A246" s="36">
        <v>243</v>
      </c>
      <c r="B246" s="36">
        <v>162</v>
      </c>
      <c r="D246" s="7" t="s">
        <v>787</v>
      </c>
      <c r="E246" s="7" t="s">
        <v>788</v>
      </c>
      <c r="F246" s="36">
        <v>2009</v>
      </c>
      <c r="G246" s="36">
        <v>111</v>
      </c>
      <c r="H246" s="36">
        <v>95</v>
      </c>
      <c r="I246" s="36">
        <v>95</v>
      </c>
      <c r="K246" s="199" t="s">
        <v>474</v>
      </c>
      <c r="L246" s="200" t="s">
        <v>350</v>
      </c>
      <c r="M246" s="191">
        <v>162</v>
      </c>
      <c r="N246" s="192">
        <v>40041</v>
      </c>
      <c r="O246" s="36">
        <v>2009</v>
      </c>
      <c r="P246" s="7">
        <f t="shared" si="12"/>
        <v>162</v>
      </c>
    </row>
    <row r="247" spans="1:16" x14ac:dyDescent="0.25">
      <c r="A247" s="36">
        <v>244</v>
      </c>
      <c r="B247" s="36">
        <v>162</v>
      </c>
      <c r="E247" s="7" t="s">
        <v>789</v>
      </c>
      <c r="F247" s="36">
        <v>1992</v>
      </c>
      <c r="G247" s="36">
        <v>100</v>
      </c>
      <c r="H247" s="36">
        <v>95</v>
      </c>
      <c r="I247" s="36">
        <v>95</v>
      </c>
      <c r="K247" s="199">
        <v>0</v>
      </c>
      <c r="L247" s="200" t="s">
        <v>350</v>
      </c>
      <c r="M247" s="191">
        <v>162</v>
      </c>
      <c r="N247" s="192">
        <v>33817</v>
      </c>
      <c r="O247" s="36">
        <v>1992</v>
      </c>
      <c r="P247" s="7">
        <f t="shared" si="12"/>
        <v>162</v>
      </c>
    </row>
    <row r="248" spans="1:16" x14ac:dyDescent="0.25">
      <c r="A248" s="36">
        <v>245</v>
      </c>
      <c r="B248" s="36">
        <v>163</v>
      </c>
      <c r="D248" s="7" t="s">
        <v>790</v>
      </c>
      <c r="E248" s="7" t="s">
        <v>791</v>
      </c>
      <c r="F248" s="36">
        <v>2008</v>
      </c>
      <c r="G248" s="36">
        <v>97</v>
      </c>
      <c r="H248" s="36">
        <v>97</v>
      </c>
      <c r="I248" s="36">
        <v>94</v>
      </c>
      <c r="K248" s="199" t="s">
        <v>474</v>
      </c>
      <c r="L248" s="200" t="s">
        <v>350</v>
      </c>
      <c r="M248" s="191">
        <v>163</v>
      </c>
      <c r="N248" s="192">
        <v>39687</v>
      </c>
      <c r="O248" s="36">
        <v>2008</v>
      </c>
      <c r="P248" s="7">
        <f t="shared" si="12"/>
        <v>163</v>
      </c>
    </row>
    <row r="249" spans="1:16" x14ac:dyDescent="0.25">
      <c r="A249" s="36">
        <v>246</v>
      </c>
      <c r="B249" s="36">
        <v>164</v>
      </c>
      <c r="D249" s="7" t="s">
        <v>792</v>
      </c>
      <c r="E249" s="7" t="s">
        <v>793</v>
      </c>
      <c r="F249" s="36">
        <v>2008</v>
      </c>
      <c r="G249" s="36">
        <v>130</v>
      </c>
      <c r="H249" s="36">
        <v>130</v>
      </c>
      <c r="I249" s="36">
        <v>91</v>
      </c>
      <c r="K249" s="199" t="s">
        <v>474</v>
      </c>
      <c r="L249" s="200" t="s">
        <v>350</v>
      </c>
      <c r="M249" s="191">
        <v>164</v>
      </c>
      <c r="N249" s="192">
        <v>39687</v>
      </c>
      <c r="O249" s="36">
        <v>2008</v>
      </c>
      <c r="P249" s="7">
        <f t="shared" si="12"/>
        <v>164</v>
      </c>
    </row>
    <row r="250" spans="1:16" x14ac:dyDescent="0.25">
      <c r="A250" s="36">
        <v>247</v>
      </c>
      <c r="B250" s="36">
        <v>165</v>
      </c>
      <c r="D250" s="7" t="s">
        <v>794</v>
      </c>
      <c r="E250" s="7" t="s">
        <v>795</v>
      </c>
      <c r="F250" s="36">
        <v>2008</v>
      </c>
      <c r="G250" s="36">
        <v>95</v>
      </c>
      <c r="H250" s="36">
        <v>95</v>
      </c>
      <c r="I250" s="36">
        <v>76</v>
      </c>
      <c r="K250" s="199" t="s">
        <v>474</v>
      </c>
      <c r="L250" s="200" t="s">
        <v>350</v>
      </c>
      <c r="M250" s="191">
        <v>165</v>
      </c>
      <c r="N250" s="192">
        <v>39687</v>
      </c>
      <c r="O250" s="36">
        <v>2008</v>
      </c>
      <c r="P250" s="7">
        <f t="shared" si="12"/>
        <v>165</v>
      </c>
    </row>
    <row r="251" spans="1:16" x14ac:dyDescent="0.25">
      <c r="A251" s="36">
        <v>248</v>
      </c>
      <c r="B251" s="36">
        <v>165</v>
      </c>
      <c r="E251" s="7" t="s">
        <v>796</v>
      </c>
      <c r="F251" s="36">
        <v>1992</v>
      </c>
      <c r="G251" s="36">
        <v>80</v>
      </c>
      <c r="H251" s="36">
        <v>80</v>
      </c>
      <c r="I251" s="36">
        <v>68</v>
      </c>
      <c r="K251" s="199">
        <v>0</v>
      </c>
      <c r="L251" s="200" t="s">
        <v>350</v>
      </c>
      <c r="M251" s="191">
        <v>165</v>
      </c>
      <c r="N251" s="192">
        <v>33817</v>
      </c>
      <c r="O251" s="36">
        <v>1992</v>
      </c>
      <c r="P251" s="7">
        <f t="shared" si="12"/>
        <v>165</v>
      </c>
    </row>
    <row r="252" spans="1:16" x14ac:dyDescent="0.25">
      <c r="A252" s="36">
        <v>249</v>
      </c>
      <c r="B252" s="36">
        <v>166</v>
      </c>
      <c r="C252" s="7" t="s">
        <v>175</v>
      </c>
      <c r="D252" s="7" t="s">
        <v>797</v>
      </c>
      <c r="E252" s="7" t="s">
        <v>798</v>
      </c>
      <c r="F252" s="36">
        <v>1996</v>
      </c>
      <c r="G252" s="36">
        <v>100</v>
      </c>
      <c r="H252" s="36">
        <v>95</v>
      </c>
      <c r="I252" s="36">
        <v>95</v>
      </c>
      <c r="K252" s="199" t="s">
        <v>474</v>
      </c>
      <c r="L252" s="200" t="s">
        <v>350</v>
      </c>
      <c r="M252" s="191">
        <v>166</v>
      </c>
      <c r="N252" s="192">
        <v>35313</v>
      </c>
      <c r="O252" s="36">
        <v>1996</v>
      </c>
      <c r="P252" s="7">
        <f t="shared" si="12"/>
        <v>166</v>
      </c>
    </row>
    <row r="253" spans="1:16" x14ac:dyDescent="0.25">
      <c r="A253" s="36">
        <v>250</v>
      </c>
      <c r="B253" s="36" t="s">
        <v>374</v>
      </c>
      <c r="D253" s="7" t="s">
        <v>799</v>
      </c>
      <c r="E253" s="7" t="s">
        <v>800</v>
      </c>
      <c r="F253" s="36">
        <v>1992</v>
      </c>
      <c r="G253" s="36">
        <v>80</v>
      </c>
      <c r="H253" s="36">
        <v>86</v>
      </c>
      <c r="I253" s="36">
        <v>0</v>
      </c>
      <c r="J253" s="7" t="s">
        <v>801</v>
      </c>
      <c r="N253" s="192">
        <v>33817</v>
      </c>
      <c r="O253" s="36">
        <v>1992</v>
      </c>
    </row>
    <row r="254" spans="1:16" x14ac:dyDescent="0.25">
      <c r="A254" s="36">
        <v>251</v>
      </c>
      <c r="B254" s="36" t="s">
        <v>374</v>
      </c>
      <c r="E254" s="7" t="s">
        <v>802</v>
      </c>
      <c r="F254" s="36">
        <v>1994</v>
      </c>
      <c r="G254" s="36">
        <v>100</v>
      </c>
      <c r="H254" s="36">
        <v>95</v>
      </c>
      <c r="I254" s="36">
        <v>0</v>
      </c>
      <c r="J254" s="7" t="s">
        <v>801</v>
      </c>
      <c r="N254" s="192">
        <v>34542</v>
      </c>
      <c r="O254" s="36">
        <v>1994</v>
      </c>
    </row>
    <row r="255" spans="1:16" x14ac:dyDescent="0.25">
      <c r="A255" s="36">
        <v>252</v>
      </c>
      <c r="B255" s="36">
        <v>167</v>
      </c>
      <c r="E255" s="7" t="s">
        <v>803</v>
      </c>
      <c r="F255" s="36">
        <v>2009</v>
      </c>
      <c r="G255" s="36">
        <v>200</v>
      </c>
      <c r="H255" s="36">
        <v>95</v>
      </c>
      <c r="I255" s="36">
        <v>92</v>
      </c>
      <c r="K255" s="199" t="s">
        <v>474</v>
      </c>
      <c r="L255" s="200" t="s">
        <v>350</v>
      </c>
      <c r="M255" s="191">
        <v>167</v>
      </c>
      <c r="N255" s="192">
        <v>40043</v>
      </c>
      <c r="O255" s="36">
        <v>2009</v>
      </c>
      <c r="P255" s="7">
        <f t="shared" ref="P255:P273" si="13">B255</f>
        <v>167</v>
      </c>
    </row>
    <row r="256" spans="1:16" x14ac:dyDescent="0.25">
      <c r="A256" s="36">
        <v>253</v>
      </c>
      <c r="B256" s="36">
        <v>168</v>
      </c>
      <c r="D256" s="7" t="s">
        <v>804</v>
      </c>
      <c r="E256" s="7" t="s">
        <v>805</v>
      </c>
      <c r="F256" s="36">
        <v>2009</v>
      </c>
      <c r="G256" s="36">
        <v>95</v>
      </c>
      <c r="H256" s="36">
        <v>95</v>
      </c>
      <c r="I256" s="36">
        <v>95</v>
      </c>
      <c r="K256" s="199" t="s">
        <v>474</v>
      </c>
      <c r="L256" s="200" t="s">
        <v>350</v>
      </c>
      <c r="M256" s="191">
        <v>168</v>
      </c>
      <c r="N256" s="192">
        <v>40045</v>
      </c>
      <c r="O256" s="36">
        <v>2009</v>
      </c>
      <c r="P256" s="7">
        <f t="shared" si="13"/>
        <v>168</v>
      </c>
    </row>
    <row r="257" spans="1:16" x14ac:dyDescent="0.25">
      <c r="A257" s="36">
        <v>254</v>
      </c>
      <c r="B257" s="36">
        <v>168</v>
      </c>
      <c r="E257" s="7" t="s">
        <v>806</v>
      </c>
      <c r="F257" s="36">
        <v>1992</v>
      </c>
      <c r="G257" s="36">
        <v>100</v>
      </c>
      <c r="H257" s="36">
        <v>95</v>
      </c>
      <c r="I257" s="36">
        <v>95</v>
      </c>
      <c r="K257" s="199">
        <v>0</v>
      </c>
      <c r="L257" s="200" t="s">
        <v>350</v>
      </c>
      <c r="M257" s="191">
        <v>168</v>
      </c>
      <c r="N257" s="192">
        <v>33846</v>
      </c>
      <c r="O257" s="36">
        <v>1992</v>
      </c>
      <c r="P257" s="7">
        <f t="shared" si="13"/>
        <v>168</v>
      </c>
    </row>
    <row r="258" spans="1:16" x14ac:dyDescent="0.25">
      <c r="A258" s="36">
        <v>255</v>
      </c>
      <c r="B258" s="36">
        <v>169</v>
      </c>
      <c r="D258" s="7" t="s">
        <v>807</v>
      </c>
      <c r="E258" s="7" t="s">
        <v>808</v>
      </c>
      <c r="F258" s="36">
        <v>1996</v>
      </c>
      <c r="G258" s="36">
        <v>100</v>
      </c>
      <c r="H258" s="36">
        <v>95</v>
      </c>
      <c r="I258" s="36">
        <v>95</v>
      </c>
      <c r="K258" s="199" t="s">
        <v>474</v>
      </c>
      <c r="L258" s="200" t="s">
        <v>350</v>
      </c>
      <c r="M258" s="191">
        <v>169</v>
      </c>
      <c r="N258" s="192">
        <v>35312</v>
      </c>
      <c r="O258" s="36">
        <v>1996</v>
      </c>
      <c r="P258" s="7">
        <f t="shared" si="13"/>
        <v>169</v>
      </c>
    </row>
    <row r="259" spans="1:16" x14ac:dyDescent="0.25">
      <c r="A259" s="36">
        <v>256</v>
      </c>
      <c r="B259" s="36">
        <v>169</v>
      </c>
      <c r="E259" s="7" t="s">
        <v>809</v>
      </c>
      <c r="F259" s="36">
        <v>2009</v>
      </c>
      <c r="G259" s="36">
        <v>125</v>
      </c>
      <c r="H259" s="36">
        <v>95</v>
      </c>
      <c r="I259" s="36">
        <v>88</v>
      </c>
      <c r="K259" s="199" t="s">
        <v>474</v>
      </c>
      <c r="L259" s="200" t="s">
        <v>350</v>
      </c>
      <c r="M259" s="191">
        <v>169</v>
      </c>
      <c r="N259" s="192">
        <v>40045</v>
      </c>
      <c r="O259" s="36">
        <v>2009</v>
      </c>
      <c r="P259" s="7">
        <f t="shared" si="13"/>
        <v>169</v>
      </c>
    </row>
    <row r="260" spans="1:16" x14ac:dyDescent="0.25">
      <c r="A260" s="36">
        <v>257</v>
      </c>
      <c r="B260" s="36">
        <v>170</v>
      </c>
      <c r="D260" s="7" t="s">
        <v>810</v>
      </c>
      <c r="E260" s="7" t="s">
        <v>811</v>
      </c>
      <c r="F260" s="36">
        <v>1992</v>
      </c>
      <c r="G260" s="36">
        <v>100</v>
      </c>
      <c r="H260" s="36">
        <v>76</v>
      </c>
      <c r="I260" s="36">
        <v>76</v>
      </c>
      <c r="K260" s="199">
        <v>0</v>
      </c>
      <c r="L260" s="200" t="s">
        <v>350</v>
      </c>
      <c r="M260" s="191">
        <v>170</v>
      </c>
      <c r="N260" s="192">
        <v>33817</v>
      </c>
      <c r="O260" s="36">
        <v>1992</v>
      </c>
      <c r="P260" s="7">
        <f t="shared" si="13"/>
        <v>170</v>
      </c>
    </row>
    <row r="261" spans="1:16" x14ac:dyDescent="0.25">
      <c r="A261" s="36">
        <v>258</v>
      </c>
      <c r="B261" s="36">
        <v>171</v>
      </c>
      <c r="D261" s="7" t="s">
        <v>812</v>
      </c>
      <c r="E261" s="7" t="s">
        <v>813</v>
      </c>
      <c r="F261" s="36">
        <v>1992</v>
      </c>
      <c r="G261" s="36">
        <v>86</v>
      </c>
      <c r="H261" s="36">
        <v>80</v>
      </c>
      <c r="I261" s="36">
        <v>80</v>
      </c>
      <c r="K261" s="199" t="s">
        <v>474</v>
      </c>
      <c r="L261" s="200" t="s">
        <v>350</v>
      </c>
      <c r="M261" s="191">
        <v>171</v>
      </c>
      <c r="O261" s="36">
        <v>1992</v>
      </c>
      <c r="P261" s="7">
        <f t="shared" si="13"/>
        <v>171</v>
      </c>
    </row>
    <row r="262" spans="1:16" x14ac:dyDescent="0.25">
      <c r="A262" s="36">
        <v>259</v>
      </c>
      <c r="B262" s="36">
        <v>171</v>
      </c>
      <c r="E262" s="7" t="s">
        <v>814</v>
      </c>
      <c r="F262" s="36">
        <v>2009</v>
      </c>
      <c r="G262" s="36">
        <v>173</v>
      </c>
      <c r="H262" s="36">
        <v>95</v>
      </c>
      <c r="I262" s="36">
        <v>91</v>
      </c>
      <c r="K262" s="199" t="s">
        <v>474</v>
      </c>
      <c r="L262" s="200" t="s">
        <v>350</v>
      </c>
      <c r="M262" s="191">
        <v>171</v>
      </c>
      <c r="N262" s="192">
        <v>40044</v>
      </c>
      <c r="O262" s="36">
        <v>2009</v>
      </c>
      <c r="P262" s="7">
        <f t="shared" si="13"/>
        <v>171</v>
      </c>
    </row>
    <row r="263" spans="1:16" x14ac:dyDescent="0.25">
      <c r="A263" s="36">
        <v>260</v>
      </c>
      <c r="B263" s="36">
        <v>172</v>
      </c>
      <c r="D263" s="7" t="s">
        <v>815</v>
      </c>
      <c r="E263" s="7" t="s">
        <v>816</v>
      </c>
      <c r="F263" s="36">
        <v>2009</v>
      </c>
      <c r="G263" s="36">
        <v>100</v>
      </c>
      <c r="H263" s="36">
        <v>95</v>
      </c>
      <c r="I263" s="36">
        <v>95</v>
      </c>
      <c r="K263" s="199" t="s">
        <v>474</v>
      </c>
      <c r="L263" s="200" t="s">
        <v>350</v>
      </c>
      <c r="M263" s="191">
        <v>172</v>
      </c>
      <c r="N263" s="192">
        <v>40044</v>
      </c>
      <c r="O263" s="36">
        <v>2009</v>
      </c>
      <c r="P263" s="7">
        <f t="shared" si="13"/>
        <v>172</v>
      </c>
    </row>
    <row r="264" spans="1:16" x14ac:dyDescent="0.25">
      <c r="A264" s="36">
        <v>261</v>
      </c>
      <c r="B264" s="36">
        <v>172</v>
      </c>
      <c r="E264" s="7" t="s">
        <v>817</v>
      </c>
      <c r="F264" s="36">
        <v>1992</v>
      </c>
      <c r="G264" s="36">
        <v>86</v>
      </c>
      <c r="H264" s="36">
        <v>86</v>
      </c>
      <c r="I264" s="36">
        <v>86</v>
      </c>
      <c r="K264" s="199">
        <v>0</v>
      </c>
      <c r="L264" s="200" t="s">
        <v>350</v>
      </c>
      <c r="M264" s="191">
        <v>172</v>
      </c>
      <c r="O264" s="36">
        <v>1992</v>
      </c>
      <c r="P264" s="7">
        <f t="shared" si="13"/>
        <v>172</v>
      </c>
    </row>
    <row r="265" spans="1:16" x14ac:dyDescent="0.25">
      <c r="A265" s="36">
        <v>262</v>
      </c>
      <c r="B265" s="36">
        <v>173</v>
      </c>
      <c r="C265" s="7" t="s">
        <v>176</v>
      </c>
      <c r="D265" s="7" t="s">
        <v>818</v>
      </c>
      <c r="E265" s="7" t="s">
        <v>819</v>
      </c>
      <c r="F265" s="36">
        <v>2009</v>
      </c>
      <c r="G265" s="36">
        <v>142</v>
      </c>
      <c r="H265" s="36">
        <v>95</v>
      </c>
      <c r="I265" s="36">
        <v>92</v>
      </c>
      <c r="K265" s="199" t="s">
        <v>474</v>
      </c>
      <c r="L265" s="200" t="s">
        <v>350</v>
      </c>
      <c r="M265" s="191">
        <v>173</v>
      </c>
      <c r="N265" s="192">
        <v>40044</v>
      </c>
      <c r="O265" s="36">
        <v>2009</v>
      </c>
      <c r="P265" s="7">
        <f t="shared" si="13"/>
        <v>173</v>
      </c>
    </row>
    <row r="266" spans="1:16" x14ac:dyDescent="0.25">
      <c r="A266" s="36">
        <v>263</v>
      </c>
      <c r="B266" s="36">
        <v>173</v>
      </c>
      <c r="E266" s="7" t="s">
        <v>820</v>
      </c>
      <c r="F266" s="36">
        <v>1992</v>
      </c>
      <c r="G266" s="36">
        <v>80</v>
      </c>
      <c r="H266" s="36">
        <v>80</v>
      </c>
      <c r="I266" s="36">
        <v>80</v>
      </c>
      <c r="K266" s="199" t="s">
        <v>474</v>
      </c>
      <c r="L266" s="200" t="s">
        <v>350</v>
      </c>
      <c r="M266" s="191">
        <v>173</v>
      </c>
      <c r="N266" s="192">
        <v>33817</v>
      </c>
      <c r="O266" s="36">
        <v>1992</v>
      </c>
      <c r="P266" s="7">
        <f t="shared" si="13"/>
        <v>173</v>
      </c>
    </row>
    <row r="267" spans="1:16" x14ac:dyDescent="0.25">
      <c r="A267" s="36">
        <v>264</v>
      </c>
      <c r="B267" s="36">
        <v>174</v>
      </c>
      <c r="D267" s="7" t="s">
        <v>821</v>
      </c>
      <c r="E267" s="7" t="s">
        <v>822</v>
      </c>
      <c r="F267" s="36">
        <v>2009</v>
      </c>
      <c r="G267" s="36">
        <v>200</v>
      </c>
      <c r="H267" s="36">
        <v>95</v>
      </c>
      <c r="I267" s="36">
        <v>95</v>
      </c>
      <c r="K267" s="199" t="s">
        <v>474</v>
      </c>
      <c r="L267" s="200" t="s">
        <v>350</v>
      </c>
      <c r="M267" s="191">
        <v>174</v>
      </c>
      <c r="N267" s="192">
        <v>40045</v>
      </c>
      <c r="O267" s="36">
        <v>2009</v>
      </c>
      <c r="P267" s="7">
        <f t="shared" si="13"/>
        <v>174</v>
      </c>
    </row>
    <row r="268" spans="1:16" x14ac:dyDescent="0.25">
      <c r="A268" s="36">
        <v>265</v>
      </c>
      <c r="B268" s="36">
        <v>174</v>
      </c>
      <c r="E268" s="7" t="s">
        <v>823</v>
      </c>
      <c r="F268" s="36">
        <v>1996</v>
      </c>
      <c r="G268" s="36">
        <v>100</v>
      </c>
      <c r="H268" s="36">
        <v>95</v>
      </c>
      <c r="I268" s="36">
        <v>91</v>
      </c>
      <c r="K268" s="199" t="s">
        <v>474</v>
      </c>
      <c r="L268" s="200" t="s">
        <v>350</v>
      </c>
      <c r="M268" s="191">
        <v>174</v>
      </c>
      <c r="N268" s="192">
        <v>35303</v>
      </c>
      <c r="O268" s="36">
        <v>1996</v>
      </c>
      <c r="P268" s="7">
        <f t="shared" si="13"/>
        <v>174</v>
      </c>
    </row>
    <row r="269" spans="1:16" x14ac:dyDescent="0.25">
      <c r="A269" s="36">
        <v>266</v>
      </c>
      <c r="B269" s="36">
        <v>175</v>
      </c>
      <c r="D269" s="7" t="s">
        <v>824</v>
      </c>
      <c r="E269" s="7" t="s">
        <v>825</v>
      </c>
      <c r="F269" s="36">
        <v>2009</v>
      </c>
      <c r="G269" s="36">
        <v>108</v>
      </c>
      <c r="H269" s="36">
        <v>95</v>
      </c>
      <c r="I269" s="36">
        <v>94</v>
      </c>
      <c r="K269" s="199" t="s">
        <v>474</v>
      </c>
      <c r="L269" s="200" t="s">
        <v>350</v>
      </c>
      <c r="M269" s="191">
        <v>175</v>
      </c>
      <c r="N269" s="192">
        <v>40045</v>
      </c>
      <c r="O269" s="36">
        <v>2009</v>
      </c>
      <c r="P269" s="7">
        <f t="shared" si="13"/>
        <v>175</v>
      </c>
    </row>
    <row r="270" spans="1:16" x14ac:dyDescent="0.25">
      <c r="A270" s="36">
        <v>267</v>
      </c>
      <c r="B270" s="36">
        <v>175</v>
      </c>
      <c r="E270" s="7" t="s">
        <v>826</v>
      </c>
      <c r="F270" s="36">
        <v>1992</v>
      </c>
      <c r="G270" s="36">
        <v>100</v>
      </c>
      <c r="H270" s="36">
        <v>95</v>
      </c>
      <c r="I270" s="36">
        <v>95</v>
      </c>
      <c r="K270" s="199">
        <v>0</v>
      </c>
      <c r="L270" s="200" t="s">
        <v>350</v>
      </c>
      <c r="M270" s="191">
        <v>175</v>
      </c>
      <c r="N270" s="192">
        <v>33848</v>
      </c>
      <c r="O270" s="36">
        <v>1992</v>
      </c>
      <c r="P270" s="7">
        <f t="shared" si="13"/>
        <v>175</v>
      </c>
    </row>
    <row r="271" spans="1:16" x14ac:dyDescent="0.25">
      <c r="A271" s="36">
        <v>268</v>
      </c>
      <c r="B271" s="36">
        <v>175</v>
      </c>
      <c r="E271" s="7" t="s">
        <v>827</v>
      </c>
      <c r="F271" s="36">
        <v>1993</v>
      </c>
      <c r="G271" s="36">
        <v>100</v>
      </c>
      <c r="H271" s="36">
        <v>93</v>
      </c>
      <c r="I271" s="36">
        <v>91</v>
      </c>
      <c r="K271" s="199" t="s">
        <v>474</v>
      </c>
      <c r="L271" s="200" t="s">
        <v>350</v>
      </c>
      <c r="M271" s="191">
        <v>175</v>
      </c>
      <c r="N271" s="192">
        <v>34211</v>
      </c>
      <c r="O271" s="36">
        <v>1993</v>
      </c>
      <c r="P271" s="7">
        <f t="shared" si="13"/>
        <v>175</v>
      </c>
    </row>
    <row r="272" spans="1:16" x14ac:dyDescent="0.25">
      <c r="A272" s="36">
        <v>269</v>
      </c>
      <c r="B272" s="36">
        <v>176</v>
      </c>
      <c r="D272" s="7" t="s">
        <v>828</v>
      </c>
      <c r="E272" s="7" t="s">
        <v>829</v>
      </c>
      <c r="F272" s="36">
        <v>1996</v>
      </c>
      <c r="G272" s="36">
        <v>100</v>
      </c>
      <c r="H272" s="36">
        <v>95</v>
      </c>
      <c r="I272" s="36">
        <v>95</v>
      </c>
      <c r="K272" s="199" t="s">
        <v>474</v>
      </c>
      <c r="L272" s="200" t="s">
        <v>350</v>
      </c>
      <c r="M272" s="191">
        <v>176</v>
      </c>
      <c r="N272" s="192">
        <v>35306</v>
      </c>
      <c r="O272" s="36">
        <v>1996</v>
      </c>
      <c r="P272" s="7">
        <f t="shared" si="13"/>
        <v>176</v>
      </c>
    </row>
    <row r="273" spans="1:16" x14ac:dyDescent="0.25">
      <c r="A273" s="36">
        <v>270</v>
      </c>
      <c r="B273" s="36">
        <v>177</v>
      </c>
      <c r="D273" s="7" t="s">
        <v>830</v>
      </c>
      <c r="E273" s="7" t="s">
        <v>831</v>
      </c>
      <c r="F273" s="36">
        <v>1992</v>
      </c>
      <c r="G273" s="36">
        <v>87</v>
      </c>
      <c r="H273" s="36">
        <v>87</v>
      </c>
      <c r="I273" s="36">
        <v>87</v>
      </c>
      <c r="K273" s="199" t="s">
        <v>502</v>
      </c>
      <c r="L273" s="200" t="s">
        <v>350</v>
      </c>
      <c r="M273" s="191">
        <v>177</v>
      </c>
      <c r="N273" s="192">
        <v>33817</v>
      </c>
      <c r="O273" s="36">
        <v>1992</v>
      </c>
      <c r="P273" s="7">
        <f t="shared" si="13"/>
        <v>177</v>
      </c>
    </row>
    <row r="274" spans="1:16" x14ac:dyDescent="0.25">
      <c r="A274" s="36">
        <v>271</v>
      </c>
      <c r="B274" s="36" t="s">
        <v>374</v>
      </c>
      <c r="D274" s="7" t="s">
        <v>832</v>
      </c>
      <c r="E274" s="7" t="s">
        <v>833</v>
      </c>
      <c r="F274" s="36">
        <v>1992</v>
      </c>
      <c r="G274" s="36">
        <v>64</v>
      </c>
      <c r="H274" s="36">
        <v>53</v>
      </c>
      <c r="I274" s="36">
        <v>0</v>
      </c>
      <c r="J274" s="7" t="s">
        <v>801</v>
      </c>
      <c r="N274" s="192">
        <v>33817</v>
      </c>
      <c r="O274" s="36">
        <v>1992</v>
      </c>
    </row>
    <row r="275" spans="1:16" x14ac:dyDescent="0.25">
      <c r="A275" s="36">
        <v>272</v>
      </c>
      <c r="B275" s="36" t="s">
        <v>374</v>
      </c>
      <c r="E275" s="7" t="s">
        <v>834</v>
      </c>
      <c r="F275" s="36">
        <v>1996</v>
      </c>
      <c r="G275" s="36">
        <v>42</v>
      </c>
      <c r="H275" s="36">
        <v>42</v>
      </c>
      <c r="I275" s="36">
        <v>0</v>
      </c>
      <c r="J275" s="7" t="s">
        <v>801</v>
      </c>
      <c r="N275" s="192">
        <v>35309</v>
      </c>
      <c r="O275" s="36">
        <v>1996</v>
      </c>
    </row>
    <row r="276" spans="1:16" x14ac:dyDescent="0.25">
      <c r="A276" s="36">
        <v>273</v>
      </c>
      <c r="B276" s="36">
        <v>178</v>
      </c>
      <c r="E276" s="7" t="s">
        <v>835</v>
      </c>
      <c r="F276" s="36">
        <v>2009</v>
      </c>
      <c r="G276" s="36">
        <v>106</v>
      </c>
      <c r="H276" s="36">
        <v>95</v>
      </c>
      <c r="I276" s="36">
        <v>95</v>
      </c>
      <c r="K276" s="199" t="s">
        <v>474</v>
      </c>
      <c r="L276" s="200" t="s">
        <v>350</v>
      </c>
      <c r="M276" s="191">
        <v>178</v>
      </c>
      <c r="N276" s="192">
        <v>40040</v>
      </c>
      <c r="O276" s="36">
        <v>2009</v>
      </c>
      <c r="P276" s="7">
        <f t="shared" ref="P276:P287" si="14">B276</f>
        <v>178</v>
      </c>
    </row>
    <row r="277" spans="1:16" x14ac:dyDescent="0.25">
      <c r="A277" s="36">
        <v>274</v>
      </c>
      <c r="B277" s="36">
        <v>179</v>
      </c>
      <c r="D277" s="7" t="s">
        <v>836</v>
      </c>
      <c r="E277" s="7" t="s">
        <v>837</v>
      </c>
      <c r="F277" s="36">
        <v>1996</v>
      </c>
      <c r="G277" s="36">
        <v>100</v>
      </c>
      <c r="H277" s="36">
        <v>95</v>
      </c>
      <c r="I277" s="36">
        <v>92</v>
      </c>
      <c r="K277" s="199" t="s">
        <v>474</v>
      </c>
      <c r="L277" s="200" t="s">
        <v>350</v>
      </c>
      <c r="M277" s="191">
        <v>179</v>
      </c>
      <c r="N277" s="192">
        <v>35308</v>
      </c>
      <c r="O277" s="36">
        <v>1996</v>
      </c>
      <c r="P277" s="7">
        <f t="shared" si="14"/>
        <v>179</v>
      </c>
    </row>
    <row r="278" spans="1:16" x14ac:dyDescent="0.25">
      <c r="A278" s="36">
        <v>275</v>
      </c>
      <c r="B278" s="36">
        <v>180</v>
      </c>
      <c r="D278" s="7" t="s">
        <v>838</v>
      </c>
      <c r="E278" s="7" t="s">
        <v>839</v>
      </c>
      <c r="F278" s="36">
        <v>1992</v>
      </c>
      <c r="G278" s="36">
        <v>100</v>
      </c>
      <c r="H278" s="36">
        <v>95</v>
      </c>
      <c r="I278" s="36">
        <v>94</v>
      </c>
      <c r="K278" s="199">
        <v>0</v>
      </c>
      <c r="L278" s="200" t="s">
        <v>350</v>
      </c>
      <c r="M278" s="191">
        <v>180</v>
      </c>
      <c r="N278" s="192">
        <v>33817</v>
      </c>
      <c r="O278" s="36">
        <v>1992</v>
      </c>
      <c r="P278" s="7">
        <f t="shared" si="14"/>
        <v>180</v>
      </c>
    </row>
    <row r="279" spans="1:16" x14ac:dyDescent="0.25">
      <c r="A279" s="36">
        <v>276</v>
      </c>
      <c r="B279" s="36">
        <v>180</v>
      </c>
      <c r="E279" s="7" t="s">
        <v>840</v>
      </c>
      <c r="F279" s="36">
        <v>2009</v>
      </c>
      <c r="G279" s="36">
        <v>110</v>
      </c>
      <c r="H279" s="36">
        <v>95</v>
      </c>
      <c r="I279" s="36">
        <v>92</v>
      </c>
      <c r="K279" s="199" t="s">
        <v>474</v>
      </c>
      <c r="L279" s="200" t="s">
        <v>350</v>
      </c>
      <c r="M279" s="191">
        <v>180</v>
      </c>
      <c r="N279" s="192">
        <v>40040</v>
      </c>
      <c r="O279" s="36">
        <v>2009</v>
      </c>
      <c r="P279" s="7">
        <f t="shared" si="14"/>
        <v>180</v>
      </c>
    </row>
    <row r="280" spans="1:16" x14ac:dyDescent="0.25">
      <c r="A280" s="36">
        <v>277</v>
      </c>
      <c r="B280" s="36">
        <v>181</v>
      </c>
      <c r="D280" s="7" t="s">
        <v>841</v>
      </c>
      <c r="E280" s="7" t="s">
        <v>842</v>
      </c>
      <c r="F280" s="36">
        <v>1992</v>
      </c>
      <c r="G280" s="36">
        <v>80</v>
      </c>
      <c r="H280" s="36">
        <v>80</v>
      </c>
      <c r="I280" s="36">
        <v>76</v>
      </c>
      <c r="K280" s="199">
        <v>0</v>
      </c>
      <c r="L280" s="200" t="s">
        <v>350</v>
      </c>
      <c r="M280" s="191">
        <v>181</v>
      </c>
      <c r="N280" s="192">
        <v>33604</v>
      </c>
      <c r="O280" s="36">
        <v>1992</v>
      </c>
      <c r="P280" s="7">
        <f t="shared" si="14"/>
        <v>181</v>
      </c>
    </row>
    <row r="281" spans="1:16" x14ac:dyDescent="0.25">
      <c r="A281" s="36">
        <v>278</v>
      </c>
      <c r="B281" s="36">
        <v>182</v>
      </c>
      <c r="D281" s="7" t="s">
        <v>843</v>
      </c>
      <c r="E281" s="7" t="s">
        <v>844</v>
      </c>
      <c r="F281" s="36">
        <v>2009</v>
      </c>
      <c r="G281" s="36">
        <v>204</v>
      </c>
      <c r="H281" s="36">
        <v>95</v>
      </c>
      <c r="I281" s="36">
        <v>89</v>
      </c>
      <c r="K281" s="199" t="s">
        <v>474</v>
      </c>
      <c r="L281" s="200" t="s">
        <v>350</v>
      </c>
      <c r="M281" s="191">
        <v>182</v>
      </c>
      <c r="N281" s="192">
        <v>40039</v>
      </c>
      <c r="O281" s="36">
        <v>2009</v>
      </c>
      <c r="P281" s="7">
        <f t="shared" si="14"/>
        <v>182</v>
      </c>
    </row>
    <row r="282" spans="1:16" x14ac:dyDescent="0.25">
      <c r="A282" s="36">
        <v>279</v>
      </c>
      <c r="B282" s="36">
        <v>182</v>
      </c>
      <c r="E282" s="7" t="s">
        <v>845</v>
      </c>
      <c r="F282" s="36">
        <v>1992</v>
      </c>
      <c r="G282" s="36">
        <v>100</v>
      </c>
      <c r="H282" s="36">
        <v>95</v>
      </c>
      <c r="I282" s="36">
        <v>93</v>
      </c>
      <c r="K282" s="199">
        <v>0</v>
      </c>
      <c r="L282" s="200" t="s">
        <v>350</v>
      </c>
      <c r="M282" s="191">
        <v>182</v>
      </c>
      <c r="N282" s="192">
        <v>33836</v>
      </c>
      <c r="O282" s="36">
        <v>1992</v>
      </c>
      <c r="P282" s="7">
        <f t="shared" si="14"/>
        <v>182</v>
      </c>
    </row>
    <row r="283" spans="1:16" x14ac:dyDescent="0.25">
      <c r="A283" s="36">
        <v>280</v>
      </c>
      <c r="B283" s="36">
        <v>183</v>
      </c>
      <c r="D283" s="7" t="s">
        <v>846</v>
      </c>
      <c r="E283" s="7" t="s">
        <v>847</v>
      </c>
      <c r="F283" s="36">
        <v>1996</v>
      </c>
      <c r="G283" s="36">
        <v>100</v>
      </c>
      <c r="H283" s="36">
        <v>95</v>
      </c>
      <c r="I283" s="36">
        <v>95</v>
      </c>
      <c r="K283" s="199" t="s">
        <v>474</v>
      </c>
      <c r="L283" s="200" t="s">
        <v>350</v>
      </c>
      <c r="M283" s="191">
        <v>183</v>
      </c>
      <c r="N283" s="192">
        <v>35314</v>
      </c>
      <c r="O283" s="36">
        <v>1996</v>
      </c>
      <c r="P283" s="7">
        <f t="shared" si="14"/>
        <v>183</v>
      </c>
    </row>
    <row r="284" spans="1:16" x14ac:dyDescent="0.25">
      <c r="A284" s="36">
        <v>281</v>
      </c>
      <c r="B284" s="36">
        <v>184</v>
      </c>
      <c r="D284" s="7" t="s">
        <v>848</v>
      </c>
      <c r="E284" s="7" t="s">
        <v>849</v>
      </c>
      <c r="F284" s="36">
        <v>2009</v>
      </c>
      <c r="G284" s="36">
        <v>137</v>
      </c>
      <c r="H284" s="36">
        <v>95</v>
      </c>
      <c r="I284" s="36">
        <v>89</v>
      </c>
      <c r="K284" s="199" t="s">
        <v>474</v>
      </c>
      <c r="L284" s="200" t="s">
        <v>350</v>
      </c>
      <c r="M284" s="191">
        <v>184</v>
      </c>
      <c r="N284" s="192">
        <v>40042</v>
      </c>
      <c r="O284" s="36">
        <v>2009</v>
      </c>
      <c r="P284" s="7">
        <f t="shared" si="14"/>
        <v>184</v>
      </c>
    </row>
    <row r="285" spans="1:16" x14ac:dyDescent="0.25">
      <c r="A285" s="36">
        <v>282</v>
      </c>
      <c r="B285" s="36">
        <v>184</v>
      </c>
      <c r="E285" s="7" t="s">
        <v>850</v>
      </c>
      <c r="F285" s="36">
        <v>1996</v>
      </c>
      <c r="G285" s="36">
        <v>100</v>
      </c>
      <c r="H285" s="36">
        <v>95</v>
      </c>
      <c r="I285" s="36">
        <v>91</v>
      </c>
      <c r="K285" s="199" t="s">
        <v>474</v>
      </c>
      <c r="L285" s="200" t="s">
        <v>350</v>
      </c>
      <c r="M285" s="191">
        <v>184</v>
      </c>
      <c r="N285" s="192">
        <v>35304</v>
      </c>
      <c r="O285" s="36">
        <v>1996</v>
      </c>
      <c r="P285" s="7">
        <f t="shared" si="14"/>
        <v>184</v>
      </c>
    </row>
    <row r="286" spans="1:16" x14ac:dyDescent="0.25">
      <c r="A286" s="36">
        <v>283</v>
      </c>
      <c r="B286" s="36">
        <v>185</v>
      </c>
      <c r="D286" s="7" t="s">
        <v>851</v>
      </c>
      <c r="E286" s="7" t="s">
        <v>852</v>
      </c>
      <c r="F286" s="36">
        <v>1992</v>
      </c>
      <c r="G286" s="36">
        <v>50</v>
      </c>
      <c r="H286" s="36">
        <v>50</v>
      </c>
      <c r="I286" s="36">
        <v>50</v>
      </c>
      <c r="K286" s="199">
        <v>0</v>
      </c>
      <c r="L286" s="200" t="s">
        <v>350</v>
      </c>
      <c r="M286" s="191">
        <v>185</v>
      </c>
      <c r="N286" s="192">
        <v>33834</v>
      </c>
      <c r="O286" s="36">
        <v>1992</v>
      </c>
      <c r="P286" s="7">
        <f t="shared" si="14"/>
        <v>185</v>
      </c>
    </row>
    <row r="287" spans="1:16" x14ac:dyDescent="0.25">
      <c r="A287" s="36">
        <v>284</v>
      </c>
      <c r="B287" s="36">
        <v>185</v>
      </c>
      <c r="E287" s="7" t="s">
        <v>853</v>
      </c>
      <c r="F287" s="36">
        <v>2009</v>
      </c>
      <c r="G287" s="36">
        <v>110</v>
      </c>
      <c r="H287" s="36">
        <v>95</v>
      </c>
      <c r="I287" s="36">
        <v>93</v>
      </c>
      <c r="K287" s="199" t="s">
        <v>474</v>
      </c>
      <c r="L287" s="200" t="s">
        <v>350</v>
      </c>
      <c r="M287" s="191">
        <v>185</v>
      </c>
      <c r="N287" s="192">
        <v>40042</v>
      </c>
      <c r="O287" s="36">
        <v>2009</v>
      </c>
      <c r="P287" s="7">
        <f t="shared" si="14"/>
        <v>185</v>
      </c>
    </row>
    <row r="288" spans="1:16" x14ac:dyDescent="0.25">
      <c r="A288" s="36">
        <v>285</v>
      </c>
      <c r="B288" s="36" t="s">
        <v>374</v>
      </c>
      <c r="D288" s="7" t="s">
        <v>854</v>
      </c>
      <c r="E288" s="7" t="s">
        <v>855</v>
      </c>
      <c r="F288" s="36">
        <v>1993</v>
      </c>
      <c r="G288" s="36">
        <v>100</v>
      </c>
      <c r="H288" s="36">
        <v>95</v>
      </c>
      <c r="I288" s="36">
        <v>0</v>
      </c>
      <c r="J288" s="7" t="s">
        <v>801</v>
      </c>
      <c r="N288" s="192">
        <v>34206</v>
      </c>
      <c r="O288" s="36">
        <v>1993</v>
      </c>
    </row>
    <row r="289" spans="1:16" x14ac:dyDescent="0.25">
      <c r="A289" s="36">
        <v>286</v>
      </c>
      <c r="B289" s="36">
        <v>186</v>
      </c>
      <c r="E289" s="7" t="s">
        <v>856</v>
      </c>
      <c r="F289" s="36">
        <v>2009</v>
      </c>
      <c r="G289" s="36">
        <v>121</v>
      </c>
      <c r="H289" s="36">
        <v>95</v>
      </c>
      <c r="I289" s="36">
        <v>94</v>
      </c>
      <c r="K289" s="199" t="s">
        <v>474</v>
      </c>
      <c r="L289" s="200" t="s">
        <v>350</v>
      </c>
      <c r="M289" s="191">
        <v>186</v>
      </c>
      <c r="N289" s="192">
        <v>40042</v>
      </c>
      <c r="O289" s="36">
        <v>2009</v>
      </c>
      <c r="P289" s="7">
        <f t="shared" ref="P289:P312" si="15">B289</f>
        <v>186</v>
      </c>
    </row>
    <row r="290" spans="1:16" x14ac:dyDescent="0.25">
      <c r="A290" s="36">
        <v>287</v>
      </c>
      <c r="B290" s="36">
        <v>187</v>
      </c>
      <c r="D290" s="7" t="s">
        <v>857</v>
      </c>
      <c r="E290" s="7" t="s">
        <v>858</v>
      </c>
      <c r="F290" s="36">
        <v>2010</v>
      </c>
      <c r="G290" s="36">
        <v>172</v>
      </c>
      <c r="H290" s="36">
        <v>86</v>
      </c>
      <c r="I290" s="36">
        <v>86</v>
      </c>
      <c r="K290" s="199" t="s">
        <v>474</v>
      </c>
      <c r="M290" s="191">
        <v>187</v>
      </c>
      <c r="N290" s="192">
        <v>40392</v>
      </c>
      <c r="O290" s="36">
        <v>2010</v>
      </c>
      <c r="P290" s="7">
        <f t="shared" si="15"/>
        <v>187</v>
      </c>
    </row>
    <row r="291" spans="1:16" x14ac:dyDescent="0.25">
      <c r="A291" s="36">
        <v>288</v>
      </c>
      <c r="B291" s="36">
        <v>188</v>
      </c>
      <c r="D291" s="7" t="s">
        <v>859</v>
      </c>
      <c r="E291" s="7" t="s">
        <v>860</v>
      </c>
      <c r="F291" s="36">
        <v>2009</v>
      </c>
      <c r="G291" s="36">
        <v>104</v>
      </c>
      <c r="H291" s="36">
        <v>95</v>
      </c>
      <c r="I291" s="36">
        <v>94</v>
      </c>
      <c r="K291" s="199" t="s">
        <v>474</v>
      </c>
      <c r="L291" s="200" t="s">
        <v>350</v>
      </c>
      <c r="M291" s="191">
        <v>188</v>
      </c>
      <c r="N291" s="192">
        <v>40039</v>
      </c>
      <c r="O291" s="36">
        <v>2009</v>
      </c>
      <c r="P291" s="7">
        <f t="shared" si="15"/>
        <v>188</v>
      </c>
    </row>
    <row r="292" spans="1:16" x14ac:dyDescent="0.25">
      <c r="A292" s="36">
        <v>289</v>
      </c>
      <c r="B292" s="36">
        <v>188</v>
      </c>
      <c r="E292" s="7" t="s">
        <v>861</v>
      </c>
      <c r="F292" s="36">
        <v>1993</v>
      </c>
      <c r="G292" s="36">
        <v>94</v>
      </c>
      <c r="H292" s="36">
        <v>88</v>
      </c>
      <c r="I292" s="36">
        <v>87</v>
      </c>
      <c r="K292" s="199" t="s">
        <v>474</v>
      </c>
      <c r="L292" s="200" t="s">
        <v>350</v>
      </c>
      <c r="M292" s="191">
        <v>188</v>
      </c>
      <c r="N292" s="192">
        <v>34204</v>
      </c>
      <c r="O292" s="36">
        <v>1993</v>
      </c>
      <c r="P292" s="7">
        <f t="shared" si="15"/>
        <v>188</v>
      </c>
    </row>
    <row r="293" spans="1:16" x14ac:dyDescent="0.25">
      <c r="A293" s="36">
        <v>290</v>
      </c>
      <c r="B293" s="36">
        <v>189</v>
      </c>
      <c r="D293" s="7" t="s">
        <v>862</v>
      </c>
      <c r="E293" s="7" t="s">
        <v>863</v>
      </c>
      <c r="F293" s="36">
        <v>2008</v>
      </c>
      <c r="G293" s="36">
        <v>95</v>
      </c>
      <c r="H293" s="36">
        <v>95</v>
      </c>
      <c r="I293" s="36">
        <v>95</v>
      </c>
      <c r="K293" s="199" t="s">
        <v>474</v>
      </c>
      <c r="L293" s="200" t="s">
        <v>350</v>
      </c>
      <c r="M293" s="191">
        <v>189</v>
      </c>
      <c r="N293" s="192">
        <v>39689</v>
      </c>
      <c r="O293" s="36">
        <v>2008</v>
      </c>
      <c r="P293" s="7">
        <f t="shared" si="15"/>
        <v>189</v>
      </c>
    </row>
    <row r="294" spans="1:16" x14ac:dyDescent="0.25">
      <c r="A294" s="36">
        <v>291</v>
      </c>
      <c r="B294" s="36">
        <v>189</v>
      </c>
      <c r="E294" s="7" t="s">
        <v>864</v>
      </c>
      <c r="F294" s="36">
        <v>1993</v>
      </c>
      <c r="G294" s="36">
        <v>100</v>
      </c>
      <c r="H294" s="36">
        <v>95</v>
      </c>
      <c r="I294" s="36">
        <v>95</v>
      </c>
      <c r="K294" s="199" t="s">
        <v>474</v>
      </c>
      <c r="L294" s="200" t="s">
        <v>350</v>
      </c>
      <c r="M294" s="191">
        <v>189</v>
      </c>
      <c r="N294" s="192">
        <v>34202</v>
      </c>
      <c r="O294" s="36">
        <v>1993</v>
      </c>
      <c r="P294" s="7">
        <f t="shared" si="15"/>
        <v>189</v>
      </c>
    </row>
    <row r="295" spans="1:16" x14ac:dyDescent="0.25">
      <c r="A295" s="36">
        <v>292</v>
      </c>
      <c r="B295" s="36">
        <v>190</v>
      </c>
      <c r="D295" s="7" t="s">
        <v>865</v>
      </c>
      <c r="E295" s="7" t="s">
        <v>866</v>
      </c>
      <c r="F295" s="36">
        <v>2010</v>
      </c>
      <c r="G295" s="36">
        <v>97</v>
      </c>
      <c r="H295" s="36">
        <v>95</v>
      </c>
      <c r="I295" s="36">
        <v>93</v>
      </c>
      <c r="K295" s="199" t="s">
        <v>474</v>
      </c>
      <c r="M295" s="191">
        <v>190</v>
      </c>
      <c r="N295" s="192">
        <v>40391</v>
      </c>
      <c r="O295" s="36">
        <v>2010</v>
      </c>
      <c r="P295" s="7">
        <f t="shared" si="15"/>
        <v>190</v>
      </c>
    </row>
    <row r="296" spans="1:16" x14ac:dyDescent="0.25">
      <c r="A296" s="36">
        <v>293</v>
      </c>
      <c r="B296" s="36">
        <v>191</v>
      </c>
      <c r="D296" s="7" t="s">
        <v>867</v>
      </c>
      <c r="E296" s="7" t="s">
        <v>868</v>
      </c>
      <c r="F296" s="36">
        <v>1993</v>
      </c>
      <c r="G296" s="36">
        <v>72</v>
      </c>
      <c r="H296" s="36">
        <v>72</v>
      </c>
      <c r="I296" s="36">
        <v>71</v>
      </c>
      <c r="K296" s="199" t="s">
        <v>474</v>
      </c>
      <c r="L296" s="200" t="s">
        <v>350</v>
      </c>
      <c r="M296" s="191">
        <v>191</v>
      </c>
      <c r="N296" s="192">
        <v>34203</v>
      </c>
      <c r="O296" s="36">
        <v>1993</v>
      </c>
      <c r="P296" s="7">
        <f t="shared" si="15"/>
        <v>191</v>
      </c>
    </row>
    <row r="297" spans="1:16" x14ac:dyDescent="0.25">
      <c r="A297" s="36">
        <v>294</v>
      </c>
      <c r="B297" s="36">
        <v>192</v>
      </c>
      <c r="D297" s="7" t="s">
        <v>869</v>
      </c>
      <c r="E297" s="7" t="s">
        <v>870</v>
      </c>
      <c r="F297" s="36">
        <v>2009</v>
      </c>
      <c r="G297" s="36">
        <v>119</v>
      </c>
      <c r="H297" s="36">
        <v>95</v>
      </c>
      <c r="I297" s="36">
        <v>93</v>
      </c>
      <c r="K297" s="199" t="s">
        <v>474</v>
      </c>
      <c r="L297" s="200" t="s">
        <v>350</v>
      </c>
      <c r="M297" s="191">
        <v>192</v>
      </c>
      <c r="N297" s="192">
        <v>40037</v>
      </c>
      <c r="O297" s="36">
        <v>2009</v>
      </c>
      <c r="P297" s="7">
        <f t="shared" si="15"/>
        <v>192</v>
      </c>
    </row>
    <row r="298" spans="1:16" x14ac:dyDescent="0.25">
      <c r="A298" s="36">
        <v>295</v>
      </c>
      <c r="B298" s="36">
        <v>193</v>
      </c>
      <c r="D298" s="7" t="s">
        <v>871</v>
      </c>
      <c r="E298" s="7" t="s">
        <v>872</v>
      </c>
      <c r="F298" s="36">
        <v>1993</v>
      </c>
      <c r="G298" s="36">
        <v>100</v>
      </c>
      <c r="H298" s="36">
        <v>95</v>
      </c>
      <c r="I298" s="36">
        <v>94</v>
      </c>
      <c r="K298" s="199" t="s">
        <v>474</v>
      </c>
      <c r="L298" s="200" t="s">
        <v>350</v>
      </c>
      <c r="M298" s="191">
        <v>193</v>
      </c>
      <c r="N298" s="192">
        <v>34184</v>
      </c>
      <c r="O298" s="36">
        <v>1993</v>
      </c>
      <c r="P298" s="7">
        <f t="shared" si="15"/>
        <v>193</v>
      </c>
    </row>
    <row r="299" spans="1:16" x14ac:dyDescent="0.25">
      <c r="A299" s="36">
        <v>296</v>
      </c>
      <c r="B299" s="36">
        <v>194</v>
      </c>
      <c r="D299" s="7" t="s">
        <v>873</v>
      </c>
      <c r="E299" s="7" t="s">
        <v>874</v>
      </c>
      <c r="F299" s="36">
        <v>1993</v>
      </c>
      <c r="G299" s="36">
        <v>92</v>
      </c>
      <c r="H299" s="36">
        <v>92</v>
      </c>
      <c r="I299" s="36">
        <v>89</v>
      </c>
      <c r="K299" s="199" t="s">
        <v>474</v>
      </c>
      <c r="L299" s="200" t="s">
        <v>350</v>
      </c>
      <c r="M299" s="191">
        <v>194</v>
      </c>
      <c r="N299" s="192">
        <v>34207</v>
      </c>
      <c r="O299" s="36">
        <v>1993</v>
      </c>
      <c r="P299" s="7">
        <f t="shared" si="15"/>
        <v>194</v>
      </c>
    </row>
    <row r="300" spans="1:16" x14ac:dyDescent="0.25">
      <c r="A300" s="36">
        <v>297</v>
      </c>
      <c r="B300" s="36">
        <v>195</v>
      </c>
      <c r="D300" s="7" t="s">
        <v>875</v>
      </c>
      <c r="E300" s="7" t="s">
        <v>876</v>
      </c>
      <c r="F300" s="36">
        <v>2009</v>
      </c>
      <c r="G300" s="36">
        <v>85</v>
      </c>
      <c r="H300" s="36">
        <v>85</v>
      </c>
      <c r="I300" s="36">
        <v>85</v>
      </c>
      <c r="K300" s="199" t="s">
        <v>474</v>
      </c>
      <c r="L300" s="200" t="s">
        <v>350</v>
      </c>
      <c r="M300" s="191">
        <v>195</v>
      </c>
      <c r="N300" s="192">
        <v>40037</v>
      </c>
      <c r="O300" s="36">
        <v>2009</v>
      </c>
      <c r="P300" s="7">
        <f t="shared" si="15"/>
        <v>195</v>
      </c>
    </row>
    <row r="301" spans="1:16" x14ac:dyDescent="0.25">
      <c r="A301" s="36">
        <v>298</v>
      </c>
      <c r="B301" s="36">
        <v>196</v>
      </c>
      <c r="D301" s="7" t="s">
        <v>877</v>
      </c>
      <c r="E301" s="7" t="s">
        <v>878</v>
      </c>
      <c r="F301" s="36">
        <v>2008</v>
      </c>
      <c r="G301" s="36">
        <v>112</v>
      </c>
      <c r="H301" s="36">
        <v>112</v>
      </c>
      <c r="I301" s="36">
        <v>94</v>
      </c>
      <c r="K301" s="199" t="s">
        <v>474</v>
      </c>
      <c r="L301" s="200" t="s">
        <v>350</v>
      </c>
      <c r="M301" s="191">
        <v>196</v>
      </c>
      <c r="N301" s="192">
        <v>39683</v>
      </c>
      <c r="O301" s="36">
        <v>2008</v>
      </c>
      <c r="P301" s="7">
        <f t="shared" si="15"/>
        <v>196</v>
      </c>
    </row>
    <row r="302" spans="1:16" x14ac:dyDescent="0.25">
      <c r="A302" s="36">
        <v>299</v>
      </c>
      <c r="B302" s="36">
        <v>197</v>
      </c>
      <c r="D302" s="7" t="s">
        <v>879</v>
      </c>
      <c r="E302" s="7" t="s">
        <v>880</v>
      </c>
      <c r="F302" s="36">
        <v>2009</v>
      </c>
      <c r="G302" s="36">
        <v>79</v>
      </c>
      <c r="H302" s="36">
        <v>79</v>
      </c>
      <c r="I302" s="36">
        <v>78</v>
      </c>
      <c r="K302" s="199" t="s">
        <v>474</v>
      </c>
      <c r="L302" s="200" t="s">
        <v>350</v>
      </c>
      <c r="M302" s="191">
        <v>197</v>
      </c>
      <c r="N302" s="192">
        <v>40038</v>
      </c>
      <c r="O302" s="36">
        <v>2009</v>
      </c>
      <c r="P302" s="7">
        <f t="shared" si="15"/>
        <v>197</v>
      </c>
    </row>
    <row r="303" spans="1:16" x14ac:dyDescent="0.25">
      <c r="A303" s="36">
        <v>300</v>
      </c>
      <c r="B303" s="36">
        <v>198</v>
      </c>
      <c r="D303" s="7" t="s">
        <v>881</v>
      </c>
      <c r="E303" s="7" t="s">
        <v>882</v>
      </c>
      <c r="F303" s="36">
        <v>2008</v>
      </c>
      <c r="G303" s="36">
        <v>107</v>
      </c>
      <c r="H303" s="36">
        <v>107</v>
      </c>
      <c r="I303" s="36">
        <v>95</v>
      </c>
      <c r="K303" s="199" t="s">
        <v>474</v>
      </c>
      <c r="L303" s="200" t="s">
        <v>350</v>
      </c>
      <c r="M303" s="191">
        <v>198</v>
      </c>
      <c r="N303" s="192">
        <v>39683</v>
      </c>
      <c r="O303" s="36">
        <v>2008</v>
      </c>
      <c r="P303" s="7">
        <f t="shared" si="15"/>
        <v>198</v>
      </c>
    </row>
    <row r="304" spans="1:16" x14ac:dyDescent="0.25">
      <c r="A304" s="36">
        <v>301</v>
      </c>
      <c r="B304" s="36">
        <v>199</v>
      </c>
      <c r="D304" s="7" t="s">
        <v>883</v>
      </c>
      <c r="E304" s="7" t="s">
        <v>884</v>
      </c>
      <c r="F304" s="36">
        <v>1993</v>
      </c>
      <c r="G304" s="36">
        <v>75</v>
      </c>
      <c r="H304" s="36">
        <v>70</v>
      </c>
      <c r="I304" s="36">
        <v>69</v>
      </c>
      <c r="K304" s="199" t="s">
        <v>474</v>
      </c>
      <c r="L304" s="200" t="s">
        <v>350</v>
      </c>
      <c r="M304" s="191">
        <v>199</v>
      </c>
      <c r="N304" s="192">
        <v>34201</v>
      </c>
      <c r="O304" s="36">
        <v>1993</v>
      </c>
      <c r="P304" s="7">
        <f t="shared" si="15"/>
        <v>199</v>
      </c>
    </row>
    <row r="305" spans="1:16" x14ac:dyDescent="0.25">
      <c r="A305" s="36">
        <v>302</v>
      </c>
      <c r="B305" s="36">
        <v>199</v>
      </c>
      <c r="E305" s="7" t="s">
        <v>885</v>
      </c>
      <c r="F305" s="36">
        <v>2009</v>
      </c>
      <c r="G305" s="36">
        <v>92</v>
      </c>
      <c r="H305" s="36">
        <v>92</v>
      </c>
      <c r="I305" s="36">
        <v>90</v>
      </c>
      <c r="K305" s="199" t="s">
        <v>474</v>
      </c>
      <c r="L305" s="200" t="s">
        <v>350</v>
      </c>
      <c r="M305" s="191">
        <v>199</v>
      </c>
      <c r="N305" s="192">
        <v>40037</v>
      </c>
      <c r="O305" s="36">
        <v>2009</v>
      </c>
      <c r="P305" s="7">
        <f t="shared" si="15"/>
        <v>199</v>
      </c>
    </row>
    <row r="306" spans="1:16" x14ac:dyDescent="0.25">
      <c r="A306" s="36">
        <v>303</v>
      </c>
      <c r="B306" s="36">
        <v>200</v>
      </c>
      <c r="D306" s="7" t="s">
        <v>886</v>
      </c>
      <c r="E306" s="7" t="s">
        <v>887</v>
      </c>
      <c r="F306" s="36">
        <v>1993</v>
      </c>
      <c r="G306" s="36">
        <v>100</v>
      </c>
      <c r="H306" s="36">
        <v>90</v>
      </c>
      <c r="I306" s="36">
        <v>83</v>
      </c>
      <c r="K306" s="199" t="s">
        <v>474</v>
      </c>
      <c r="L306" s="200" t="s">
        <v>350</v>
      </c>
      <c r="M306" s="191">
        <v>200</v>
      </c>
      <c r="N306" s="192">
        <v>34192</v>
      </c>
      <c r="O306" s="36">
        <v>1993</v>
      </c>
      <c r="P306" s="7">
        <f t="shared" si="15"/>
        <v>200</v>
      </c>
    </row>
    <row r="307" spans="1:16" x14ac:dyDescent="0.25">
      <c r="A307" s="36">
        <v>304</v>
      </c>
      <c r="B307" s="36">
        <v>200</v>
      </c>
      <c r="E307" s="7" t="s">
        <v>888</v>
      </c>
      <c r="F307" s="36">
        <v>2009</v>
      </c>
      <c r="G307" s="36">
        <v>231</v>
      </c>
      <c r="H307" s="36">
        <v>95</v>
      </c>
      <c r="I307" s="36">
        <v>94</v>
      </c>
      <c r="K307" s="199" t="s">
        <v>474</v>
      </c>
      <c r="L307" s="200" t="s">
        <v>350</v>
      </c>
      <c r="M307" s="191">
        <v>200</v>
      </c>
      <c r="N307" s="192">
        <v>40050</v>
      </c>
      <c r="O307" s="36">
        <v>2009</v>
      </c>
      <c r="P307" s="7">
        <f t="shared" si="15"/>
        <v>200</v>
      </c>
    </row>
    <row r="308" spans="1:16" x14ac:dyDescent="0.25">
      <c r="A308" s="36">
        <v>305</v>
      </c>
      <c r="B308" s="36">
        <v>201</v>
      </c>
      <c r="D308" s="7" t="s">
        <v>889</v>
      </c>
      <c r="E308" s="7" t="s">
        <v>890</v>
      </c>
      <c r="F308" s="36">
        <v>2009</v>
      </c>
      <c r="G308" s="36">
        <v>107</v>
      </c>
      <c r="H308" s="36">
        <v>95</v>
      </c>
      <c r="I308" s="36">
        <v>94</v>
      </c>
      <c r="K308" s="199" t="s">
        <v>474</v>
      </c>
      <c r="L308" s="200" t="s">
        <v>350</v>
      </c>
      <c r="M308" s="191">
        <v>201</v>
      </c>
      <c r="N308" s="192">
        <v>40049</v>
      </c>
      <c r="O308" s="36">
        <v>2009</v>
      </c>
      <c r="P308" s="7">
        <f t="shared" si="15"/>
        <v>201</v>
      </c>
    </row>
    <row r="309" spans="1:16" x14ac:dyDescent="0.25">
      <c r="A309" s="36">
        <v>306</v>
      </c>
      <c r="B309" s="36">
        <v>202</v>
      </c>
      <c r="D309" s="7" t="s">
        <v>891</v>
      </c>
      <c r="E309" s="7" t="s">
        <v>892</v>
      </c>
      <c r="F309" s="36">
        <v>2009</v>
      </c>
      <c r="G309" s="36">
        <v>71</v>
      </c>
      <c r="H309" s="36">
        <v>71</v>
      </c>
      <c r="I309" s="36">
        <v>71</v>
      </c>
      <c r="K309" s="199" t="s">
        <v>474</v>
      </c>
      <c r="L309" s="200" t="s">
        <v>350</v>
      </c>
      <c r="M309" s="191">
        <v>202</v>
      </c>
      <c r="N309" s="192">
        <v>40049</v>
      </c>
      <c r="O309" s="36">
        <v>2009</v>
      </c>
      <c r="P309" s="7">
        <f t="shared" si="15"/>
        <v>202</v>
      </c>
    </row>
    <row r="310" spans="1:16" x14ac:dyDescent="0.25">
      <c r="A310" s="36">
        <v>307</v>
      </c>
      <c r="B310" s="36">
        <v>203</v>
      </c>
      <c r="D310" s="7" t="s">
        <v>893</v>
      </c>
      <c r="E310" s="7" t="s">
        <v>894</v>
      </c>
      <c r="F310" s="36">
        <v>2009</v>
      </c>
      <c r="G310" s="36">
        <v>144</v>
      </c>
      <c r="H310" s="36">
        <v>95</v>
      </c>
      <c r="I310" s="36">
        <v>92</v>
      </c>
      <c r="K310" s="199" t="s">
        <v>474</v>
      </c>
      <c r="L310" s="200" t="s">
        <v>350</v>
      </c>
      <c r="M310" s="191">
        <v>203</v>
      </c>
      <c r="N310" s="192">
        <v>40044</v>
      </c>
      <c r="O310" s="36">
        <v>2009</v>
      </c>
      <c r="P310" s="7">
        <f t="shared" si="15"/>
        <v>203</v>
      </c>
    </row>
    <row r="311" spans="1:16" x14ac:dyDescent="0.25">
      <c r="A311" s="36">
        <v>308</v>
      </c>
      <c r="B311" s="36">
        <v>203</v>
      </c>
      <c r="E311" s="7" t="s">
        <v>895</v>
      </c>
      <c r="F311" s="36">
        <v>1993</v>
      </c>
      <c r="G311" s="36">
        <v>100</v>
      </c>
      <c r="H311" s="36">
        <v>95</v>
      </c>
      <c r="I311" s="36">
        <v>95</v>
      </c>
      <c r="K311" s="199" t="s">
        <v>474</v>
      </c>
      <c r="L311" s="200" t="s">
        <v>350</v>
      </c>
      <c r="M311" s="191">
        <v>203</v>
      </c>
      <c r="N311" s="192">
        <v>34192</v>
      </c>
      <c r="O311" s="36">
        <v>1993</v>
      </c>
      <c r="P311" s="7">
        <f t="shared" si="15"/>
        <v>203</v>
      </c>
    </row>
    <row r="312" spans="1:16" x14ac:dyDescent="0.25">
      <c r="A312" s="36">
        <v>309</v>
      </c>
      <c r="B312" s="36">
        <v>204</v>
      </c>
      <c r="D312" s="7" t="s">
        <v>896</v>
      </c>
      <c r="E312" s="7" t="s">
        <v>897</v>
      </c>
      <c r="F312" s="36">
        <v>1993</v>
      </c>
      <c r="G312" s="36">
        <v>95</v>
      </c>
      <c r="H312" s="36">
        <v>95</v>
      </c>
      <c r="I312" s="36">
        <v>94</v>
      </c>
      <c r="K312" s="199" t="s">
        <v>474</v>
      </c>
      <c r="L312" s="200" t="s">
        <v>350</v>
      </c>
      <c r="M312" s="191">
        <v>204</v>
      </c>
      <c r="N312" s="192">
        <v>34193</v>
      </c>
      <c r="O312" s="36">
        <v>1993</v>
      </c>
      <c r="P312" s="7">
        <f t="shared" si="15"/>
        <v>204</v>
      </c>
    </row>
    <row r="313" spans="1:16" x14ac:dyDescent="0.25">
      <c r="A313" s="36">
        <v>310</v>
      </c>
      <c r="B313" s="36" t="s">
        <v>374</v>
      </c>
      <c r="D313" s="7" t="s">
        <v>684</v>
      </c>
      <c r="E313" s="7" t="s">
        <v>898</v>
      </c>
      <c r="F313" s="36">
        <v>1993</v>
      </c>
      <c r="G313" s="36">
        <v>100</v>
      </c>
      <c r="H313" s="36">
        <v>94</v>
      </c>
      <c r="I313" s="36">
        <v>0</v>
      </c>
      <c r="J313" s="7" t="s">
        <v>801</v>
      </c>
      <c r="N313" s="192">
        <v>34195</v>
      </c>
      <c r="O313" s="36">
        <v>1993</v>
      </c>
    </row>
    <row r="314" spans="1:16" x14ac:dyDescent="0.25">
      <c r="A314" s="36">
        <v>311</v>
      </c>
      <c r="B314" s="36">
        <v>205</v>
      </c>
      <c r="E314" s="7" t="s">
        <v>899</v>
      </c>
      <c r="F314" s="36">
        <v>2009</v>
      </c>
      <c r="G314" s="36">
        <v>102</v>
      </c>
      <c r="H314" s="36">
        <v>95</v>
      </c>
      <c r="I314" s="36">
        <v>95</v>
      </c>
      <c r="K314" s="199" t="s">
        <v>474</v>
      </c>
      <c r="L314" s="200" t="s">
        <v>350</v>
      </c>
      <c r="M314" s="191">
        <v>205</v>
      </c>
      <c r="N314" s="192">
        <v>40058</v>
      </c>
      <c r="O314" s="36">
        <v>2009</v>
      </c>
      <c r="P314" s="7">
        <f t="shared" ref="P314:P345" si="16">B314</f>
        <v>205</v>
      </c>
    </row>
    <row r="315" spans="1:16" x14ac:dyDescent="0.25">
      <c r="A315" s="36">
        <v>312</v>
      </c>
      <c r="B315" s="36">
        <v>206</v>
      </c>
      <c r="D315" s="7" t="s">
        <v>900</v>
      </c>
      <c r="E315" s="7" t="s">
        <v>901</v>
      </c>
      <c r="F315" s="36">
        <v>2009</v>
      </c>
      <c r="G315" s="36">
        <v>190</v>
      </c>
      <c r="H315" s="36">
        <v>95</v>
      </c>
      <c r="I315" s="36">
        <v>81</v>
      </c>
      <c r="K315" s="199" t="s">
        <v>474</v>
      </c>
      <c r="L315" s="200" t="s">
        <v>350</v>
      </c>
      <c r="M315" s="191">
        <v>231</v>
      </c>
      <c r="N315" s="192">
        <v>40045</v>
      </c>
      <c r="O315" s="36">
        <v>2009</v>
      </c>
      <c r="P315" s="7">
        <f t="shared" si="16"/>
        <v>206</v>
      </c>
    </row>
    <row r="316" spans="1:16" x14ac:dyDescent="0.25">
      <c r="A316" s="36">
        <v>313</v>
      </c>
      <c r="B316" s="36">
        <v>206</v>
      </c>
      <c r="E316" s="7" t="s">
        <v>902</v>
      </c>
      <c r="F316" s="36">
        <v>1992</v>
      </c>
      <c r="G316" s="36">
        <v>100</v>
      </c>
      <c r="H316" s="36">
        <v>95</v>
      </c>
      <c r="I316" s="36">
        <v>94</v>
      </c>
      <c r="K316" s="199">
        <v>0</v>
      </c>
      <c r="L316" s="200" t="s">
        <v>350</v>
      </c>
      <c r="M316" s="191">
        <v>231</v>
      </c>
      <c r="O316" s="36">
        <v>1992</v>
      </c>
      <c r="P316" s="7">
        <f t="shared" si="16"/>
        <v>206</v>
      </c>
    </row>
    <row r="317" spans="1:16" x14ac:dyDescent="0.25">
      <c r="A317" s="36">
        <v>314</v>
      </c>
      <c r="B317" s="36">
        <v>207</v>
      </c>
      <c r="D317" s="7" t="s">
        <v>903</v>
      </c>
      <c r="E317" s="7" t="s">
        <v>904</v>
      </c>
      <c r="F317" s="36">
        <v>2009</v>
      </c>
      <c r="G317" s="36">
        <v>100</v>
      </c>
      <c r="H317" s="36">
        <v>95</v>
      </c>
      <c r="I317" s="36">
        <v>89</v>
      </c>
      <c r="K317" s="199" t="s">
        <v>474</v>
      </c>
      <c r="L317" s="200" t="s">
        <v>350</v>
      </c>
      <c r="M317" s="191">
        <v>232</v>
      </c>
      <c r="N317" s="192">
        <v>40043</v>
      </c>
      <c r="O317" s="36">
        <v>2009</v>
      </c>
      <c r="P317" s="7">
        <f t="shared" si="16"/>
        <v>207</v>
      </c>
    </row>
    <row r="318" spans="1:16" x14ac:dyDescent="0.25">
      <c r="A318" s="36">
        <v>315</v>
      </c>
      <c r="B318" s="36">
        <v>208</v>
      </c>
      <c r="D318" s="7" t="s">
        <v>905</v>
      </c>
      <c r="E318" s="7" t="s">
        <v>906</v>
      </c>
      <c r="F318" s="36">
        <v>2009</v>
      </c>
      <c r="G318" s="36">
        <v>67</v>
      </c>
      <c r="H318" s="36">
        <v>67</v>
      </c>
      <c r="I318" s="36">
        <v>66</v>
      </c>
      <c r="K318" s="199" t="s">
        <v>474</v>
      </c>
      <c r="L318" s="200" t="s">
        <v>350</v>
      </c>
      <c r="M318" s="191">
        <v>233</v>
      </c>
      <c r="N318" s="192">
        <v>40015</v>
      </c>
      <c r="O318" s="36">
        <v>2009</v>
      </c>
      <c r="P318" s="7">
        <f t="shared" si="16"/>
        <v>208</v>
      </c>
    </row>
    <row r="319" spans="1:16" x14ac:dyDescent="0.25">
      <c r="A319" s="36">
        <v>316</v>
      </c>
      <c r="B319" s="36">
        <v>209</v>
      </c>
      <c r="D319" s="7" t="s">
        <v>907</v>
      </c>
      <c r="E319" s="7" t="s">
        <v>908</v>
      </c>
      <c r="F319" s="36">
        <v>2009</v>
      </c>
      <c r="G319" s="36">
        <v>91</v>
      </c>
      <c r="H319" s="36">
        <v>91</v>
      </c>
      <c r="I319" s="36">
        <v>83</v>
      </c>
      <c r="K319" s="199" t="s">
        <v>474</v>
      </c>
      <c r="L319" s="200" t="s">
        <v>350</v>
      </c>
      <c r="M319" s="191">
        <v>234</v>
      </c>
      <c r="N319" s="192">
        <v>40056</v>
      </c>
      <c r="O319" s="36">
        <v>2009</v>
      </c>
      <c r="P319" s="7">
        <f t="shared" si="16"/>
        <v>209</v>
      </c>
    </row>
    <row r="320" spans="1:16" x14ac:dyDescent="0.25">
      <c r="A320" s="36">
        <v>317</v>
      </c>
      <c r="B320" s="36">
        <v>210</v>
      </c>
      <c r="D320" s="7" t="s">
        <v>909</v>
      </c>
      <c r="E320" s="7" t="s">
        <v>910</v>
      </c>
      <c r="F320" s="36">
        <v>1996</v>
      </c>
      <c r="G320" s="36">
        <v>49</v>
      </c>
      <c r="H320" s="36">
        <v>49</v>
      </c>
      <c r="I320" s="36">
        <v>49</v>
      </c>
      <c r="K320" s="199" t="s">
        <v>474</v>
      </c>
      <c r="M320" s="191">
        <v>236</v>
      </c>
      <c r="O320" s="36">
        <v>1996</v>
      </c>
      <c r="P320" s="7">
        <f t="shared" si="16"/>
        <v>210</v>
      </c>
    </row>
    <row r="321" spans="1:16" x14ac:dyDescent="0.25">
      <c r="A321" s="36">
        <v>318</v>
      </c>
      <c r="B321" s="36">
        <v>210</v>
      </c>
      <c r="E321" s="7" t="s">
        <v>911</v>
      </c>
      <c r="F321" s="36">
        <v>1994</v>
      </c>
      <c r="G321" s="36">
        <v>60</v>
      </c>
      <c r="H321" s="36">
        <v>60</v>
      </c>
      <c r="I321" s="36">
        <v>59</v>
      </c>
      <c r="K321" s="199" t="s">
        <v>474</v>
      </c>
      <c r="M321" s="191">
        <v>236</v>
      </c>
      <c r="N321" s="192">
        <v>34529</v>
      </c>
      <c r="O321" s="36">
        <v>1994</v>
      </c>
      <c r="P321" s="7">
        <f t="shared" si="16"/>
        <v>210</v>
      </c>
    </row>
    <row r="322" spans="1:16" x14ac:dyDescent="0.25">
      <c r="A322" s="36">
        <v>319</v>
      </c>
      <c r="B322" s="36">
        <v>211</v>
      </c>
      <c r="D322" s="7" t="s">
        <v>912</v>
      </c>
      <c r="E322" s="7" t="s">
        <v>913</v>
      </c>
      <c r="F322" s="36">
        <v>2012</v>
      </c>
      <c r="G322" s="36">
        <v>206</v>
      </c>
      <c r="H322" s="36">
        <v>95</v>
      </c>
      <c r="I322" s="36">
        <v>94</v>
      </c>
      <c r="K322" s="199" t="s">
        <v>474</v>
      </c>
      <c r="M322" s="191">
        <v>237</v>
      </c>
      <c r="N322" s="192">
        <v>41137</v>
      </c>
      <c r="O322" s="36">
        <v>2012</v>
      </c>
      <c r="P322" s="7">
        <f t="shared" si="16"/>
        <v>211</v>
      </c>
    </row>
    <row r="323" spans="1:16" x14ac:dyDescent="0.25">
      <c r="A323" s="36">
        <v>320</v>
      </c>
      <c r="B323" s="36">
        <v>212</v>
      </c>
      <c r="D323" s="7" t="s">
        <v>914</v>
      </c>
      <c r="E323" s="7" t="s">
        <v>915</v>
      </c>
      <c r="F323" s="36">
        <v>2012</v>
      </c>
      <c r="G323" s="36">
        <v>215</v>
      </c>
      <c r="H323" s="36">
        <v>95</v>
      </c>
      <c r="I323" s="36">
        <v>94</v>
      </c>
      <c r="K323" s="199" t="s">
        <v>474</v>
      </c>
      <c r="M323" s="191">
        <v>238</v>
      </c>
      <c r="N323" s="192">
        <v>41142</v>
      </c>
      <c r="O323" s="36">
        <v>2012</v>
      </c>
      <c r="P323" s="7">
        <f t="shared" si="16"/>
        <v>212</v>
      </c>
    </row>
    <row r="324" spans="1:16" x14ac:dyDescent="0.25">
      <c r="A324" s="36">
        <v>321</v>
      </c>
      <c r="B324" s="36">
        <v>213</v>
      </c>
      <c r="C324" s="7" t="s">
        <v>177</v>
      </c>
      <c r="D324" s="7" t="s">
        <v>916</v>
      </c>
      <c r="E324" s="7" t="s">
        <v>917</v>
      </c>
      <c r="F324" s="36">
        <v>2009</v>
      </c>
      <c r="G324" s="36">
        <v>128</v>
      </c>
      <c r="H324" s="36">
        <v>95</v>
      </c>
      <c r="I324" s="36">
        <v>93</v>
      </c>
      <c r="K324" s="199" t="s">
        <v>474</v>
      </c>
      <c r="L324" s="200" t="s">
        <v>350</v>
      </c>
      <c r="M324" s="191">
        <v>206</v>
      </c>
      <c r="N324" s="192">
        <v>40032</v>
      </c>
      <c r="O324" s="36">
        <v>2009</v>
      </c>
      <c r="P324" s="7">
        <f t="shared" si="16"/>
        <v>213</v>
      </c>
    </row>
    <row r="325" spans="1:16" x14ac:dyDescent="0.25">
      <c r="A325" s="36">
        <v>322</v>
      </c>
      <c r="B325" s="36">
        <v>214</v>
      </c>
      <c r="D325" s="7" t="s">
        <v>918</v>
      </c>
      <c r="E325" s="7" t="s">
        <v>919</v>
      </c>
      <c r="F325" s="36">
        <v>1992</v>
      </c>
      <c r="G325" s="36">
        <v>95</v>
      </c>
      <c r="H325" s="36">
        <v>95</v>
      </c>
      <c r="I325" s="36">
        <v>95</v>
      </c>
      <c r="K325" s="199">
        <v>0</v>
      </c>
      <c r="L325" s="200" t="s">
        <v>350</v>
      </c>
      <c r="M325" s="191">
        <v>207</v>
      </c>
      <c r="N325" s="192">
        <v>33817</v>
      </c>
      <c r="O325" s="36">
        <v>1992</v>
      </c>
      <c r="P325" s="7">
        <f t="shared" si="16"/>
        <v>214</v>
      </c>
    </row>
    <row r="326" spans="1:16" x14ac:dyDescent="0.25">
      <c r="A326" s="36">
        <v>323</v>
      </c>
      <c r="B326" s="36">
        <v>214</v>
      </c>
      <c r="E326" s="7" t="s">
        <v>920</v>
      </c>
      <c r="F326" s="36">
        <v>2009</v>
      </c>
      <c r="G326" s="36">
        <v>210</v>
      </c>
      <c r="H326" s="36">
        <v>95</v>
      </c>
      <c r="I326" s="36">
        <v>94</v>
      </c>
      <c r="K326" s="199" t="s">
        <v>474</v>
      </c>
      <c r="L326" s="200" t="s">
        <v>350</v>
      </c>
      <c r="M326" s="191">
        <v>207</v>
      </c>
      <c r="N326" s="192">
        <v>40032</v>
      </c>
      <c r="O326" s="36">
        <v>2009</v>
      </c>
      <c r="P326" s="7">
        <f t="shared" si="16"/>
        <v>214</v>
      </c>
    </row>
    <row r="327" spans="1:16" x14ac:dyDescent="0.25">
      <c r="A327" s="36">
        <v>324</v>
      </c>
      <c r="B327" s="36">
        <v>215</v>
      </c>
      <c r="D327" s="7" t="s">
        <v>921</v>
      </c>
      <c r="E327" s="7" t="s">
        <v>922</v>
      </c>
      <c r="F327" s="36">
        <v>2010</v>
      </c>
      <c r="G327" s="36">
        <v>68</v>
      </c>
      <c r="H327" s="36">
        <v>65</v>
      </c>
      <c r="I327" s="36">
        <v>65</v>
      </c>
      <c r="K327" s="199" t="s">
        <v>474</v>
      </c>
      <c r="M327" s="191">
        <v>208</v>
      </c>
      <c r="N327" s="192">
        <v>40360</v>
      </c>
      <c r="O327" s="36">
        <v>2010</v>
      </c>
      <c r="P327" s="7">
        <f t="shared" si="16"/>
        <v>215</v>
      </c>
    </row>
    <row r="328" spans="1:16" x14ac:dyDescent="0.25">
      <c r="A328" s="36">
        <v>325</v>
      </c>
      <c r="B328" s="36">
        <v>216</v>
      </c>
      <c r="D328" s="7" t="s">
        <v>923</v>
      </c>
      <c r="E328" s="7" t="s">
        <v>924</v>
      </c>
      <c r="F328" s="36">
        <v>2009</v>
      </c>
      <c r="G328" s="36">
        <v>150</v>
      </c>
      <c r="H328" s="36">
        <v>95</v>
      </c>
      <c r="I328" s="36">
        <v>95</v>
      </c>
      <c r="K328" s="199" t="s">
        <v>474</v>
      </c>
      <c r="L328" s="200" t="s">
        <v>350</v>
      </c>
      <c r="M328" s="191">
        <v>209</v>
      </c>
      <c r="N328" s="192">
        <v>40043</v>
      </c>
      <c r="O328" s="36">
        <v>2009</v>
      </c>
      <c r="P328" s="7">
        <f t="shared" si="16"/>
        <v>216</v>
      </c>
    </row>
    <row r="329" spans="1:16" x14ac:dyDescent="0.25">
      <c r="A329" s="36">
        <v>326</v>
      </c>
      <c r="B329" s="36">
        <v>217</v>
      </c>
      <c r="D329" s="7" t="s">
        <v>925</v>
      </c>
      <c r="E329" s="7" t="s">
        <v>926</v>
      </c>
      <c r="F329" s="36">
        <v>2009</v>
      </c>
      <c r="G329" s="36">
        <v>139</v>
      </c>
      <c r="H329" s="36">
        <v>95</v>
      </c>
      <c r="I329" s="36">
        <v>94</v>
      </c>
      <c r="K329" s="199" t="s">
        <v>474</v>
      </c>
      <c r="L329" s="200" t="s">
        <v>350</v>
      </c>
      <c r="M329" s="191">
        <v>210</v>
      </c>
      <c r="N329" s="192">
        <v>40043</v>
      </c>
      <c r="O329" s="36">
        <v>2009</v>
      </c>
      <c r="P329" s="7">
        <f t="shared" si="16"/>
        <v>217</v>
      </c>
    </row>
    <row r="330" spans="1:16" x14ac:dyDescent="0.25">
      <c r="A330" s="36">
        <v>327</v>
      </c>
      <c r="B330" s="36">
        <v>218</v>
      </c>
      <c r="D330" s="7" t="s">
        <v>927</v>
      </c>
      <c r="E330" s="7" t="s">
        <v>928</v>
      </c>
      <c r="F330" s="36">
        <v>2017</v>
      </c>
      <c r="G330" s="36">
        <v>77</v>
      </c>
      <c r="H330" s="36">
        <v>77</v>
      </c>
      <c r="I330" s="36">
        <v>76</v>
      </c>
      <c r="K330" s="199" t="s">
        <v>474</v>
      </c>
      <c r="M330" s="191">
        <v>211</v>
      </c>
      <c r="N330" s="192">
        <v>42979</v>
      </c>
      <c r="O330" s="36">
        <v>2017</v>
      </c>
      <c r="P330" s="7">
        <f t="shared" si="16"/>
        <v>218</v>
      </c>
    </row>
    <row r="331" spans="1:16" x14ac:dyDescent="0.25">
      <c r="A331" s="36">
        <v>328</v>
      </c>
      <c r="B331" s="36">
        <v>219</v>
      </c>
      <c r="D331" s="7" t="s">
        <v>929</v>
      </c>
      <c r="E331" s="7" t="s">
        <v>930</v>
      </c>
      <c r="F331" s="36">
        <v>2015</v>
      </c>
      <c r="G331" s="36">
        <v>142</v>
      </c>
      <c r="H331" s="36">
        <v>95</v>
      </c>
      <c r="I331" s="36">
        <v>93</v>
      </c>
      <c r="K331" s="199" t="s">
        <v>474</v>
      </c>
      <c r="M331" s="191">
        <v>212</v>
      </c>
      <c r="N331" s="192">
        <v>42219</v>
      </c>
      <c r="O331" s="36">
        <v>2015</v>
      </c>
      <c r="P331" s="7">
        <f t="shared" si="16"/>
        <v>219</v>
      </c>
    </row>
    <row r="332" spans="1:16" x14ac:dyDescent="0.25">
      <c r="A332" s="36">
        <v>329</v>
      </c>
      <c r="B332" s="36">
        <v>220</v>
      </c>
      <c r="D332" s="7" t="s">
        <v>931</v>
      </c>
      <c r="E332" s="7" t="s">
        <v>932</v>
      </c>
      <c r="F332" s="36">
        <v>2017</v>
      </c>
      <c r="G332" s="36">
        <v>100</v>
      </c>
      <c r="H332" s="36">
        <v>95</v>
      </c>
      <c r="I332" s="36">
        <v>95</v>
      </c>
      <c r="K332" s="199" t="s">
        <v>474</v>
      </c>
      <c r="M332" s="191">
        <v>213</v>
      </c>
      <c r="N332" s="192">
        <v>42979</v>
      </c>
      <c r="O332" s="36">
        <v>2017</v>
      </c>
      <c r="P332" s="7">
        <f t="shared" si="16"/>
        <v>220</v>
      </c>
    </row>
    <row r="333" spans="1:16" x14ac:dyDescent="0.25">
      <c r="A333" s="36">
        <v>330</v>
      </c>
      <c r="B333" s="36">
        <v>221</v>
      </c>
      <c r="D333" s="7" t="s">
        <v>933</v>
      </c>
      <c r="E333" s="7" t="s">
        <v>934</v>
      </c>
      <c r="F333" s="36">
        <v>2015</v>
      </c>
      <c r="G333" s="36">
        <v>104</v>
      </c>
      <c r="H333" s="36">
        <v>104</v>
      </c>
      <c r="I333" s="36">
        <v>92</v>
      </c>
      <c r="K333" s="199" t="s">
        <v>474</v>
      </c>
      <c r="M333" s="191">
        <v>214</v>
      </c>
      <c r="N333" s="192">
        <v>42194</v>
      </c>
      <c r="O333" s="36">
        <v>2015</v>
      </c>
      <c r="P333" s="7">
        <f t="shared" si="16"/>
        <v>221</v>
      </c>
    </row>
    <row r="334" spans="1:16" x14ac:dyDescent="0.25">
      <c r="A334" s="36">
        <v>331</v>
      </c>
      <c r="B334" s="36">
        <v>222</v>
      </c>
      <c r="D334" s="7" t="s">
        <v>935</v>
      </c>
      <c r="E334" s="7" t="s">
        <v>934</v>
      </c>
      <c r="F334" s="36">
        <v>2015</v>
      </c>
      <c r="G334" s="36">
        <v>104</v>
      </c>
      <c r="H334" s="36">
        <v>104</v>
      </c>
      <c r="I334" s="36">
        <v>102</v>
      </c>
      <c r="K334" s="199" t="s">
        <v>474</v>
      </c>
      <c r="M334" s="191">
        <v>215</v>
      </c>
      <c r="N334" s="192">
        <v>42194</v>
      </c>
      <c r="O334" s="36">
        <v>2015</v>
      </c>
      <c r="P334" s="7">
        <f t="shared" si="16"/>
        <v>222</v>
      </c>
    </row>
    <row r="335" spans="1:16" x14ac:dyDescent="0.25">
      <c r="A335" s="36">
        <v>332</v>
      </c>
      <c r="B335" s="36">
        <v>222</v>
      </c>
      <c r="E335" s="7" t="s">
        <v>936</v>
      </c>
      <c r="F335" s="36">
        <v>2009</v>
      </c>
      <c r="G335" s="36">
        <v>202</v>
      </c>
      <c r="H335" s="36">
        <v>95</v>
      </c>
      <c r="I335" s="36">
        <v>92</v>
      </c>
      <c r="K335" s="199" t="s">
        <v>474</v>
      </c>
      <c r="L335" s="200" t="s">
        <v>350</v>
      </c>
      <c r="M335" s="191">
        <v>215</v>
      </c>
      <c r="N335" s="192">
        <v>40031</v>
      </c>
      <c r="O335" s="36">
        <v>2009</v>
      </c>
      <c r="P335" s="7">
        <f t="shared" si="16"/>
        <v>222</v>
      </c>
    </row>
    <row r="336" spans="1:16" x14ac:dyDescent="0.25">
      <c r="A336" s="36">
        <v>333</v>
      </c>
      <c r="B336" s="36">
        <v>222</v>
      </c>
      <c r="E336" s="7" t="s">
        <v>937</v>
      </c>
      <c r="F336" s="36">
        <v>2017</v>
      </c>
      <c r="G336" s="36">
        <v>101</v>
      </c>
      <c r="H336" s="36">
        <v>95</v>
      </c>
      <c r="I336" s="36">
        <v>94</v>
      </c>
      <c r="K336" s="199" t="s">
        <v>474</v>
      </c>
      <c r="M336" s="191">
        <v>215</v>
      </c>
      <c r="N336" s="192">
        <v>42979</v>
      </c>
      <c r="O336" s="36">
        <v>2017</v>
      </c>
      <c r="P336" s="7">
        <f t="shared" si="16"/>
        <v>222</v>
      </c>
    </row>
    <row r="337" spans="1:16" x14ac:dyDescent="0.25">
      <c r="A337" s="36">
        <v>334</v>
      </c>
      <c r="B337" s="36">
        <v>223</v>
      </c>
      <c r="D337" s="7" t="s">
        <v>938</v>
      </c>
      <c r="E337" s="7" t="s">
        <v>934</v>
      </c>
      <c r="F337" s="36">
        <v>2015</v>
      </c>
      <c r="G337" s="36">
        <v>88</v>
      </c>
      <c r="H337" s="36">
        <v>88</v>
      </c>
      <c r="I337" s="36">
        <v>78</v>
      </c>
      <c r="K337" s="199" t="s">
        <v>474</v>
      </c>
      <c r="M337" s="191">
        <v>216</v>
      </c>
      <c r="N337" s="192">
        <v>42194</v>
      </c>
      <c r="O337" s="36">
        <v>2015</v>
      </c>
      <c r="P337" s="7">
        <f t="shared" si="16"/>
        <v>223</v>
      </c>
    </row>
    <row r="338" spans="1:16" x14ac:dyDescent="0.25">
      <c r="A338" s="36">
        <v>335</v>
      </c>
      <c r="B338" s="36">
        <v>224</v>
      </c>
      <c r="D338" s="7" t="s">
        <v>939</v>
      </c>
      <c r="E338" s="7" t="s">
        <v>940</v>
      </c>
      <c r="F338" s="36">
        <v>2015</v>
      </c>
      <c r="G338" s="36">
        <v>117</v>
      </c>
      <c r="H338" s="36">
        <v>95</v>
      </c>
      <c r="I338" s="36">
        <v>94</v>
      </c>
      <c r="K338" s="199" t="s">
        <v>474</v>
      </c>
      <c r="M338" s="191">
        <v>217</v>
      </c>
      <c r="N338" s="192">
        <v>42221</v>
      </c>
      <c r="O338" s="36">
        <v>2015</v>
      </c>
      <c r="P338" s="7">
        <f t="shared" si="16"/>
        <v>224</v>
      </c>
    </row>
    <row r="339" spans="1:16" x14ac:dyDescent="0.25">
      <c r="A339" s="36">
        <v>336</v>
      </c>
      <c r="B339" s="36">
        <v>225</v>
      </c>
      <c r="D339" s="7" t="s">
        <v>941</v>
      </c>
      <c r="E339" s="7" t="s">
        <v>942</v>
      </c>
      <c r="F339" s="36">
        <v>2009</v>
      </c>
      <c r="G339" s="36">
        <v>87</v>
      </c>
      <c r="H339" s="36">
        <v>87</v>
      </c>
      <c r="I339" s="36">
        <v>83</v>
      </c>
      <c r="K339" s="199" t="s">
        <v>474</v>
      </c>
      <c r="L339" s="200" t="s">
        <v>350</v>
      </c>
      <c r="M339" s="191">
        <v>218</v>
      </c>
      <c r="N339" s="192">
        <v>40068</v>
      </c>
      <c r="O339" s="36">
        <v>2009</v>
      </c>
      <c r="P339" s="7">
        <f t="shared" si="16"/>
        <v>225</v>
      </c>
    </row>
    <row r="340" spans="1:16" x14ac:dyDescent="0.25">
      <c r="A340" s="36">
        <v>337</v>
      </c>
      <c r="B340" s="36">
        <v>225</v>
      </c>
      <c r="E340" s="7" t="s">
        <v>943</v>
      </c>
      <c r="F340" s="36">
        <v>2008</v>
      </c>
      <c r="G340" s="36">
        <v>4</v>
      </c>
      <c r="H340" s="36">
        <v>4</v>
      </c>
      <c r="I340" s="36">
        <v>4</v>
      </c>
      <c r="K340" s="199" t="s">
        <v>474</v>
      </c>
      <c r="L340" s="200" t="s">
        <v>350</v>
      </c>
      <c r="M340" s="191">
        <v>218</v>
      </c>
      <c r="N340" s="192">
        <v>39658</v>
      </c>
      <c r="O340" s="36">
        <v>2008</v>
      </c>
      <c r="P340" s="7">
        <f t="shared" si="16"/>
        <v>225</v>
      </c>
    </row>
    <row r="341" spans="1:16" x14ac:dyDescent="0.25">
      <c r="A341" s="36">
        <v>338</v>
      </c>
      <c r="B341" s="36">
        <v>226</v>
      </c>
      <c r="D341" s="7" t="s">
        <v>944</v>
      </c>
      <c r="E341" s="7" t="s">
        <v>945</v>
      </c>
      <c r="F341" s="36">
        <v>1992</v>
      </c>
      <c r="G341" s="36">
        <v>100</v>
      </c>
      <c r="H341" s="36">
        <v>95</v>
      </c>
      <c r="I341" s="36">
        <v>95</v>
      </c>
      <c r="K341" s="199">
        <v>0</v>
      </c>
      <c r="L341" s="200" t="s">
        <v>350</v>
      </c>
      <c r="M341" s="191">
        <v>219</v>
      </c>
      <c r="N341" s="192">
        <v>33817</v>
      </c>
      <c r="O341" s="36">
        <v>1992</v>
      </c>
      <c r="P341" s="7">
        <f t="shared" si="16"/>
        <v>226</v>
      </c>
    </row>
    <row r="342" spans="1:16" x14ac:dyDescent="0.25">
      <c r="A342" s="36">
        <v>339</v>
      </c>
      <c r="B342" s="36">
        <v>227</v>
      </c>
      <c r="D342" s="7" t="s">
        <v>946</v>
      </c>
      <c r="E342" s="7" t="s">
        <v>947</v>
      </c>
      <c r="F342" s="36">
        <v>2009</v>
      </c>
      <c r="G342" s="36">
        <v>91</v>
      </c>
      <c r="H342" s="36">
        <v>91</v>
      </c>
      <c r="I342" s="36">
        <v>89</v>
      </c>
      <c r="K342" s="199" t="s">
        <v>474</v>
      </c>
      <c r="L342" s="200" t="s">
        <v>350</v>
      </c>
      <c r="M342" s="191">
        <v>220</v>
      </c>
      <c r="N342" s="192">
        <v>40042</v>
      </c>
      <c r="O342" s="36">
        <v>2009</v>
      </c>
      <c r="P342" s="7">
        <f t="shared" si="16"/>
        <v>227</v>
      </c>
    </row>
    <row r="343" spans="1:16" x14ac:dyDescent="0.25">
      <c r="A343" s="36">
        <v>340</v>
      </c>
      <c r="B343" s="36">
        <v>228</v>
      </c>
      <c r="D343" s="7" t="s">
        <v>948</v>
      </c>
      <c r="E343" s="7" t="s">
        <v>949</v>
      </c>
      <c r="F343" s="36">
        <v>1993</v>
      </c>
      <c r="G343" s="36">
        <v>100</v>
      </c>
      <c r="H343" s="36">
        <v>95</v>
      </c>
      <c r="I343" s="36">
        <v>92</v>
      </c>
      <c r="K343" s="199" t="s">
        <v>474</v>
      </c>
      <c r="L343" s="200" t="s">
        <v>350</v>
      </c>
      <c r="M343" s="191">
        <v>221</v>
      </c>
      <c r="N343" s="192">
        <v>34226</v>
      </c>
      <c r="O343" s="36">
        <v>1993</v>
      </c>
      <c r="P343" s="7">
        <f t="shared" si="16"/>
        <v>228</v>
      </c>
    </row>
    <row r="344" spans="1:16" x14ac:dyDescent="0.25">
      <c r="A344" s="36">
        <v>341</v>
      </c>
      <c r="B344" s="36">
        <v>228</v>
      </c>
      <c r="E344" s="7" t="s">
        <v>950</v>
      </c>
      <c r="F344" s="36">
        <v>2009</v>
      </c>
      <c r="G344" s="36">
        <v>202</v>
      </c>
      <c r="H344" s="36">
        <v>95</v>
      </c>
      <c r="I344" s="36">
        <v>94</v>
      </c>
      <c r="K344" s="199" t="s">
        <v>474</v>
      </c>
      <c r="L344" s="200" t="s">
        <v>350</v>
      </c>
      <c r="M344" s="191">
        <v>221</v>
      </c>
      <c r="N344" s="192">
        <v>40079</v>
      </c>
      <c r="O344" s="36">
        <v>2009</v>
      </c>
      <c r="P344" s="7">
        <f t="shared" si="16"/>
        <v>228</v>
      </c>
    </row>
    <row r="345" spans="1:16" x14ac:dyDescent="0.25">
      <c r="A345" s="36">
        <v>342</v>
      </c>
      <c r="B345" s="36">
        <v>229</v>
      </c>
      <c r="D345" s="7" t="s">
        <v>951</v>
      </c>
      <c r="E345" s="7" t="s">
        <v>952</v>
      </c>
      <c r="F345" s="36">
        <v>2009</v>
      </c>
      <c r="G345" s="36">
        <v>139</v>
      </c>
      <c r="H345" s="36">
        <v>95</v>
      </c>
      <c r="I345" s="36">
        <v>94</v>
      </c>
      <c r="K345" s="199" t="s">
        <v>474</v>
      </c>
      <c r="L345" s="200" t="s">
        <v>350</v>
      </c>
      <c r="M345" s="191">
        <v>222</v>
      </c>
      <c r="N345" s="192">
        <v>40042</v>
      </c>
      <c r="O345" s="36">
        <v>2009</v>
      </c>
      <c r="P345" s="7">
        <f t="shared" si="16"/>
        <v>229</v>
      </c>
    </row>
    <row r="346" spans="1:16" x14ac:dyDescent="0.25">
      <c r="A346" s="36">
        <v>343</v>
      </c>
      <c r="B346" s="36">
        <v>230</v>
      </c>
      <c r="D346" s="7" t="s">
        <v>953</v>
      </c>
      <c r="E346" s="7" t="s">
        <v>954</v>
      </c>
      <c r="F346" s="36">
        <v>2015</v>
      </c>
      <c r="G346" s="36">
        <v>204</v>
      </c>
      <c r="H346" s="36">
        <v>95</v>
      </c>
      <c r="I346" s="36">
        <v>95</v>
      </c>
      <c r="K346" s="199" t="s">
        <v>474</v>
      </c>
      <c r="M346" s="191">
        <v>223</v>
      </c>
      <c r="N346" s="192">
        <v>42221</v>
      </c>
      <c r="O346" s="36">
        <v>2015</v>
      </c>
      <c r="P346" s="7">
        <f t="shared" ref="P346:P377" si="17">B346</f>
        <v>230</v>
      </c>
    </row>
    <row r="347" spans="1:16" x14ac:dyDescent="0.25">
      <c r="A347" s="36">
        <v>344</v>
      </c>
      <c r="B347" s="36">
        <v>231</v>
      </c>
      <c r="D347" s="7" t="s">
        <v>955</v>
      </c>
      <c r="E347" s="7" t="s">
        <v>956</v>
      </c>
      <c r="F347" s="36">
        <v>2009</v>
      </c>
      <c r="G347" s="36">
        <v>95</v>
      </c>
      <c r="H347" s="36">
        <v>95</v>
      </c>
      <c r="I347" s="36">
        <v>77</v>
      </c>
      <c r="K347" s="199" t="s">
        <v>474</v>
      </c>
      <c r="L347" s="200" t="s">
        <v>350</v>
      </c>
      <c r="M347" s="191">
        <v>224</v>
      </c>
      <c r="N347" s="192">
        <v>40068</v>
      </c>
      <c r="O347" s="36">
        <v>2009</v>
      </c>
      <c r="P347" s="7">
        <f t="shared" si="17"/>
        <v>231</v>
      </c>
    </row>
    <row r="348" spans="1:16" x14ac:dyDescent="0.25">
      <c r="A348" s="36">
        <v>345</v>
      </c>
      <c r="B348" s="36">
        <v>232</v>
      </c>
      <c r="D348" s="7" t="s">
        <v>957</v>
      </c>
      <c r="E348" s="7" t="s">
        <v>958</v>
      </c>
      <c r="F348" s="36">
        <v>2010</v>
      </c>
      <c r="G348" s="36">
        <v>103</v>
      </c>
      <c r="H348" s="36">
        <v>95</v>
      </c>
      <c r="I348" s="36">
        <v>93</v>
      </c>
      <c r="K348" s="199" t="s">
        <v>474</v>
      </c>
      <c r="M348" s="191">
        <v>225</v>
      </c>
      <c r="N348" s="192">
        <v>40408</v>
      </c>
      <c r="O348" s="36">
        <v>2010</v>
      </c>
      <c r="P348" s="7">
        <f t="shared" si="17"/>
        <v>232</v>
      </c>
    </row>
    <row r="349" spans="1:16" x14ac:dyDescent="0.25">
      <c r="A349" s="36">
        <v>346</v>
      </c>
      <c r="B349" s="36">
        <v>233</v>
      </c>
      <c r="D349" s="7" t="s">
        <v>491</v>
      </c>
      <c r="E349" s="7" t="s">
        <v>959</v>
      </c>
      <c r="F349" s="36">
        <v>1992</v>
      </c>
      <c r="G349" s="36">
        <v>100</v>
      </c>
      <c r="H349" s="36">
        <v>95</v>
      </c>
      <c r="I349" s="36">
        <v>95</v>
      </c>
      <c r="K349" s="199">
        <v>0</v>
      </c>
      <c r="L349" s="200" t="s">
        <v>350</v>
      </c>
      <c r="M349" s="191">
        <v>226</v>
      </c>
      <c r="O349" s="36">
        <v>1992</v>
      </c>
      <c r="P349" s="7">
        <f t="shared" si="17"/>
        <v>233</v>
      </c>
    </row>
    <row r="350" spans="1:16" x14ac:dyDescent="0.25">
      <c r="A350" s="36">
        <v>347</v>
      </c>
      <c r="B350" s="36">
        <v>234</v>
      </c>
      <c r="D350" s="7" t="s">
        <v>960</v>
      </c>
      <c r="E350" s="7" t="s">
        <v>961</v>
      </c>
      <c r="F350" s="36">
        <v>2007</v>
      </c>
      <c r="G350" s="36">
        <v>149</v>
      </c>
      <c r="H350" s="36">
        <v>95</v>
      </c>
      <c r="I350" s="36">
        <v>93</v>
      </c>
      <c r="K350" s="199" t="s">
        <v>474</v>
      </c>
      <c r="L350" s="200" t="s">
        <v>350</v>
      </c>
      <c r="M350" s="191">
        <v>227</v>
      </c>
      <c r="N350" s="192">
        <v>39311</v>
      </c>
      <c r="O350" s="36">
        <v>2007</v>
      </c>
      <c r="P350" s="7">
        <f t="shared" si="17"/>
        <v>234</v>
      </c>
    </row>
    <row r="351" spans="1:16" x14ac:dyDescent="0.25">
      <c r="A351" s="36">
        <v>348</v>
      </c>
      <c r="B351" s="36">
        <v>234</v>
      </c>
      <c r="E351" s="7" t="s">
        <v>962</v>
      </c>
      <c r="F351" s="36">
        <v>2009</v>
      </c>
      <c r="G351" s="36">
        <v>200</v>
      </c>
      <c r="H351" s="36">
        <v>95</v>
      </c>
      <c r="I351" s="36">
        <v>92</v>
      </c>
      <c r="K351" s="199" t="s">
        <v>474</v>
      </c>
      <c r="L351" s="200" t="s">
        <v>350</v>
      </c>
      <c r="M351" s="191">
        <v>227</v>
      </c>
      <c r="N351" s="192">
        <v>40042</v>
      </c>
      <c r="O351" s="36">
        <v>2009</v>
      </c>
      <c r="P351" s="7">
        <f t="shared" si="17"/>
        <v>234</v>
      </c>
    </row>
    <row r="352" spans="1:16" x14ac:dyDescent="0.25">
      <c r="A352" s="36">
        <v>349</v>
      </c>
      <c r="B352" s="36">
        <v>235</v>
      </c>
      <c r="D352" s="7" t="s">
        <v>963</v>
      </c>
      <c r="E352" s="7" t="s">
        <v>964</v>
      </c>
      <c r="F352" s="36">
        <v>2009</v>
      </c>
      <c r="G352" s="36">
        <v>202</v>
      </c>
      <c r="H352" s="36">
        <v>95</v>
      </c>
      <c r="I352" s="36">
        <v>90</v>
      </c>
      <c r="K352" s="199" t="s">
        <v>474</v>
      </c>
      <c r="L352" s="200" t="s">
        <v>350</v>
      </c>
      <c r="M352" s="191">
        <v>228</v>
      </c>
      <c r="N352" s="192">
        <v>40044</v>
      </c>
      <c r="O352" s="36">
        <v>2009</v>
      </c>
      <c r="P352" s="7">
        <f t="shared" si="17"/>
        <v>235</v>
      </c>
    </row>
    <row r="353" spans="1:16" x14ac:dyDescent="0.25">
      <c r="A353" s="36">
        <v>350</v>
      </c>
      <c r="B353" s="36">
        <v>235</v>
      </c>
      <c r="E353" s="7" t="s">
        <v>965</v>
      </c>
      <c r="F353" s="36">
        <v>1992</v>
      </c>
      <c r="G353" s="36">
        <v>88</v>
      </c>
      <c r="H353" s="36">
        <v>88</v>
      </c>
      <c r="I353" s="36">
        <v>84</v>
      </c>
      <c r="K353" s="199">
        <v>0</v>
      </c>
      <c r="L353" s="200" t="s">
        <v>350</v>
      </c>
      <c r="M353" s="191">
        <v>228</v>
      </c>
      <c r="N353" s="192">
        <v>33817</v>
      </c>
      <c r="O353" s="36">
        <v>1992</v>
      </c>
      <c r="P353" s="7">
        <f t="shared" si="17"/>
        <v>235</v>
      </c>
    </row>
    <row r="354" spans="1:16" x14ac:dyDescent="0.25">
      <c r="A354" s="36">
        <v>351</v>
      </c>
      <c r="B354" s="36">
        <v>236</v>
      </c>
      <c r="D354" s="7" t="s">
        <v>966</v>
      </c>
      <c r="E354" s="7" t="s">
        <v>967</v>
      </c>
      <c r="F354" s="36">
        <v>2008</v>
      </c>
      <c r="G354" s="36">
        <v>6</v>
      </c>
      <c r="H354" s="36">
        <v>6</v>
      </c>
      <c r="I354" s="36">
        <v>6</v>
      </c>
      <c r="K354" s="199" t="s">
        <v>474</v>
      </c>
      <c r="L354" s="200" t="s">
        <v>350</v>
      </c>
      <c r="M354" s="191">
        <v>235</v>
      </c>
      <c r="N354" s="192">
        <v>39658</v>
      </c>
      <c r="O354" s="36">
        <v>2008</v>
      </c>
      <c r="P354" s="7">
        <f t="shared" si="17"/>
        <v>236</v>
      </c>
    </row>
    <row r="355" spans="1:16" x14ac:dyDescent="0.25">
      <c r="A355" s="36">
        <v>352</v>
      </c>
      <c r="B355" s="36">
        <v>236</v>
      </c>
      <c r="E355" s="7" t="s">
        <v>968</v>
      </c>
      <c r="F355" s="36">
        <v>2009</v>
      </c>
      <c r="G355" s="36">
        <v>424</v>
      </c>
      <c r="H355" s="36">
        <v>125</v>
      </c>
      <c r="I355" s="36">
        <v>103</v>
      </c>
      <c r="K355" s="199" t="s">
        <v>474</v>
      </c>
      <c r="L355" s="200" t="s">
        <v>350</v>
      </c>
      <c r="M355" s="191">
        <v>235</v>
      </c>
      <c r="N355" s="192">
        <v>40004</v>
      </c>
      <c r="O355" s="36">
        <v>2009</v>
      </c>
      <c r="P355" s="7">
        <f t="shared" si="17"/>
        <v>236</v>
      </c>
    </row>
    <row r="356" spans="1:16" x14ac:dyDescent="0.25">
      <c r="A356" s="36">
        <v>353</v>
      </c>
      <c r="B356" s="36">
        <v>237</v>
      </c>
      <c r="D356" s="7" t="s">
        <v>969</v>
      </c>
      <c r="E356" s="7" t="s">
        <v>970</v>
      </c>
      <c r="F356" s="36">
        <v>1993</v>
      </c>
      <c r="G356" s="36">
        <v>100</v>
      </c>
      <c r="H356" s="36">
        <v>100</v>
      </c>
      <c r="I356" s="36">
        <v>99</v>
      </c>
      <c r="K356" s="199" t="s">
        <v>474</v>
      </c>
      <c r="L356" s="200" t="s">
        <v>350</v>
      </c>
      <c r="M356" s="191">
        <v>229</v>
      </c>
      <c r="N356" s="192">
        <v>34173</v>
      </c>
      <c r="O356" s="36">
        <v>1993</v>
      </c>
      <c r="P356" s="7">
        <f t="shared" si="17"/>
        <v>237</v>
      </c>
    </row>
    <row r="357" spans="1:16" x14ac:dyDescent="0.25">
      <c r="A357" s="36">
        <v>354</v>
      </c>
      <c r="B357" s="36">
        <v>237</v>
      </c>
      <c r="E357" s="7" t="s">
        <v>971</v>
      </c>
      <c r="F357" s="36">
        <v>2009</v>
      </c>
      <c r="G357" s="36">
        <v>402</v>
      </c>
      <c r="H357" s="36">
        <v>202</v>
      </c>
      <c r="I357" s="36">
        <v>95</v>
      </c>
      <c r="K357" s="199" t="s">
        <v>474</v>
      </c>
      <c r="L357" s="200" t="s">
        <v>350</v>
      </c>
      <c r="M357" s="191">
        <v>229</v>
      </c>
      <c r="N357" s="192">
        <v>40023</v>
      </c>
      <c r="O357" s="36">
        <v>2009</v>
      </c>
      <c r="P357" s="7">
        <f t="shared" si="17"/>
        <v>237</v>
      </c>
    </row>
    <row r="358" spans="1:16" x14ac:dyDescent="0.25">
      <c r="A358" s="36">
        <v>355</v>
      </c>
      <c r="B358" s="36">
        <v>238</v>
      </c>
      <c r="D358" s="7" t="s">
        <v>972</v>
      </c>
      <c r="E358" s="7" t="s">
        <v>973</v>
      </c>
      <c r="F358" s="36">
        <v>2015</v>
      </c>
      <c r="G358" s="36">
        <v>46</v>
      </c>
      <c r="H358" s="36">
        <v>46</v>
      </c>
      <c r="I358" s="36">
        <v>45</v>
      </c>
      <c r="K358" s="199" t="s">
        <v>474</v>
      </c>
      <c r="M358" s="191">
        <v>230</v>
      </c>
      <c r="N358" s="192">
        <v>42195</v>
      </c>
      <c r="O358" s="36">
        <v>2015</v>
      </c>
      <c r="P358" s="7">
        <f t="shared" si="17"/>
        <v>238</v>
      </c>
    </row>
    <row r="359" spans="1:16" x14ac:dyDescent="0.25">
      <c r="A359" s="36">
        <v>356</v>
      </c>
      <c r="B359" s="36">
        <v>239</v>
      </c>
      <c r="C359" s="7" t="s">
        <v>178</v>
      </c>
      <c r="D359" s="7" t="s">
        <v>974</v>
      </c>
      <c r="E359" s="7" t="s">
        <v>975</v>
      </c>
      <c r="F359" s="36">
        <v>1996</v>
      </c>
      <c r="G359" s="36">
        <v>103</v>
      </c>
      <c r="H359" s="36">
        <v>95</v>
      </c>
      <c r="I359" s="36">
        <v>94</v>
      </c>
      <c r="K359" s="199" t="s">
        <v>474</v>
      </c>
      <c r="M359" s="191">
        <v>239</v>
      </c>
      <c r="N359" s="192">
        <v>35313</v>
      </c>
      <c r="O359" s="36">
        <v>1996</v>
      </c>
      <c r="P359" s="7">
        <f t="shared" si="17"/>
        <v>239</v>
      </c>
    </row>
    <row r="360" spans="1:16" x14ac:dyDescent="0.25">
      <c r="A360" s="36">
        <v>357</v>
      </c>
      <c r="B360" s="36">
        <v>240</v>
      </c>
      <c r="D360" s="7" t="s">
        <v>976</v>
      </c>
      <c r="E360" s="7" t="s">
        <v>977</v>
      </c>
      <c r="F360" s="36">
        <v>2007</v>
      </c>
      <c r="G360" s="36">
        <v>23</v>
      </c>
      <c r="H360" s="36">
        <v>23</v>
      </c>
      <c r="I360" s="36">
        <v>23</v>
      </c>
      <c r="K360" s="199" t="s">
        <v>474</v>
      </c>
      <c r="M360" s="191">
        <v>240</v>
      </c>
      <c r="N360" s="192">
        <v>39321</v>
      </c>
      <c r="O360" s="36">
        <v>2007</v>
      </c>
      <c r="P360" s="7">
        <f t="shared" si="17"/>
        <v>240</v>
      </c>
    </row>
    <row r="361" spans="1:16" x14ac:dyDescent="0.25">
      <c r="A361" s="36">
        <v>358</v>
      </c>
      <c r="B361" s="36">
        <v>240</v>
      </c>
      <c r="E361" s="7" t="s">
        <v>978</v>
      </c>
      <c r="F361" s="36">
        <v>2008</v>
      </c>
      <c r="G361" s="36">
        <v>22</v>
      </c>
      <c r="H361" s="36">
        <v>22</v>
      </c>
      <c r="I361" s="36">
        <v>21</v>
      </c>
      <c r="K361" s="199" t="s">
        <v>474</v>
      </c>
      <c r="M361" s="191">
        <v>240</v>
      </c>
      <c r="N361" s="192">
        <v>39690</v>
      </c>
      <c r="O361" s="36">
        <v>2008</v>
      </c>
      <c r="P361" s="7">
        <f t="shared" si="17"/>
        <v>240</v>
      </c>
    </row>
    <row r="362" spans="1:16" x14ac:dyDescent="0.25">
      <c r="A362" s="36">
        <v>359</v>
      </c>
      <c r="B362" s="36">
        <v>241</v>
      </c>
      <c r="D362" s="7" t="s">
        <v>979</v>
      </c>
      <c r="E362" s="7" t="s">
        <v>980</v>
      </c>
      <c r="F362" s="36">
        <v>1993</v>
      </c>
      <c r="G362" s="36">
        <v>87</v>
      </c>
      <c r="H362" s="36">
        <v>84</v>
      </c>
      <c r="I362" s="36">
        <v>83</v>
      </c>
      <c r="K362" s="199" t="s">
        <v>474</v>
      </c>
      <c r="M362" s="191">
        <v>241</v>
      </c>
      <c r="N362" s="192">
        <v>34213</v>
      </c>
      <c r="O362" s="36">
        <v>1993</v>
      </c>
      <c r="P362" s="7">
        <f t="shared" si="17"/>
        <v>241</v>
      </c>
    </row>
    <row r="363" spans="1:16" x14ac:dyDescent="0.25">
      <c r="A363" s="36">
        <v>360</v>
      </c>
      <c r="B363" s="36">
        <v>242</v>
      </c>
      <c r="D363" s="7" t="s">
        <v>981</v>
      </c>
      <c r="E363" s="7" t="s">
        <v>982</v>
      </c>
      <c r="F363" s="36">
        <v>1995</v>
      </c>
      <c r="G363" s="36">
        <v>50</v>
      </c>
      <c r="H363" s="36">
        <v>50</v>
      </c>
      <c r="I363" s="36">
        <v>50</v>
      </c>
      <c r="K363" s="199" t="s">
        <v>474</v>
      </c>
      <c r="M363" s="191">
        <v>242</v>
      </c>
      <c r="N363" s="192">
        <v>34949</v>
      </c>
      <c r="O363" s="36">
        <v>1995</v>
      </c>
      <c r="P363" s="7">
        <f t="shared" si="17"/>
        <v>242</v>
      </c>
    </row>
    <row r="364" spans="1:16" x14ac:dyDescent="0.25">
      <c r="A364" s="36">
        <v>361</v>
      </c>
      <c r="B364" s="36">
        <v>243</v>
      </c>
      <c r="D364" s="7" t="s">
        <v>983</v>
      </c>
      <c r="E364" s="7" t="s">
        <v>984</v>
      </c>
      <c r="F364" s="36">
        <v>2010</v>
      </c>
      <c r="G364" s="36">
        <v>101</v>
      </c>
      <c r="H364" s="36">
        <v>95</v>
      </c>
      <c r="I364" s="36">
        <v>89</v>
      </c>
      <c r="K364" s="199" t="s">
        <v>474</v>
      </c>
      <c r="M364" s="191">
        <v>243</v>
      </c>
      <c r="N364" s="192">
        <v>40415</v>
      </c>
      <c r="O364" s="36">
        <v>2010</v>
      </c>
      <c r="P364" s="7">
        <f t="shared" si="17"/>
        <v>243</v>
      </c>
    </row>
    <row r="365" spans="1:16" x14ac:dyDescent="0.25">
      <c r="A365" s="36">
        <v>362</v>
      </c>
      <c r="B365" s="36">
        <v>244</v>
      </c>
      <c r="D365" s="7" t="s">
        <v>985</v>
      </c>
      <c r="E365" s="7" t="s">
        <v>986</v>
      </c>
      <c r="F365" s="36">
        <v>1996</v>
      </c>
      <c r="G365" s="36">
        <v>100</v>
      </c>
      <c r="H365" s="36">
        <v>95</v>
      </c>
      <c r="I365" s="36">
        <v>95</v>
      </c>
      <c r="K365" s="199" t="s">
        <v>474</v>
      </c>
      <c r="M365" s="191">
        <v>244</v>
      </c>
      <c r="N365" s="192">
        <v>35296</v>
      </c>
      <c r="O365" s="36">
        <v>1996</v>
      </c>
      <c r="P365" s="7">
        <f t="shared" si="17"/>
        <v>244</v>
      </c>
    </row>
    <row r="366" spans="1:16" x14ac:dyDescent="0.25">
      <c r="A366" s="36">
        <v>363</v>
      </c>
      <c r="B366" s="36">
        <v>245</v>
      </c>
      <c r="D366" s="7" t="s">
        <v>987</v>
      </c>
      <c r="E366" s="7" t="s">
        <v>988</v>
      </c>
      <c r="F366" s="36">
        <v>1989</v>
      </c>
      <c r="G366" s="36">
        <v>39</v>
      </c>
      <c r="H366" s="36">
        <v>39</v>
      </c>
      <c r="I366" s="36">
        <v>39</v>
      </c>
      <c r="K366" s="199" t="s">
        <v>989</v>
      </c>
      <c r="M366" s="191">
        <v>245</v>
      </c>
      <c r="O366" s="36">
        <v>1989</v>
      </c>
      <c r="P366" s="7">
        <f t="shared" si="17"/>
        <v>245</v>
      </c>
    </row>
    <row r="367" spans="1:16" x14ac:dyDescent="0.25">
      <c r="A367" s="36">
        <v>364</v>
      </c>
      <c r="B367" s="36">
        <v>245</v>
      </c>
      <c r="E367" s="7" t="s">
        <v>990</v>
      </c>
      <c r="F367" s="36">
        <v>2010</v>
      </c>
      <c r="G367" s="36">
        <v>95</v>
      </c>
      <c r="H367" s="36">
        <v>95</v>
      </c>
      <c r="I367" s="36">
        <v>95</v>
      </c>
      <c r="K367" s="199" t="s">
        <v>474</v>
      </c>
      <c r="L367" s="200" t="s">
        <v>350</v>
      </c>
      <c r="M367" s="191">
        <v>245</v>
      </c>
      <c r="N367" s="192">
        <v>40401</v>
      </c>
      <c r="O367" s="36">
        <v>2010</v>
      </c>
      <c r="P367" s="7">
        <f t="shared" si="17"/>
        <v>245</v>
      </c>
    </row>
    <row r="368" spans="1:16" x14ac:dyDescent="0.25">
      <c r="A368" s="36">
        <v>365</v>
      </c>
      <c r="B368" s="36">
        <v>246</v>
      </c>
      <c r="D368" s="7" t="s">
        <v>991</v>
      </c>
      <c r="E368" s="7" t="s">
        <v>992</v>
      </c>
      <c r="F368" s="36">
        <v>2010</v>
      </c>
      <c r="G368" s="36">
        <v>164</v>
      </c>
      <c r="H368" s="36">
        <v>67</v>
      </c>
      <c r="I368" s="36">
        <v>67</v>
      </c>
      <c r="K368" s="199" t="s">
        <v>474</v>
      </c>
      <c r="M368" s="191">
        <v>246</v>
      </c>
      <c r="N368" s="192">
        <v>40407</v>
      </c>
      <c r="O368" s="36">
        <v>2010</v>
      </c>
      <c r="P368" s="7">
        <f t="shared" si="17"/>
        <v>246</v>
      </c>
    </row>
    <row r="369" spans="1:16" x14ac:dyDescent="0.25">
      <c r="A369" s="36">
        <v>366</v>
      </c>
      <c r="B369" s="36">
        <v>247</v>
      </c>
      <c r="D369" s="7" t="s">
        <v>993</v>
      </c>
      <c r="E369" s="7" t="s">
        <v>994</v>
      </c>
      <c r="F369" s="36">
        <v>2010</v>
      </c>
      <c r="G369" s="36">
        <v>68</v>
      </c>
      <c r="H369" s="36">
        <v>67</v>
      </c>
      <c r="I369" s="36">
        <v>67</v>
      </c>
      <c r="K369" s="199" t="s">
        <v>474</v>
      </c>
      <c r="M369" s="191">
        <v>247</v>
      </c>
      <c r="N369" s="192">
        <v>40413</v>
      </c>
      <c r="O369" s="36">
        <v>2010</v>
      </c>
      <c r="P369" s="7">
        <f t="shared" si="17"/>
        <v>247</v>
      </c>
    </row>
    <row r="370" spans="1:16" x14ac:dyDescent="0.25">
      <c r="A370" s="36">
        <v>367</v>
      </c>
      <c r="B370" s="36">
        <v>248</v>
      </c>
      <c r="C370" s="7" t="s">
        <v>179</v>
      </c>
      <c r="D370" s="7" t="s">
        <v>995</v>
      </c>
      <c r="E370" s="7" t="s">
        <v>996</v>
      </c>
      <c r="F370" s="36">
        <v>2002</v>
      </c>
      <c r="G370" s="36">
        <v>100</v>
      </c>
      <c r="H370" s="36">
        <v>95</v>
      </c>
      <c r="I370" s="36">
        <v>94</v>
      </c>
      <c r="K370" s="199" t="s">
        <v>474</v>
      </c>
      <c r="M370" s="191">
        <v>248</v>
      </c>
      <c r="N370" s="192">
        <v>37459</v>
      </c>
      <c r="O370" s="36">
        <v>2002</v>
      </c>
      <c r="P370" s="7">
        <f t="shared" si="17"/>
        <v>248</v>
      </c>
    </row>
    <row r="371" spans="1:16" x14ac:dyDescent="0.25">
      <c r="A371" s="36">
        <v>368</v>
      </c>
      <c r="B371" s="36">
        <v>248</v>
      </c>
      <c r="E371" s="7" t="s">
        <v>997</v>
      </c>
      <c r="F371" s="36">
        <v>2006</v>
      </c>
      <c r="G371" s="36">
        <v>200</v>
      </c>
      <c r="H371" s="36">
        <v>95</v>
      </c>
      <c r="I371" s="36">
        <v>95</v>
      </c>
      <c r="K371" s="199" t="s">
        <v>474</v>
      </c>
      <c r="M371" s="191">
        <v>248</v>
      </c>
      <c r="N371" s="192">
        <v>38888</v>
      </c>
      <c r="O371" s="36">
        <v>2006</v>
      </c>
      <c r="P371" s="7">
        <f t="shared" si="17"/>
        <v>248</v>
      </c>
    </row>
    <row r="372" spans="1:16" x14ac:dyDescent="0.25">
      <c r="A372" s="36">
        <v>369</v>
      </c>
      <c r="B372" s="36">
        <v>248</v>
      </c>
      <c r="E372" s="7" t="s">
        <v>998</v>
      </c>
      <c r="F372" s="36">
        <v>2008</v>
      </c>
      <c r="G372" s="36">
        <v>250</v>
      </c>
      <c r="H372" s="36">
        <v>100</v>
      </c>
      <c r="I372" s="36">
        <v>98</v>
      </c>
      <c r="K372" s="199" t="s">
        <v>474</v>
      </c>
      <c r="M372" s="191">
        <v>248</v>
      </c>
      <c r="N372" s="192">
        <v>39645</v>
      </c>
      <c r="O372" s="36">
        <v>2008</v>
      </c>
      <c r="P372" s="7">
        <f t="shared" si="17"/>
        <v>248</v>
      </c>
    </row>
    <row r="373" spans="1:16" x14ac:dyDescent="0.25">
      <c r="A373" s="36">
        <v>370</v>
      </c>
      <c r="B373" s="36">
        <v>248</v>
      </c>
      <c r="E373" s="7" t="s">
        <v>999</v>
      </c>
      <c r="F373" s="36">
        <v>2009</v>
      </c>
      <c r="G373" s="36">
        <v>250</v>
      </c>
      <c r="H373" s="36">
        <v>100</v>
      </c>
      <c r="I373" s="36">
        <v>98</v>
      </c>
      <c r="K373" s="199" t="s">
        <v>474</v>
      </c>
      <c r="M373" s="191">
        <v>248</v>
      </c>
      <c r="N373" s="192">
        <v>40008</v>
      </c>
      <c r="O373" s="36">
        <v>2009</v>
      </c>
      <c r="P373" s="7">
        <f t="shared" si="17"/>
        <v>248</v>
      </c>
    </row>
    <row r="374" spans="1:16" x14ac:dyDescent="0.25">
      <c r="A374" s="36">
        <v>371</v>
      </c>
      <c r="B374" s="36">
        <v>249</v>
      </c>
      <c r="D374" s="7" t="s">
        <v>1000</v>
      </c>
      <c r="E374" s="7" t="s">
        <v>1001</v>
      </c>
      <c r="F374" s="36">
        <v>2006</v>
      </c>
      <c r="G374" s="36">
        <v>60</v>
      </c>
      <c r="H374" s="36">
        <v>60</v>
      </c>
      <c r="I374" s="36">
        <v>54</v>
      </c>
      <c r="K374" s="199" t="s">
        <v>474</v>
      </c>
      <c r="M374" s="191">
        <v>249</v>
      </c>
      <c r="N374" s="192">
        <v>38937</v>
      </c>
      <c r="O374" s="36">
        <v>2006</v>
      </c>
      <c r="P374" s="7">
        <f t="shared" si="17"/>
        <v>249</v>
      </c>
    </row>
    <row r="375" spans="1:16" x14ac:dyDescent="0.25">
      <c r="A375" s="36">
        <v>372</v>
      </c>
      <c r="B375" s="36">
        <v>249</v>
      </c>
      <c r="E375" s="7" t="s">
        <v>1002</v>
      </c>
      <c r="F375" s="36">
        <v>2008</v>
      </c>
      <c r="G375" s="36">
        <v>150</v>
      </c>
      <c r="H375" s="36">
        <v>150</v>
      </c>
      <c r="I375" s="36">
        <v>150</v>
      </c>
      <c r="K375" s="199" t="s">
        <v>474</v>
      </c>
      <c r="M375" s="191">
        <v>249</v>
      </c>
      <c r="N375" s="192">
        <v>39685</v>
      </c>
      <c r="O375" s="36">
        <v>2008</v>
      </c>
      <c r="P375" s="7">
        <f t="shared" si="17"/>
        <v>249</v>
      </c>
    </row>
    <row r="376" spans="1:16" x14ac:dyDescent="0.25">
      <c r="A376" s="36">
        <v>373</v>
      </c>
      <c r="B376" s="36">
        <v>249</v>
      </c>
      <c r="E376" s="7" t="s">
        <v>1003</v>
      </c>
      <c r="F376" s="36">
        <v>2009</v>
      </c>
      <c r="G376" s="36">
        <v>45</v>
      </c>
      <c r="H376" s="36">
        <v>45</v>
      </c>
      <c r="I376" s="36">
        <v>45</v>
      </c>
      <c r="K376" s="199" t="s">
        <v>474</v>
      </c>
      <c r="M376" s="191">
        <v>249</v>
      </c>
      <c r="N376" s="192">
        <v>40044</v>
      </c>
      <c r="O376" s="36">
        <v>2009</v>
      </c>
      <c r="P376" s="7">
        <f t="shared" si="17"/>
        <v>249</v>
      </c>
    </row>
    <row r="377" spans="1:16" x14ac:dyDescent="0.25">
      <c r="A377" s="36">
        <v>374</v>
      </c>
      <c r="B377" s="36">
        <v>249</v>
      </c>
      <c r="E377" s="7" t="s">
        <v>1004</v>
      </c>
      <c r="F377" s="36">
        <v>2010</v>
      </c>
      <c r="G377" s="36">
        <v>116</v>
      </c>
      <c r="H377" s="36">
        <v>116</v>
      </c>
      <c r="I377" s="36">
        <v>113</v>
      </c>
      <c r="K377" s="199" t="s">
        <v>474</v>
      </c>
      <c r="M377" s="191">
        <v>249</v>
      </c>
      <c r="N377" s="192">
        <v>40408</v>
      </c>
      <c r="O377" s="36">
        <v>2010</v>
      </c>
      <c r="P377" s="7">
        <f t="shared" si="17"/>
        <v>249</v>
      </c>
    </row>
    <row r="378" spans="1:16" x14ac:dyDescent="0.25">
      <c r="A378" s="36">
        <v>375</v>
      </c>
      <c r="B378" s="36">
        <v>250</v>
      </c>
      <c r="D378" s="7" t="s">
        <v>1005</v>
      </c>
      <c r="E378" s="7" t="s">
        <v>1006</v>
      </c>
      <c r="F378" s="36">
        <v>2009</v>
      </c>
      <c r="G378" s="36">
        <v>300</v>
      </c>
      <c r="H378" s="36">
        <v>255</v>
      </c>
      <c r="I378" s="36">
        <v>254</v>
      </c>
      <c r="K378" s="199" t="s">
        <v>474</v>
      </c>
      <c r="M378" s="191">
        <v>250</v>
      </c>
      <c r="N378" s="192">
        <v>40036</v>
      </c>
      <c r="O378" s="36">
        <v>2009</v>
      </c>
      <c r="P378" s="7">
        <f t="shared" ref="P378:P389" si="18">B378</f>
        <v>250</v>
      </c>
    </row>
    <row r="379" spans="1:16" x14ac:dyDescent="0.25">
      <c r="A379" s="36">
        <v>376</v>
      </c>
      <c r="B379" s="36">
        <v>250</v>
      </c>
      <c r="E379" s="7" t="s">
        <v>1007</v>
      </c>
      <c r="F379" s="36">
        <v>2008</v>
      </c>
      <c r="G379" s="36">
        <v>300</v>
      </c>
      <c r="H379" s="36">
        <v>255</v>
      </c>
      <c r="I379" s="36">
        <v>253</v>
      </c>
      <c r="K379" s="199" t="s">
        <v>474</v>
      </c>
      <c r="M379" s="191">
        <v>250</v>
      </c>
      <c r="N379" s="192">
        <v>39654</v>
      </c>
      <c r="O379" s="36">
        <v>2008</v>
      </c>
      <c r="P379" s="7">
        <f t="shared" si="18"/>
        <v>250</v>
      </c>
    </row>
    <row r="380" spans="1:16" x14ac:dyDescent="0.25">
      <c r="A380" s="36">
        <v>377</v>
      </c>
      <c r="B380" s="36">
        <v>250</v>
      </c>
      <c r="E380" s="7" t="s">
        <v>1008</v>
      </c>
      <c r="F380" s="36">
        <v>2010</v>
      </c>
      <c r="G380" s="36">
        <v>90</v>
      </c>
      <c r="H380" s="36">
        <v>90</v>
      </c>
      <c r="I380" s="36">
        <v>90</v>
      </c>
      <c r="K380" s="199" t="s">
        <v>474</v>
      </c>
      <c r="M380" s="191">
        <v>250</v>
      </c>
      <c r="N380" s="192">
        <v>40396</v>
      </c>
      <c r="O380" s="36">
        <v>2010</v>
      </c>
      <c r="P380" s="7">
        <f t="shared" si="18"/>
        <v>250</v>
      </c>
    </row>
    <row r="381" spans="1:16" x14ac:dyDescent="0.25">
      <c r="A381" s="36">
        <v>378</v>
      </c>
      <c r="B381" s="36">
        <v>251</v>
      </c>
      <c r="D381" s="7" t="s">
        <v>1009</v>
      </c>
      <c r="E381" s="7" t="s">
        <v>1010</v>
      </c>
      <c r="F381" s="36">
        <v>1992</v>
      </c>
      <c r="G381" s="36">
        <v>100</v>
      </c>
      <c r="H381" s="36">
        <v>95</v>
      </c>
      <c r="I381" s="36">
        <v>95</v>
      </c>
      <c r="K381" s="199" t="s">
        <v>474</v>
      </c>
      <c r="M381" s="191">
        <v>251</v>
      </c>
      <c r="N381" s="192">
        <v>33850</v>
      </c>
      <c r="O381" s="36">
        <v>1992</v>
      </c>
      <c r="P381" s="7">
        <f t="shared" si="18"/>
        <v>251</v>
      </c>
    </row>
    <row r="382" spans="1:16" x14ac:dyDescent="0.25">
      <c r="A382" s="36">
        <v>379</v>
      </c>
      <c r="B382" s="36">
        <v>252</v>
      </c>
      <c r="D382" s="7" t="s">
        <v>1011</v>
      </c>
      <c r="E382" s="7" t="s">
        <v>1012</v>
      </c>
      <c r="F382" s="36">
        <v>1995</v>
      </c>
      <c r="G382" s="36">
        <v>100</v>
      </c>
      <c r="H382" s="36">
        <v>95</v>
      </c>
      <c r="I382" s="36">
        <v>94</v>
      </c>
      <c r="K382" s="199" t="s">
        <v>474</v>
      </c>
      <c r="M382" s="191">
        <v>252</v>
      </c>
      <c r="N382" s="192">
        <v>34900</v>
      </c>
      <c r="O382" s="36">
        <v>1995</v>
      </c>
      <c r="P382" s="7">
        <f t="shared" si="18"/>
        <v>252</v>
      </c>
    </row>
    <row r="383" spans="1:16" x14ac:dyDescent="0.25">
      <c r="A383" s="36">
        <v>380</v>
      </c>
      <c r="B383" s="36">
        <v>252</v>
      </c>
      <c r="E383" s="7" t="s">
        <v>1013</v>
      </c>
      <c r="F383" s="36">
        <v>2013</v>
      </c>
      <c r="G383" s="36">
        <v>53</v>
      </c>
      <c r="H383" s="36">
        <v>53</v>
      </c>
      <c r="I383" s="36">
        <v>39</v>
      </c>
      <c r="K383" s="199" t="s">
        <v>474</v>
      </c>
      <c r="M383" s="191">
        <v>252</v>
      </c>
      <c r="N383" s="192">
        <v>41502</v>
      </c>
      <c r="O383" s="36">
        <v>2013</v>
      </c>
      <c r="P383" s="7">
        <f t="shared" si="18"/>
        <v>252</v>
      </c>
    </row>
    <row r="384" spans="1:16" x14ac:dyDescent="0.25">
      <c r="A384" s="36">
        <v>381</v>
      </c>
      <c r="B384" s="36">
        <v>253</v>
      </c>
      <c r="D384" s="7" t="s">
        <v>1014</v>
      </c>
      <c r="E384" s="7" t="s">
        <v>1015</v>
      </c>
      <c r="F384" s="36">
        <v>2008</v>
      </c>
      <c r="G384" s="36">
        <v>300</v>
      </c>
      <c r="H384" s="36">
        <v>200</v>
      </c>
      <c r="I384" s="36">
        <v>194</v>
      </c>
      <c r="K384" s="199" t="s">
        <v>474</v>
      </c>
      <c r="M384" s="191">
        <v>253</v>
      </c>
      <c r="N384" s="192">
        <v>39666</v>
      </c>
      <c r="O384" s="36">
        <v>2008</v>
      </c>
      <c r="P384" s="7">
        <f t="shared" si="18"/>
        <v>253</v>
      </c>
    </row>
    <row r="385" spans="1:16" x14ac:dyDescent="0.25">
      <c r="A385" s="36">
        <v>382</v>
      </c>
      <c r="B385" s="36">
        <v>253</v>
      </c>
      <c r="E385" s="7" t="s">
        <v>1016</v>
      </c>
      <c r="F385" s="36">
        <v>2009</v>
      </c>
      <c r="G385" s="36">
        <v>300</v>
      </c>
      <c r="H385" s="36">
        <v>200</v>
      </c>
      <c r="I385" s="36">
        <v>198</v>
      </c>
      <c r="K385" s="199" t="s">
        <v>474</v>
      </c>
      <c r="M385" s="191">
        <v>253</v>
      </c>
      <c r="N385" s="192">
        <v>40022</v>
      </c>
      <c r="O385" s="36">
        <v>2009</v>
      </c>
      <c r="P385" s="7">
        <f t="shared" si="18"/>
        <v>253</v>
      </c>
    </row>
    <row r="386" spans="1:16" x14ac:dyDescent="0.25">
      <c r="A386" s="36">
        <v>383</v>
      </c>
      <c r="B386" s="36">
        <v>253</v>
      </c>
      <c r="E386" s="7" t="s">
        <v>1017</v>
      </c>
      <c r="F386" s="36">
        <v>2010</v>
      </c>
      <c r="G386" s="36">
        <v>300</v>
      </c>
      <c r="H386" s="36">
        <v>200</v>
      </c>
      <c r="I386" s="36">
        <v>190</v>
      </c>
      <c r="K386" s="199" t="s">
        <v>474</v>
      </c>
      <c r="M386" s="191">
        <v>253</v>
      </c>
      <c r="N386" s="192">
        <v>40381</v>
      </c>
      <c r="O386" s="36">
        <v>2010</v>
      </c>
      <c r="P386" s="7">
        <f t="shared" si="18"/>
        <v>253</v>
      </c>
    </row>
    <row r="387" spans="1:16" x14ac:dyDescent="0.25">
      <c r="A387" s="36">
        <v>384</v>
      </c>
      <c r="B387" s="36">
        <v>254</v>
      </c>
      <c r="D387" s="7" t="s">
        <v>1018</v>
      </c>
      <c r="E387" s="7" t="s">
        <v>1019</v>
      </c>
      <c r="F387" s="36">
        <v>2008</v>
      </c>
      <c r="G387" s="36">
        <v>300</v>
      </c>
      <c r="H387" s="36">
        <v>200</v>
      </c>
      <c r="I387" s="36">
        <v>194</v>
      </c>
      <c r="K387" s="199" t="s">
        <v>474</v>
      </c>
      <c r="M387" s="191">
        <v>254</v>
      </c>
      <c r="N387" s="192">
        <v>39682</v>
      </c>
      <c r="O387" s="36">
        <v>2008</v>
      </c>
      <c r="P387" s="7">
        <f t="shared" si="18"/>
        <v>254</v>
      </c>
    </row>
    <row r="388" spans="1:16" x14ac:dyDescent="0.25">
      <c r="A388" s="36">
        <v>385</v>
      </c>
      <c r="B388" s="36">
        <v>254</v>
      </c>
      <c r="E388" s="7" t="s">
        <v>1020</v>
      </c>
      <c r="F388" s="36">
        <v>2009</v>
      </c>
      <c r="G388" s="36">
        <v>265</v>
      </c>
      <c r="H388" s="36">
        <v>200</v>
      </c>
      <c r="I388" s="36">
        <v>200</v>
      </c>
      <c r="K388" s="199" t="s">
        <v>474</v>
      </c>
      <c r="M388" s="191">
        <v>254</v>
      </c>
      <c r="N388" s="192">
        <v>40028</v>
      </c>
      <c r="O388" s="36">
        <v>2009</v>
      </c>
      <c r="P388" s="7">
        <f t="shared" si="18"/>
        <v>254</v>
      </c>
    </row>
    <row r="389" spans="1:16" x14ac:dyDescent="0.25">
      <c r="A389" s="36">
        <v>386</v>
      </c>
      <c r="B389" s="36">
        <v>254</v>
      </c>
      <c r="E389" s="7" t="s">
        <v>1021</v>
      </c>
      <c r="F389" s="36">
        <v>2010</v>
      </c>
      <c r="G389" s="36">
        <v>300</v>
      </c>
      <c r="H389" s="36">
        <v>105</v>
      </c>
      <c r="I389" s="36">
        <v>105</v>
      </c>
      <c r="K389" s="199" t="s">
        <v>474</v>
      </c>
      <c r="M389" s="191">
        <v>254</v>
      </c>
      <c r="N389" s="192">
        <v>40389</v>
      </c>
      <c r="O389" s="36">
        <v>2010</v>
      </c>
      <c r="P389" s="7">
        <f t="shared" si="18"/>
        <v>254</v>
      </c>
    </row>
    <row r="390" spans="1:16" x14ac:dyDescent="0.25">
      <c r="A390" s="36">
        <v>387</v>
      </c>
      <c r="B390" s="36" t="s">
        <v>374</v>
      </c>
      <c r="C390" s="7" t="s">
        <v>180</v>
      </c>
      <c r="D390" s="7" t="s">
        <v>1022</v>
      </c>
      <c r="E390" s="7" t="s">
        <v>1023</v>
      </c>
      <c r="F390" s="36">
        <v>2014</v>
      </c>
      <c r="G390" s="36">
        <v>11</v>
      </c>
      <c r="H390" s="36">
        <v>11</v>
      </c>
      <c r="I390" s="36">
        <v>0</v>
      </c>
      <c r="J390" s="7" t="s">
        <v>376</v>
      </c>
      <c r="N390" s="192">
        <v>41847</v>
      </c>
      <c r="O390" s="36">
        <v>2014</v>
      </c>
    </row>
    <row r="391" spans="1:16" x14ac:dyDescent="0.25">
      <c r="A391" s="36">
        <v>388</v>
      </c>
      <c r="B391" s="36">
        <v>255</v>
      </c>
      <c r="D391" s="7" t="s">
        <v>1024</v>
      </c>
      <c r="E391" s="7" t="s">
        <v>1025</v>
      </c>
      <c r="F391" s="36">
        <v>2014</v>
      </c>
      <c r="G391" s="36">
        <v>48</v>
      </c>
      <c r="H391" s="36">
        <v>48</v>
      </c>
      <c r="I391" s="36">
        <v>47</v>
      </c>
      <c r="K391" s="199" t="s">
        <v>1026</v>
      </c>
      <c r="M391" s="191">
        <v>255</v>
      </c>
      <c r="N391" s="192">
        <v>41840</v>
      </c>
      <c r="O391" s="36">
        <v>2014</v>
      </c>
      <c r="P391" s="7">
        <f t="shared" ref="P391:P396" si="19">B391</f>
        <v>255</v>
      </c>
    </row>
    <row r="392" spans="1:16" x14ac:dyDescent="0.25">
      <c r="A392" s="36">
        <v>389</v>
      </c>
      <c r="B392" s="36">
        <v>255</v>
      </c>
      <c r="E392" s="7" t="s">
        <v>1027</v>
      </c>
      <c r="F392" s="36">
        <v>2015</v>
      </c>
      <c r="G392" s="36">
        <v>56</v>
      </c>
      <c r="H392" s="36">
        <v>56</v>
      </c>
      <c r="I392" s="36">
        <v>56</v>
      </c>
      <c r="K392" s="199" t="s">
        <v>1026</v>
      </c>
      <c r="M392" s="191">
        <v>255</v>
      </c>
      <c r="O392" s="36">
        <v>2015</v>
      </c>
      <c r="P392" s="7">
        <f t="shared" si="19"/>
        <v>255</v>
      </c>
    </row>
    <row r="393" spans="1:16" x14ac:dyDescent="0.25">
      <c r="A393" s="36">
        <v>390</v>
      </c>
      <c r="B393" s="36">
        <v>256</v>
      </c>
      <c r="D393" s="7" t="s">
        <v>1028</v>
      </c>
      <c r="E393" s="7" t="s">
        <v>1029</v>
      </c>
      <c r="F393" s="36">
        <v>2000</v>
      </c>
      <c r="G393" s="36">
        <v>100</v>
      </c>
      <c r="H393" s="36">
        <v>97</v>
      </c>
      <c r="I393" s="36">
        <v>84</v>
      </c>
      <c r="K393" s="199" t="s">
        <v>989</v>
      </c>
      <c r="M393" s="191">
        <v>256</v>
      </c>
      <c r="N393" s="192">
        <v>36811</v>
      </c>
      <c r="O393" s="36">
        <v>2000</v>
      </c>
      <c r="P393" s="7">
        <f t="shared" si="19"/>
        <v>256</v>
      </c>
    </row>
    <row r="394" spans="1:16" x14ac:dyDescent="0.25">
      <c r="A394" s="36">
        <v>391</v>
      </c>
      <c r="B394" s="36">
        <v>257</v>
      </c>
      <c r="D394" s="7" t="s">
        <v>1030</v>
      </c>
      <c r="E394" s="7" t="s">
        <v>1031</v>
      </c>
      <c r="F394" s="36">
        <v>2014</v>
      </c>
      <c r="G394" s="36">
        <v>93</v>
      </c>
      <c r="H394" s="36">
        <v>93</v>
      </c>
      <c r="I394" s="36">
        <v>85</v>
      </c>
      <c r="K394" s="199" t="s">
        <v>1032</v>
      </c>
      <c r="M394" s="191">
        <v>257</v>
      </c>
      <c r="N394" s="192">
        <v>41848</v>
      </c>
      <c r="O394" s="36">
        <v>2014</v>
      </c>
      <c r="P394" s="7">
        <f t="shared" si="19"/>
        <v>257</v>
      </c>
    </row>
    <row r="395" spans="1:16" x14ac:dyDescent="0.25">
      <c r="A395" s="36">
        <v>392</v>
      </c>
      <c r="B395" s="36">
        <v>258</v>
      </c>
      <c r="D395" s="7" t="s">
        <v>1033</v>
      </c>
      <c r="E395" s="7" t="s">
        <v>1034</v>
      </c>
      <c r="F395" s="36">
        <v>1993</v>
      </c>
      <c r="G395" s="36">
        <v>95</v>
      </c>
      <c r="H395" s="36">
        <v>92</v>
      </c>
      <c r="I395" s="36">
        <v>90</v>
      </c>
      <c r="K395" s="199" t="s">
        <v>989</v>
      </c>
      <c r="M395" s="191">
        <v>258</v>
      </c>
      <c r="N395" s="192">
        <v>34215</v>
      </c>
      <c r="O395" s="36">
        <v>1993</v>
      </c>
      <c r="P395" s="7">
        <f t="shared" si="19"/>
        <v>258</v>
      </c>
    </row>
    <row r="396" spans="1:16" x14ac:dyDescent="0.25">
      <c r="A396" s="36">
        <v>393</v>
      </c>
      <c r="B396" s="36">
        <v>259</v>
      </c>
      <c r="D396" s="7" t="s">
        <v>1035</v>
      </c>
      <c r="E396" s="7" t="s">
        <v>1036</v>
      </c>
      <c r="F396" s="36">
        <v>1992</v>
      </c>
      <c r="G396" s="36">
        <v>100</v>
      </c>
      <c r="H396" s="36">
        <v>95</v>
      </c>
      <c r="I396" s="36">
        <v>92</v>
      </c>
      <c r="K396" s="199" t="s">
        <v>989</v>
      </c>
      <c r="M396" s="191">
        <v>259</v>
      </c>
      <c r="O396" s="36">
        <v>1992</v>
      </c>
      <c r="P396" s="7">
        <f t="shared" si="19"/>
        <v>259</v>
      </c>
    </row>
    <row r="397" spans="1:16" x14ac:dyDescent="0.25">
      <c r="A397" s="36">
        <v>394</v>
      </c>
      <c r="B397" s="36" t="s">
        <v>374</v>
      </c>
      <c r="D397" s="7" t="s">
        <v>1037</v>
      </c>
      <c r="E397" s="7" t="s">
        <v>1038</v>
      </c>
      <c r="F397" s="36">
        <v>2014</v>
      </c>
      <c r="G397" s="36">
        <v>14</v>
      </c>
      <c r="H397" s="36">
        <v>14</v>
      </c>
      <c r="I397" s="36">
        <v>0</v>
      </c>
      <c r="J397" s="7" t="s">
        <v>376</v>
      </c>
      <c r="N397" s="192">
        <v>41877</v>
      </c>
      <c r="O397" s="36">
        <v>2014</v>
      </c>
    </row>
    <row r="398" spans="1:16" x14ac:dyDescent="0.25">
      <c r="A398" s="36">
        <v>395</v>
      </c>
      <c r="B398" s="36">
        <v>260</v>
      </c>
      <c r="D398" s="7" t="s">
        <v>1039</v>
      </c>
      <c r="E398" s="7" t="s">
        <v>1040</v>
      </c>
      <c r="F398" s="36">
        <v>2006</v>
      </c>
      <c r="G398" s="36">
        <v>96</v>
      </c>
      <c r="H398" s="36">
        <v>95</v>
      </c>
      <c r="I398" s="36">
        <v>92</v>
      </c>
      <c r="K398" s="199" t="s">
        <v>474</v>
      </c>
      <c r="M398" s="191">
        <v>260</v>
      </c>
      <c r="N398" s="192">
        <v>38978</v>
      </c>
      <c r="O398" s="36">
        <v>2006</v>
      </c>
      <c r="P398" s="7">
        <f t="shared" ref="P398:P412" si="20">B398</f>
        <v>260</v>
      </c>
    </row>
    <row r="399" spans="1:16" x14ac:dyDescent="0.25">
      <c r="A399" s="36">
        <v>396</v>
      </c>
      <c r="B399" s="36">
        <v>261</v>
      </c>
      <c r="D399" s="7" t="s">
        <v>1041</v>
      </c>
      <c r="E399" s="7" t="s">
        <v>1042</v>
      </c>
      <c r="F399" s="36">
        <v>2006</v>
      </c>
      <c r="G399" s="36">
        <v>110</v>
      </c>
      <c r="H399" s="36">
        <v>95</v>
      </c>
      <c r="I399" s="36">
        <v>94</v>
      </c>
      <c r="K399" s="199" t="s">
        <v>474</v>
      </c>
      <c r="M399" s="191">
        <v>261</v>
      </c>
      <c r="N399" s="192">
        <v>38979</v>
      </c>
      <c r="O399" s="36">
        <v>2006</v>
      </c>
      <c r="P399" s="7">
        <f t="shared" si="20"/>
        <v>261</v>
      </c>
    </row>
    <row r="400" spans="1:16" x14ac:dyDescent="0.25">
      <c r="A400" s="36">
        <v>397</v>
      </c>
      <c r="B400" s="36">
        <v>262</v>
      </c>
      <c r="D400" s="7" t="s">
        <v>1043</v>
      </c>
      <c r="E400" s="7" t="s">
        <v>1044</v>
      </c>
      <c r="F400" s="36">
        <v>2006</v>
      </c>
      <c r="G400" s="36">
        <v>95</v>
      </c>
      <c r="H400" s="36">
        <v>95</v>
      </c>
      <c r="I400" s="36">
        <v>85</v>
      </c>
      <c r="K400" s="199" t="s">
        <v>474</v>
      </c>
      <c r="L400" s="200" t="s">
        <v>350</v>
      </c>
      <c r="M400" s="191">
        <v>262</v>
      </c>
      <c r="N400" s="192">
        <v>38993</v>
      </c>
      <c r="O400" s="36">
        <v>2006</v>
      </c>
      <c r="P400" s="7">
        <f t="shared" si="20"/>
        <v>262</v>
      </c>
    </row>
    <row r="401" spans="1:16" x14ac:dyDescent="0.25">
      <c r="A401" s="36">
        <v>398</v>
      </c>
      <c r="B401" s="36">
        <v>263</v>
      </c>
      <c r="D401" s="7" t="s">
        <v>1045</v>
      </c>
      <c r="E401" s="7" t="s">
        <v>1046</v>
      </c>
      <c r="F401" s="36">
        <v>2006</v>
      </c>
      <c r="G401" s="36">
        <v>62</v>
      </c>
      <c r="H401" s="36">
        <v>62</v>
      </c>
      <c r="I401" s="36">
        <v>46</v>
      </c>
      <c r="K401" s="199" t="s">
        <v>989</v>
      </c>
      <c r="M401" s="191">
        <v>263</v>
      </c>
      <c r="O401" s="36">
        <v>2006</v>
      </c>
      <c r="P401" s="7">
        <f t="shared" si="20"/>
        <v>263</v>
      </c>
    </row>
    <row r="402" spans="1:16" x14ac:dyDescent="0.25">
      <c r="A402" s="36">
        <v>399</v>
      </c>
      <c r="B402" s="36">
        <v>264</v>
      </c>
      <c r="D402" s="7" t="s">
        <v>1047</v>
      </c>
      <c r="E402" s="7" t="s">
        <v>1048</v>
      </c>
      <c r="F402" s="36">
        <v>2006</v>
      </c>
      <c r="G402" s="36">
        <v>82</v>
      </c>
      <c r="H402" s="36">
        <v>81</v>
      </c>
      <c r="I402" s="36">
        <v>76</v>
      </c>
      <c r="K402" s="199" t="s">
        <v>474</v>
      </c>
      <c r="M402" s="191">
        <v>264</v>
      </c>
      <c r="N402" s="192">
        <v>38718</v>
      </c>
      <c r="O402" s="36">
        <v>2006</v>
      </c>
      <c r="P402" s="7">
        <f t="shared" si="20"/>
        <v>264</v>
      </c>
    </row>
    <row r="403" spans="1:16" x14ac:dyDescent="0.25">
      <c r="A403" s="36">
        <v>400</v>
      </c>
      <c r="B403" s="36">
        <v>265</v>
      </c>
      <c r="D403" s="7" t="s">
        <v>1336</v>
      </c>
      <c r="E403" s="7" t="s">
        <v>1049</v>
      </c>
      <c r="F403" s="36">
        <v>2004</v>
      </c>
      <c r="G403" s="36">
        <v>59</v>
      </c>
      <c r="H403" s="36">
        <v>59</v>
      </c>
      <c r="I403" s="36">
        <v>41</v>
      </c>
      <c r="K403" s="199" t="s">
        <v>989</v>
      </c>
      <c r="M403" s="191">
        <v>269</v>
      </c>
      <c r="N403" s="192">
        <v>38284</v>
      </c>
      <c r="O403" s="36">
        <v>2004</v>
      </c>
      <c r="P403" s="7">
        <f t="shared" si="20"/>
        <v>265</v>
      </c>
    </row>
    <row r="404" spans="1:16" x14ac:dyDescent="0.25">
      <c r="A404" s="36">
        <v>401</v>
      </c>
      <c r="B404" s="36">
        <v>265</v>
      </c>
      <c r="E404" s="7" t="s">
        <v>1050</v>
      </c>
      <c r="F404" s="36">
        <v>2006</v>
      </c>
      <c r="G404" s="36">
        <v>248</v>
      </c>
      <c r="H404" s="36">
        <v>95</v>
      </c>
      <c r="I404" s="36">
        <v>93</v>
      </c>
      <c r="K404" s="199" t="s">
        <v>474</v>
      </c>
      <c r="M404" s="191">
        <v>269</v>
      </c>
      <c r="N404" s="192">
        <v>38959</v>
      </c>
      <c r="O404" s="36">
        <v>2006</v>
      </c>
      <c r="P404" s="7">
        <f t="shared" si="20"/>
        <v>265</v>
      </c>
    </row>
    <row r="405" spans="1:16" x14ac:dyDescent="0.25">
      <c r="A405" s="36">
        <v>402</v>
      </c>
      <c r="B405" s="36">
        <v>266</v>
      </c>
      <c r="D405" s="7" t="s">
        <v>1051</v>
      </c>
      <c r="E405" s="7" t="s">
        <v>1052</v>
      </c>
      <c r="F405" s="36">
        <v>2006</v>
      </c>
      <c r="G405" s="36">
        <v>103</v>
      </c>
      <c r="H405" s="36">
        <v>95</v>
      </c>
      <c r="I405" s="36">
        <v>95</v>
      </c>
      <c r="K405" s="199" t="s">
        <v>474</v>
      </c>
      <c r="M405" s="191">
        <v>265</v>
      </c>
      <c r="N405" s="192">
        <v>38917</v>
      </c>
      <c r="O405" s="36">
        <v>2006</v>
      </c>
      <c r="P405" s="7">
        <f t="shared" si="20"/>
        <v>266</v>
      </c>
    </row>
    <row r="406" spans="1:16" x14ac:dyDescent="0.25">
      <c r="A406" s="36">
        <v>403</v>
      </c>
      <c r="B406" s="36">
        <v>267</v>
      </c>
      <c r="D406" s="7" t="s">
        <v>1322</v>
      </c>
      <c r="E406" s="7" t="s">
        <v>1053</v>
      </c>
      <c r="F406" s="36">
        <v>2006</v>
      </c>
      <c r="G406" s="36">
        <v>399</v>
      </c>
      <c r="H406" s="36">
        <v>200</v>
      </c>
      <c r="I406" s="36">
        <v>187</v>
      </c>
      <c r="K406" s="199" t="s">
        <v>474</v>
      </c>
      <c r="M406" s="191">
        <v>266</v>
      </c>
      <c r="N406" s="192">
        <v>38925</v>
      </c>
      <c r="O406" s="36">
        <v>2006</v>
      </c>
      <c r="P406" s="7">
        <f t="shared" si="20"/>
        <v>267</v>
      </c>
    </row>
    <row r="407" spans="1:16" x14ac:dyDescent="0.25">
      <c r="A407" s="36">
        <v>404</v>
      </c>
      <c r="B407" s="36">
        <v>268</v>
      </c>
      <c r="D407" s="7" t="s">
        <v>1054</v>
      </c>
      <c r="E407" s="7" t="s">
        <v>1055</v>
      </c>
      <c r="F407" s="36">
        <v>2013</v>
      </c>
      <c r="G407" s="36">
        <v>216</v>
      </c>
      <c r="H407" s="36">
        <v>200</v>
      </c>
      <c r="I407" s="36">
        <v>200</v>
      </c>
      <c r="K407" s="199" t="s">
        <v>1056</v>
      </c>
      <c r="M407" s="191">
        <v>267</v>
      </c>
      <c r="N407" s="192">
        <v>41472</v>
      </c>
      <c r="O407" s="36">
        <v>2013</v>
      </c>
      <c r="P407" s="7">
        <f t="shared" si="20"/>
        <v>268</v>
      </c>
    </row>
    <row r="408" spans="1:16" x14ac:dyDescent="0.25">
      <c r="A408" s="36">
        <v>405</v>
      </c>
      <c r="B408" s="36">
        <v>268</v>
      </c>
      <c r="E408" s="7" t="s">
        <v>1057</v>
      </c>
      <c r="F408" s="36">
        <v>2006</v>
      </c>
      <c r="G408" s="36">
        <v>200</v>
      </c>
      <c r="H408" s="36">
        <v>95</v>
      </c>
      <c r="I408" s="36">
        <v>94</v>
      </c>
      <c r="K408" s="199" t="s">
        <v>1058</v>
      </c>
      <c r="M408" s="191">
        <v>267</v>
      </c>
      <c r="N408" s="192">
        <v>38925</v>
      </c>
      <c r="O408" s="36">
        <v>2006</v>
      </c>
      <c r="P408" s="7">
        <f t="shared" si="20"/>
        <v>268</v>
      </c>
    </row>
    <row r="409" spans="1:16" x14ac:dyDescent="0.25">
      <c r="A409" s="36">
        <v>406</v>
      </c>
      <c r="B409" s="36">
        <v>269</v>
      </c>
      <c r="D409" s="7" t="s">
        <v>1059</v>
      </c>
      <c r="E409" s="7" t="s">
        <v>1060</v>
      </c>
      <c r="F409" s="36">
        <v>1997</v>
      </c>
      <c r="G409" s="36">
        <v>42</v>
      </c>
      <c r="H409" s="36">
        <v>42</v>
      </c>
      <c r="I409" s="36">
        <v>40</v>
      </c>
      <c r="K409" s="199" t="s">
        <v>989</v>
      </c>
      <c r="M409" s="191">
        <v>268</v>
      </c>
      <c r="O409" s="36">
        <v>1997</v>
      </c>
      <c r="P409" s="7">
        <f t="shared" si="20"/>
        <v>269</v>
      </c>
    </row>
    <row r="410" spans="1:16" x14ac:dyDescent="0.25">
      <c r="A410" s="36">
        <v>407</v>
      </c>
      <c r="B410" s="36">
        <v>270</v>
      </c>
      <c r="D410" s="7" t="s">
        <v>1061</v>
      </c>
      <c r="E410" s="7" t="s">
        <v>1062</v>
      </c>
      <c r="F410" s="36">
        <v>2010</v>
      </c>
      <c r="G410" s="36">
        <v>108</v>
      </c>
      <c r="H410" s="36">
        <v>95</v>
      </c>
      <c r="I410" s="36">
        <v>89</v>
      </c>
      <c r="K410" s="199" t="s">
        <v>474</v>
      </c>
      <c r="M410" s="191">
        <v>270</v>
      </c>
      <c r="N410" s="192">
        <v>40403</v>
      </c>
      <c r="O410" s="36">
        <v>2010</v>
      </c>
      <c r="P410" s="7">
        <f t="shared" si="20"/>
        <v>270</v>
      </c>
    </row>
    <row r="411" spans="1:16" x14ac:dyDescent="0.25">
      <c r="A411" s="36">
        <v>408</v>
      </c>
      <c r="B411" s="36">
        <v>270</v>
      </c>
      <c r="E411" s="7" t="s">
        <v>1063</v>
      </c>
      <c r="F411" s="36">
        <v>2019</v>
      </c>
      <c r="G411" s="36">
        <v>1118</v>
      </c>
      <c r="H411" s="36">
        <v>2</v>
      </c>
      <c r="I411" s="36">
        <v>2</v>
      </c>
      <c r="K411" s="199" t="s">
        <v>1064</v>
      </c>
      <c r="M411" s="191">
        <v>270</v>
      </c>
      <c r="N411" s="192">
        <v>43671</v>
      </c>
      <c r="O411" s="36">
        <v>2019</v>
      </c>
      <c r="P411" s="7">
        <f t="shared" si="20"/>
        <v>270</v>
      </c>
    </row>
    <row r="412" spans="1:16" x14ac:dyDescent="0.25">
      <c r="A412" s="36">
        <v>409</v>
      </c>
      <c r="B412" s="36">
        <v>271</v>
      </c>
      <c r="D412" s="7" t="s">
        <v>1065</v>
      </c>
      <c r="E412" s="7" t="s">
        <v>1066</v>
      </c>
      <c r="F412" s="36">
        <v>2011</v>
      </c>
      <c r="G412" s="36">
        <v>125</v>
      </c>
      <c r="H412" s="36">
        <v>95</v>
      </c>
      <c r="I412" s="36">
        <v>95</v>
      </c>
      <c r="K412" s="199" t="s">
        <v>474</v>
      </c>
      <c r="M412" s="191">
        <v>271</v>
      </c>
      <c r="N412" s="192">
        <v>40764</v>
      </c>
      <c r="O412" s="36">
        <v>2011</v>
      </c>
      <c r="P412" s="7">
        <f t="shared" si="20"/>
        <v>271</v>
      </c>
    </row>
    <row r="413" spans="1:16" x14ac:dyDescent="0.25">
      <c r="A413" s="36">
        <v>410</v>
      </c>
      <c r="B413" s="36" t="s">
        <v>374</v>
      </c>
      <c r="D413" s="7" t="s">
        <v>1067</v>
      </c>
      <c r="E413" s="7" t="s">
        <v>1068</v>
      </c>
      <c r="F413" s="36">
        <v>2010</v>
      </c>
      <c r="G413" s="36">
        <v>43</v>
      </c>
      <c r="H413" s="36">
        <v>43</v>
      </c>
      <c r="I413" s="36">
        <v>0</v>
      </c>
      <c r="J413" s="7" t="s">
        <v>376</v>
      </c>
      <c r="N413" s="192">
        <v>40404</v>
      </c>
      <c r="O413" s="36">
        <v>2010</v>
      </c>
    </row>
    <row r="414" spans="1:16" x14ac:dyDescent="0.25">
      <c r="A414" s="36">
        <v>411</v>
      </c>
      <c r="B414" s="36">
        <v>272</v>
      </c>
      <c r="D414" s="7" t="s">
        <v>1069</v>
      </c>
      <c r="E414" s="7" t="s">
        <v>1070</v>
      </c>
      <c r="F414" s="36">
        <v>2006</v>
      </c>
      <c r="G414" s="36">
        <v>109</v>
      </c>
      <c r="H414" s="36">
        <v>95</v>
      </c>
      <c r="I414" s="36">
        <v>94</v>
      </c>
      <c r="K414" s="199" t="s">
        <v>474</v>
      </c>
      <c r="M414" s="191">
        <v>272</v>
      </c>
      <c r="N414" s="192">
        <v>38925</v>
      </c>
      <c r="O414" s="36">
        <v>2006</v>
      </c>
      <c r="P414" s="7">
        <f t="shared" ref="P414:P424" si="21">B414</f>
        <v>272</v>
      </c>
    </row>
    <row r="415" spans="1:16" x14ac:dyDescent="0.25">
      <c r="A415" s="36">
        <v>412</v>
      </c>
      <c r="B415" s="36">
        <v>273</v>
      </c>
      <c r="D415" s="7" t="s">
        <v>1071</v>
      </c>
      <c r="E415" s="7" t="s">
        <v>1072</v>
      </c>
      <c r="F415" s="36">
        <v>2006</v>
      </c>
      <c r="G415" s="36">
        <v>151</v>
      </c>
      <c r="H415" s="36">
        <v>95</v>
      </c>
      <c r="I415" s="36">
        <v>94</v>
      </c>
      <c r="K415" s="199" t="s">
        <v>474</v>
      </c>
      <c r="M415" s="191">
        <v>273</v>
      </c>
      <c r="N415" s="192">
        <v>38931</v>
      </c>
      <c r="O415" s="36">
        <v>2006</v>
      </c>
      <c r="P415" s="7">
        <f t="shared" si="21"/>
        <v>273</v>
      </c>
    </row>
    <row r="416" spans="1:16" x14ac:dyDescent="0.25">
      <c r="A416" s="36">
        <v>413</v>
      </c>
      <c r="B416" s="36">
        <v>274</v>
      </c>
      <c r="D416" s="7" t="s">
        <v>1073</v>
      </c>
      <c r="E416" s="7" t="s">
        <v>1074</v>
      </c>
      <c r="F416" s="36">
        <v>2010</v>
      </c>
      <c r="G416" s="36">
        <v>73</v>
      </c>
      <c r="H416" s="36">
        <v>72</v>
      </c>
      <c r="I416" s="36">
        <v>64</v>
      </c>
      <c r="K416" s="199" t="s">
        <v>474</v>
      </c>
      <c r="M416" s="191">
        <v>274</v>
      </c>
      <c r="N416" s="192">
        <v>40396</v>
      </c>
      <c r="O416" s="36">
        <v>2010</v>
      </c>
      <c r="P416" s="7">
        <f t="shared" si="21"/>
        <v>274</v>
      </c>
    </row>
    <row r="417" spans="1:16" x14ac:dyDescent="0.25">
      <c r="A417" s="36">
        <v>414</v>
      </c>
      <c r="B417" s="36">
        <v>275</v>
      </c>
      <c r="D417" s="7" t="s">
        <v>1075</v>
      </c>
      <c r="E417" s="7" t="s">
        <v>1076</v>
      </c>
      <c r="F417" s="36">
        <v>2010</v>
      </c>
      <c r="G417" s="36">
        <v>99</v>
      </c>
      <c r="H417" s="36">
        <v>95</v>
      </c>
      <c r="I417" s="36">
        <v>88</v>
      </c>
      <c r="K417" s="199" t="s">
        <v>474</v>
      </c>
      <c r="M417" s="191">
        <v>275</v>
      </c>
      <c r="N417" s="192">
        <v>40395</v>
      </c>
      <c r="O417" s="36">
        <v>2010</v>
      </c>
      <c r="P417" s="7">
        <f t="shared" si="21"/>
        <v>275</v>
      </c>
    </row>
    <row r="418" spans="1:16" x14ac:dyDescent="0.25">
      <c r="A418" s="36">
        <v>415</v>
      </c>
      <c r="B418" s="36">
        <v>276</v>
      </c>
      <c r="D418" s="7" t="s">
        <v>1077</v>
      </c>
      <c r="E418" s="7" t="s">
        <v>1078</v>
      </c>
      <c r="F418" s="36">
        <v>2011</v>
      </c>
      <c r="G418" s="36">
        <v>113</v>
      </c>
      <c r="H418" s="36">
        <v>95</v>
      </c>
      <c r="I418" s="36">
        <v>89</v>
      </c>
      <c r="K418" s="199" t="s">
        <v>474</v>
      </c>
      <c r="M418" s="191">
        <v>276</v>
      </c>
      <c r="N418" s="192">
        <v>40766</v>
      </c>
      <c r="O418" s="36">
        <v>2011</v>
      </c>
      <c r="P418" s="7">
        <f t="shared" si="21"/>
        <v>276</v>
      </c>
    </row>
    <row r="419" spans="1:16" x14ac:dyDescent="0.25">
      <c r="A419" s="36">
        <v>416</v>
      </c>
      <c r="B419" s="36">
        <v>277</v>
      </c>
      <c r="D419" s="7" t="s">
        <v>1079</v>
      </c>
      <c r="E419" s="7" t="s">
        <v>1080</v>
      </c>
      <c r="F419" s="36">
        <v>2010</v>
      </c>
      <c r="G419" s="36">
        <v>37</v>
      </c>
      <c r="H419" s="36">
        <v>37</v>
      </c>
      <c r="I419" s="36">
        <v>28</v>
      </c>
      <c r="K419" s="199" t="s">
        <v>474</v>
      </c>
      <c r="M419" s="191">
        <v>277</v>
      </c>
      <c r="N419" s="192">
        <v>40402</v>
      </c>
      <c r="O419" s="36">
        <v>2010</v>
      </c>
      <c r="P419" s="7">
        <f t="shared" si="21"/>
        <v>277</v>
      </c>
    </row>
    <row r="420" spans="1:16" x14ac:dyDescent="0.25">
      <c r="A420" s="36">
        <v>417</v>
      </c>
      <c r="B420" s="36">
        <v>277</v>
      </c>
      <c r="E420" s="7" t="s">
        <v>1081</v>
      </c>
      <c r="F420" s="36">
        <v>2011</v>
      </c>
      <c r="G420" s="36">
        <v>13</v>
      </c>
      <c r="H420" s="36">
        <v>13</v>
      </c>
      <c r="I420" s="36">
        <v>13</v>
      </c>
      <c r="K420" s="199" t="s">
        <v>474</v>
      </c>
      <c r="M420" s="191">
        <v>277</v>
      </c>
      <c r="N420" s="192">
        <v>40765</v>
      </c>
      <c r="O420" s="36">
        <v>2011</v>
      </c>
      <c r="P420" s="7">
        <f t="shared" si="21"/>
        <v>277</v>
      </c>
    </row>
    <row r="421" spans="1:16" x14ac:dyDescent="0.25">
      <c r="A421" s="36">
        <v>418</v>
      </c>
      <c r="B421" s="36">
        <v>278</v>
      </c>
      <c r="D421" s="7" t="s">
        <v>1082</v>
      </c>
      <c r="E421" s="7" t="s">
        <v>1083</v>
      </c>
      <c r="F421" s="36">
        <v>2011</v>
      </c>
      <c r="G421" s="36">
        <v>32</v>
      </c>
      <c r="H421" s="36">
        <v>32</v>
      </c>
      <c r="I421" s="36">
        <v>26</v>
      </c>
      <c r="K421" s="199" t="s">
        <v>474</v>
      </c>
      <c r="M421" s="191">
        <v>278</v>
      </c>
      <c r="N421" s="192">
        <v>40773</v>
      </c>
      <c r="O421" s="36">
        <v>2011</v>
      </c>
      <c r="P421" s="7">
        <f t="shared" si="21"/>
        <v>278</v>
      </c>
    </row>
    <row r="422" spans="1:16" x14ac:dyDescent="0.25">
      <c r="A422" s="36">
        <v>419</v>
      </c>
      <c r="B422" s="36">
        <v>278</v>
      </c>
      <c r="E422" s="7" t="s">
        <v>1084</v>
      </c>
      <c r="F422" s="36">
        <v>2010</v>
      </c>
      <c r="G422" s="36">
        <v>44</v>
      </c>
      <c r="H422" s="36">
        <v>44</v>
      </c>
      <c r="I422" s="36">
        <v>33</v>
      </c>
      <c r="K422" s="199" t="s">
        <v>474</v>
      </c>
      <c r="M422" s="191">
        <v>278</v>
      </c>
      <c r="N422" s="192">
        <v>40403</v>
      </c>
      <c r="O422" s="36">
        <v>2010</v>
      </c>
      <c r="P422" s="7">
        <f t="shared" si="21"/>
        <v>278</v>
      </c>
    </row>
    <row r="423" spans="1:16" x14ac:dyDescent="0.25">
      <c r="A423" s="36">
        <v>420</v>
      </c>
      <c r="B423" s="36">
        <v>279</v>
      </c>
      <c r="D423" s="7" t="s">
        <v>1085</v>
      </c>
      <c r="E423" s="7" t="s">
        <v>1086</v>
      </c>
      <c r="F423" s="36">
        <v>1986</v>
      </c>
      <c r="G423" s="36">
        <v>50</v>
      </c>
      <c r="H423" s="36">
        <v>48</v>
      </c>
      <c r="I423" s="36">
        <v>48</v>
      </c>
      <c r="K423" s="199" t="s">
        <v>989</v>
      </c>
      <c r="M423" s="191">
        <v>279</v>
      </c>
      <c r="N423" s="192">
        <v>31649</v>
      </c>
      <c r="O423" s="36">
        <v>1986</v>
      </c>
      <c r="P423" s="7">
        <f t="shared" si="21"/>
        <v>279</v>
      </c>
    </row>
    <row r="424" spans="1:16" x14ac:dyDescent="0.25">
      <c r="A424" s="36">
        <v>421</v>
      </c>
      <c r="B424" s="36">
        <v>279</v>
      </c>
      <c r="E424" s="7" t="s">
        <v>1087</v>
      </c>
      <c r="F424" s="36">
        <v>1990</v>
      </c>
      <c r="G424" s="36">
        <v>52</v>
      </c>
      <c r="H424" s="36">
        <v>50</v>
      </c>
      <c r="I424" s="36">
        <v>50</v>
      </c>
      <c r="K424" s="199" t="s">
        <v>989</v>
      </c>
      <c r="M424" s="191">
        <v>279</v>
      </c>
      <c r="N424" s="192">
        <v>33110</v>
      </c>
      <c r="O424" s="36">
        <v>1990</v>
      </c>
      <c r="P424" s="7">
        <f t="shared" si="21"/>
        <v>279</v>
      </c>
    </row>
    <row r="425" spans="1:16" x14ac:dyDescent="0.25">
      <c r="A425" s="36">
        <v>422</v>
      </c>
      <c r="B425" s="36" t="s">
        <v>374</v>
      </c>
      <c r="D425" s="7" t="s">
        <v>1088</v>
      </c>
      <c r="E425" s="7" t="s">
        <v>1089</v>
      </c>
      <c r="F425" s="36">
        <v>2010</v>
      </c>
      <c r="G425" s="36">
        <v>15</v>
      </c>
      <c r="H425" s="36">
        <v>15</v>
      </c>
      <c r="I425" s="36">
        <v>0</v>
      </c>
      <c r="J425" s="7" t="s">
        <v>376</v>
      </c>
      <c r="N425" s="192">
        <v>40406</v>
      </c>
      <c r="O425" s="36">
        <v>2010</v>
      </c>
    </row>
    <row r="426" spans="1:16" x14ac:dyDescent="0.25">
      <c r="A426" s="36">
        <v>423</v>
      </c>
      <c r="B426" s="36" t="s">
        <v>374</v>
      </c>
      <c r="E426" s="7" t="s">
        <v>1090</v>
      </c>
      <c r="F426" s="36">
        <v>2011</v>
      </c>
      <c r="G426" s="36">
        <v>25</v>
      </c>
      <c r="H426" s="36">
        <v>25</v>
      </c>
      <c r="I426" s="36">
        <v>0</v>
      </c>
      <c r="J426" s="7" t="s">
        <v>376</v>
      </c>
      <c r="N426" s="192">
        <v>40769</v>
      </c>
      <c r="O426" s="36">
        <v>2011</v>
      </c>
    </row>
    <row r="427" spans="1:16" x14ac:dyDescent="0.25">
      <c r="A427" s="36">
        <v>424</v>
      </c>
      <c r="B427" s="36" t="s">
        <v>374</v>
      </c>
      <c r="D427" s="7" t="s">
        <v>1091</v>
      </c>
      <c r="E427" s="7" t="s">
        <v>1092</v>
      </c>
      <c r="F427" s="36">
        <v>2010</v>
      </c>
      <c r="G427" s="36">
        <v>41</v>
      </c>
      <c r="H427" s="36">
        <v>41</v>
      </c>
      <c r="I427" s="36">
        <v>0</v>
      </c>
      <c r="J427" s="7" t="s">
        <v>376</v>
      </c>
      <c r="N427" s="192">
        <v>40408</v>
      </c>
      <c r="O427" s="36">
        <v>2010</v>
      </c>
    </row>
    <row r="428" spans="1:16" x14ac:dyDescent="0.25">
      <c r="A428" s="36">
        <v>425</v>
      </c>
      <c r="B428" s="36">
        <v>280</v>
      </c>
      <c r="D428" s="7" t="s">
        <v>1093</v>
      </c>
      <c r="E428" s="7" t="s">
        <v>1094</v>
      </c>
      <c r="F428" s="36">
        <v>2010</v>
      </c>
      <c r="G428" s="36">
        <v>37</v>
      </c>
      <c r="H428" s="36">
        <v>37</v>
      </c>
      <c r="I428" s="36">
        <v>34</v>
      </c>
      <c r="K428" s="199" t="s">
        <v>474</v>
      </c>
      <c r="M428" s="191">
        <v>280</v>
      </c>
      <c r="N428" s="192">
        <v>40407</v>
      </c>
      <c r="O428" s="36">
        <v>2010</v>
      </c>
      <c r="P428" s="7">
        <f t="shared" ref="P428:P453" si="22">B428</f>
        <v>280</v>
      </c>
    </row>
    <row r="429" spans="1:16" x14ac:dyDescent="0.25">
      <c r="A429" s="36">
        <v>426</v>
      </c>
      <c r="B429" s="36">
        <v>280</v>
      </c>
      <c r="E429" s="7" t="s">
        <v>1095</v>
      </c>
      <c r="F429" s="36">
        <v>1992</v>
      </c>
      <c r="G429" s="36">
        <v>100</v>
      </c>
      <c r="H429" s="36">
        <v>100</v>
      </c>
      <c r="I429" s="36">
        <v>99</v>
      </c>
      <c r="K429" s="199" t="s">
        <v>989</v>
      </c>
      <c r="M429" s="191">
        <v>280</v>
      </c>
      <c r="N429" s="192">
        <v>33827</v>
      </c>
      <c r="O429" s="36">
        <v>1992</v>
      </c>
      <c r="P429" s="7">
        <f t="shared" si="22"/>
        <v>280</v>
      </c>
    </row>
    <row r="430" spans="1:16" x14ac:dyDescent="0.25">
      <c r="A430" s="36">
        <v>427</v>
      </c>
      <c r="B430" s="36">
        <v>281</v>
      </c>
      <c r="D430" s="7" t="s">
        <v>1096</v>
      </c>
      <c r="E430" s="7" t="s">
        <v>1097</v>
      </c>
      <c r="F430" s="36">
        <v>1994</v>
      </c>
      <c r="G430" s="36">
        <v>95</v>
      </c>
      <c r="H430" s="36">
        <v>95</v>
      </c>
      <c r="I430" s="36">
        <v>94</v>
      </c>
      <c r="K430" s="199" t="s">
        <v>989</v>
      </c>
      <c r="M430" s="191">
        <v>281</v>
      </c>
      <c r="N430" s="192">
        <v>34559</v>
      </c>
      <c r="O430" s="36">
        <v>1994</v>
      </c>
      <c r="P430" s="7">
        <f t="shared" si="22"/>
        <v>281</v>
      </c>
    </row>
    <row r="431" spans="1:16" x14ac:dyDescent="0.25">
      <c r="A431" s="36">
        <v>428</v>
      </c>
      <c r="B431" s="36">
        <v>282</v>
      </c>
      <c r="D431" s="7" t="s">
        <v>1098</v>
      </c>
      <c r="E431" s="7" t="s">
        <v>1099</v>
      </c>
      <c r="F431" s="36">
        <v>2011</v>
      </c>
      <c r="G431" s="36">
        <v>45</v>
      </c>
      <c r="H431" s="36">
        <v>45</v>
      </c>
      <c r="I431" s="36">
        <v>44</v>
      </c>
      <c r="K431" s="199" t="s">
        <v>474</v>
      </c>
      <c r="M431" s="191">
        <v>282</v>
      </c>
      <c r="N431" s="192">
        <v>40753</v>
      </c>
      <c r="O431" s="36">
        <v>2011</v>
      </c>
      <c r="P431" s="7">
        <f t="shared" si="22"/>
        <v>282</v>
      </c>
    </row>
    <row r="432" spans="1:16" x14ac:dyDescent="0.25">
      <c r="A432" s="36">
        <v>429</v>
      </c>
      <c r="B432" s="36">
        <v>283</v>
      </c>
      <c r="D432" s="7" t="s">
        <v>1100</v>
      </c>
      <c r="E432" s="7" t="s">
        <v>1101</v>
      </c>
      <c r="F432" s="36">
        <v>1991</v>
      </c>
      <c r="G432" s="36">
        <v>16</v>
      </c>
      <c r="H432" s="36">
        <v>15</v>
      </c>
      <c r="I432" s="36">
        <v>10</v>
      </c>
      <c r="K432" s="199" t="s">
        <v>989</v>
      </c>
      <c r="M432" s="191">
        <v>283</v>
      </c>
      <c r="N432" s="192">
        <v>33470</v>
      </c>
      <c r="O432" s="36">
        <v>1991</v>
      </c>
      <c r="P432" s="7">
        <f t="shared" si="22"/>
        <v>283</v>
      </c>
    </row>
    <row r="433" spans="1:16" x14ac:dyDescent="0.25">
      <c r="A433" s="36">
        <v>430</v>
      </c>
      <c r="B433" s="36">
        <v>283</v>
      </c>
      <c r="E433" s="7" t="s">
        <v>1102</v>
      </c>
      <c r="F433" s="36">
        <v>1992</v>
      </c>
      <c r="G433" s="36">
        <v>94</v>
      </c>
      <c r="H433" s="36">
        <v>94</v>
      </c>
      <c r="I433" s="36">
        <v>88</v>
      </c>
      <c r="K433" s="199" t="s">
        <v>989</v>
      </c>
      <c r="M433" s="191">
        <v>283</v>
      </c>
      <c r="N433" s="192">
        <v>33825</v>
      </c>
      <c r="O433" s="36">
        <v>1992</v>
      </c>
      <c r="P433" s="7">
        <f t="shared" si="22"/>
        <v>283</v>
      </c>
    </row>
    <row r="434" spans="1:16" x14ac:dyDescent="0.25">
      <c r="A434" s="36">
        <v>431</v>
      </c>
      <c r="B434" s="36">
        <v>284</v>
      </c>
      <c r="D434" s="7" t="s">
        <v>1103</v>
      </c>
      <c r="E434" s="7" t="s">
        <v>1104</v>
      </c>
      <c r="F434" s="36">
        <v>1991</v>
      </c>
      <c r="G434" s="36">
        <v>66</v>
      </c>
      <c r="H434" s="36">
        <v>66</v>
      </c>
      <c r="I434" s="36">
        <v>65</v>
      </c>
      <c r="K434" s="199" t="s">
        <v>474</v>
      </c>
      <c r="M434" s="191">
        <v>284</v>
      </c>
      <c r="N434" s="192">
        <v>33475</v>
      </c>
      <c r="O434" s="36">
        <v>1991</v>
      </c>
      <c r="P434" s="7">
        <f t="shared" si="22"/>
        <v>284</v>
      </c>
    </row>
    <row r="435" spans="1:16" x14ac:dyDescent="0.25">
      <c r="A435" s="36">
        <v>432</v>
      </c>
      <c r="B435" s="36">
        <v>284</v>
      </c>
      <c r="E435" s="7" t="s">
        <v>1105</v>
      </c>
      <c r="F435" s="36">
        <v>1992</v>
      </c>
      <c r="G435" s="36">
        <v>100</v>
      </c>
      <c r="H435" s="36">
        <v>95</v>
      </c>
      <c r="I435" s="36">
        <v>94</v>
      </c>
      <c r="K435" s="199">
        <v>0</v>
      </c>
      <c r="M435" s="191">
        <v>284</v>
      </c>
      <c r="N435" s="192">
        <v>33833</v>
      </c>
      <c r="O435" s="36">
        <v>1992</v>
      </c>
      <c r="P435" s="7">
        <f t="shared" si="22"/>
        <v>284</v>
      </c>
    </row>
    <row r="436" spans="1:16" x14ac:dyDescent="0.25">
      <c r="A436" s="36">
        <v>433</v>
      </c>
      <c r="B436" s="36">
        <v>285</v>
      </c>
      <c r="D436" s="7" t="s">
        <v>1106</v>
      </c>
      <c r="E436" s="7" t="s">
        <v>1107</v>
      </c>
      <c r="F436" s="36">
        <v>1991</v>
      </c>
      <c r="G436" s="36">
        <v>45</v>
      </c>
      <c r="H436" s="36">
        <v>45</v>
      </c>
      <c r="I436" s="36">
        <v>37</v>
      </c>
      <c r="K436" s="199" t="s">
        <v>989</v>
      </c>
      <c r="M436" s="191">
        <v>285</v>
      </c>
      <c r="N436" s="192">
        <v>33478</v>
      </c>
      <c r="O436" s="36">
        <v>1991</v>
      </c>
      <c r="P436" s="7">
        <f t="shared" si="22"/>
        <v>285</v>
      </c>
    </row>
    <row r="437" spans="1:16" x14ac:dyDescent="0.25">
      <c r="A437" s="36">
        <v>434</v>
      </c>
      <c r="B437" s="36">
        <v>285</v>
      </c>
      <c r="E437" s="7" t="s">
        <v>1108</v>
      </c>
      <c r="F437" s="36">
        <v>1992</v>
      </c>
      <c r="G437" s="36">
        <v>100</v>
      </c>
      <c r="H437" s="36">
        <v>100</v>
      </c>
      <c r="I437" s="36">
        <v>91</v>
      </c>
      <c r="K437" s="199" t="s">
        <v>989</v>
      </c>
      <c r="M437" s="191">
        <v>285</v>
      </c>
      <c r="N437" s="192">
        <v>33830</v>
      </c>
      <c r="O437" s="36">
        <v>1992</v>
      </c>
      <c r="P437" s="7">
        <f t="shared" si="22"/>
        <v>285</v>
      </c>
    </row>
    <row r="438" spans="1:16" x14ac:dyDescent="0.25">
      <c r="A438" s="36">
        <v>435</v>
      </c>
      <c r="B438" s="36">
        <v>286</v>
      </c>
      <c r="D438" s="7" t="s">
        <v>1109</v>
      </c>
      <c r="E438" s="7" t="s">
        <v>1110</v>
      </c>
      <c r="F438" s="36">
        <v>2006</v>
      </c>
      <c r="G438" s="36">
        <v>207</v>
      </c>
      <c r="H438" s="36">
        <v>95</v>
      </c>
      <c r="I438" s="36">
        <v>94</v>
      </c>
      <c r="K438" s="199" t="s">
        <v>474</v>
      </c>
      <c r="M438" s="191">
        <v>286</v>
      </c>
      <c r="N438" s="192">
        <v>38908</v>
      </c>
      <c r="O438" s="36">
        <v>2006</v>
      </c>
      <c r="P438" s="7">
        <f t="shared" si="22"/>
        <v>286</v>
      </c>
    </row>
    <row r="439" spans="1:16" x14ac:dyDescent="0.25">
      <c r="A439" s="36">
        <v>436</v>
      </c>
      <c r="B439" s="36">
        <v>287</v>
      </c>
      <c r="D439" s="7" t="s">
        <v>1111</v>
      </c>
      <c r="E439" s="7" t="s">
        <v>1112</v>
      </c>
      <c r="F439" s="36">
        <v>2006</v>
      </c>
      <c r="G439" s="36">
        <v>200</v>
      </c>
      <c r="H439" s="36">
        <v>95</v>
      </c>
      <c r="I439" s="36">
        <v>95</v>
      </c>
      <c r="K439" s="199" t="s">
        <v>474</v>
      </c>
      <c r="M439" s="191">
        <v>287</v>
      </c>
      <c r="N439" s="192">
        <v>38907</v>
      </c>
      <c r="O439" s="36">
        <v>2006</v>
      </c>
      <c r="P439" s="7">
        <f t="shared" si="22"/>
        <v>287</v>
      </c>
    </row>
    <row r="440" spans="1:16" x14ac:dyDescent="0.25">
      <c r="A440" s="36">
        <v>437</v>
      </c>
      <c r="B440" s="36">
        <v>288</v>
      </c>
      <c r="D440" s="7" t="s">
        <v>1323</v>
      </c>
      <c r="E440" s="7" t="s">
        <v>1113</v>
      </c>
      <c r="F440" s="36">
        <v>2006</v>
      </c>
      <c r="G440" s="36">
        <v>200</v>
      </c>
      <c r="H440" s="36">
        <v>95</v>
      </c>
      <c r="I440" s="36">
        <v>95</v>
      </c>
      <c r="K440" s="199" t="s">
        <v>1114</v>
      </c>
      <c r="M440" s="191">
        <v>288</v>
      </c>
      <c r="N440" s="192">
        <v>38932</v>
      </c>
      <c r="O440" s="36">
        <v>2006</v>
      </c>
      <c r="P440" s="7">
        <f t="shared" si="22"/>
        <v>288</v>
      </c>
    </row>
    <row r="441" spans="1:16" x14ac:dyDescent="0.25">
      <c r="A441" s="36">
        <v>438</v>
      </c>
      <c r="B441" s="36">
        <v>289</v>
      </c>
      <c r="D441" s="7" t="s">
        <v>1115</v>
      </c>
      <c r="E441" s="7" t="s">
        <v>1116</v>
      </c>
      <c r="F441" s="36">
        <v>1987</v>
      </c>
      <c r="G441" s="36">
        <v>50</v>
      </c>
      <c r="H441" s="36">
        <v>50</v>
      </c>
      <c r="I441" s="36">
        <v>50</v>
      </c>
      <c r="K441" s="199" t="s">
        <v>989</v>
      </c>
      <c r="M441" s="191">
        <v>289</v>
      </c>
      <c r="N441" s="192">
        <v>32008</v>
      </c>
      <c r="O441" s="36">
        <v>1987</v>
      </c>
      <c r="P441" s="7">
        <f t="shared" si="22"/>
        <v>289</v>
      </c>
    </row>
    <row r="442" spans="1:16" x14ac:dyDescent="0.25">
      <c r="A442" s="36">
        <v>439</v>
      </c>
      <c r="B442" s="36">
        <v>290</v>
      </c>
      <c r="D442" s="7" t="s">
        <v>1117</v>
      </c>
      <c r="E442" s="7" t="s">
        <v>1118</v>
      </c>
      <c r="F442" s="36">
        <v>2013</v>
      </c>
      <c r="G442" s="36">
        <v>225</v>
      </c>
      <c r="H442" s="36">
        <v>223</v>
      </c>
      <c r="I442" s="36">
        <v>223</v>
      </c>
      <c r="K442" s="199" t="s">
        <v>1117</v>
      </c>
      <c r="M442" s="191">
        <v>290</v>
      </c>
      <c r="N442" s="192">
        <v>41485</v>
      </c>
      <c r="O442" s="36">
        <v>2013</v>
      </c>
      <c r="P442" s="7">
        <f t="shared" si="22"/>
        <v>290</v>
      </c>
    </row>
    <row r="443" spans="1:16" x14ac:dyDescent="0.25">
      <c r="A443" s="36">
        <v>440</v>
      </c>
      <c r="B443" s="36">
        <v>291</v>
      </c>
      <c r="D443" s="7" t="s">
        <v>1119</v>
      </c>
      <c r="E443" s="7" t="s">
        <v>1120</v>
      </c>
      <c r="F443" s="36">
        <v>2006</v>
      </c>
      <c r="G443" s="36">
        <v>192</v>
      </c>
      <c r="H443" s="36">
        <v>95</v>
      </c>
      <c r="I443" s="36">
        <v>92</v>
      </c>
      <c r="K443" s="199" t="s">
        <v>474</v>
      </c>
      <c r="M443" s="191">
        <v>291</v>
      </c>
      <c r="N443" s="192">
        <v>38968</v>
      </c>
      <c r="O443" s="36">
        <v>2006</v>
      </c>
      <c r="P443" s="7">
        <f t="shared" si="22"/>
        <v>291</v>
      </c>
    </row>
    <row r="444" spans="1:16" x14ac:dyDescent="0.25">
      <c r="A444" s="36">
        <v>441</v>
      </c>
      <c r="B444" s="36">
        <v>292</v>
      </c>
      <c r="D444" s="7" t="s">
        <v>1121</v>
      </c>
      <c r="E444" s="7" t="s">
        <v>1122</v>
      </c>
      <c r="F444" s="36">
        <v>2015</v>
      </c>
      <c r="G444" s="36">
        <v>61</v>
      </c>
      <c r="H444" s="36">
        <v>60</v>
      </c>
      <c r="I444" s="36">
        <v>60</v>
      </c>
      <c r="K444" s="199" t="s">
        <v>1123</v>
      </c>
      <c r="M444" s="191">
        <v>292</v>
      </c>
      <c r="N444" s="192">
        <v>42208</v>
      </c>
      <c r="O444" s="36">
        <v>2015</v>
      </c>
      <c r="P444" s="7">
        <f t="shared" si="22"/>
        <v>292</v>
      </c>
    </row>
    <row r="445" spans="1:16" x14ac:dyDescent="0.25">
      <c r="A445" s="36">
        <v>442</v>
      </c>
      <c r="B445" s="36">
        <v>293</v>
      </c>
      <c r="D445" s="7" t="s">
        <v>1124</v>
      </c>
      <c r="E445" s="7" t="s">
        <v>1125</v>
      </c>
      <c r="F445" s="36">
        <v>1997</v>
      </c>
      <c r="G445" s="36">
        <v>55</v>
      </c>
      <c r="H445" s="36">
        <v>55</v>
      </c>
      <c r="I445" s="36">
        <v>52</v>
      </c>
      <c r="K445" s="199" t="s">
        <v>989</v>
      </c>
      <c r="M445" s="191">
        <v>293</v>
      </c>
      <c r="N445" s="192">
        <v>35688</v>
      </c>
      <c r="O445" s="36">
        <v>1997</v>
      </c>
      <c r="P445" s="7">
        <f t="shared" si="22"/>
        <v>293</v>
      </c>
    </row>
    <row r="446" spans="1:16" x14ac:dyDescent="0.25">
      <c r="A446" s="36">
        <v>443</v>
      </c>
      <c r="B446" s="36">
        <v>293</v>
      </c>
      <c r="E446" s="7" t="s">
        <v>1126</v>
      </c>
      <c r="F446" s="36">
        <v>2009</v>
      </c>
      <c r="G446" s="36">
        <v>102</v>
      </c>
      <c r="H446" s="36">
        <v>95</v>
      </c>
      <c r="I446" s="36">
        <v>95</v>
      </c>
      <c r="K446" s="199" t="s">
        <v>1114</v>
      </c>
      <c r="M446" s="191">
        <v>293</v>
      </c>
      <c r="N446" s="192">
        <v>40064</v>
      </c>
      <c r="O446" s="36">
        <v>2009</v>
      </c>
      <c r="P446" s="7">
        <f t="shared" si="22"/>
        <v>293</v>
      </c>
    </row>
    <row r="447" spans="1:16" x14ac:dyDescent="0.25">
      <c r="A447" s="36">
        <v>444</v>
      </c>
      <c r="B447" s="36">
        <v>294</v>
      </c>
      <c r="D447" s="7" t="s">
        <v>1127</v>
      </c>
      <c r="E447" s="7" t="s">
        <v>1128</v>
      </c>
      <c r="F447" s="36">
        <v>2006</v>
      </c>
      <c r="G447" s="36">
        <v>103</v>
      </c>
      <c r="H447" s="36">
        <v>95</v>
      </c>
      <c r="I447" s="36">
        <v>93</v>
      </c>
      <c r="K447" s="199" t="s">
        <v>474</v>
      </c>
      <c r="M447" s="191">
        <v>294</v>
      </c>
      <c r="N447" s="192">
        <v>38965</v>
      </c>
      <c r="O447" s="36">
        <v>2006</v>
      </c>
      <c r="P447" s="7">
        <f t="shared" si="22"/>
        <v>294</v>
      </c>
    </row>
    <row r="448" spans="1:16" x14ac:dyDescent="0.25">
      <c r="A448" s="36">
        <v>445</v>
      </c>
      <c r="B448" s="36">
        <v>295</v>
      </c>
      <c r="D448" s="7" t="s">
        <v>1337</v>
      </c>
      <c r="E448" s="7" t="s">
        <v>1129</v>
      </c>
      <c r="F448" s="36">
        <v>2006</v>
      </c>
      <c r="G448" s="36">
        <v>184</v>
      </c>
      <c r="H448" s="36">
        <v>95</v>
      </c>
      <c r="I448" s="36">
        <v>95</v>
      </c>
      <c r="K448" s="199" t="s">
        <v>474</v>
      </c>
      <c r="M448" s="191">
        <v>295</v>
      </c>
      <c r="N448" s="192">
        <v>38946</v>
      </c>
      <c r="O448" s="36">
        <v>2006</v>
      </c>
      <c r="P448" s="7">
        <f t="shared" si="22"/>
        <v>295</v>
      </c>
    </row>
    <row r="449" spans="1:16" x14ac:dyDescent="0.25">
      <c r="A449" s="36">
        <v>446</v>
      </c>
      <c r="B449" s="36">
        <v>296</v>
      </c>
      <c r="D449" s="7" t="s">
        <v>1130</v>
      </c>
      <c r="E449" s="7" t="s">
        <v>1131</v>
      </c>
      <c r="F449" s="36">
        <v>2006</v>
      </c>
      <c r="G449" s="36">
        <v>122</v>
      </c>
      <c r="H449" s="36">
        <v>95</v>
      </c>
      <c r="I449" s="36">
        <v>86</v>
      </c>
      <c r="K449" s="199" t="s">
        <v>474</v>
      </c>
      <c r="M449" s="191">
        <v>296</v>
      </c>
      <c r="N449" s="192">
        <v>38952</v>
      </c>
      <c r="O449" s="36">
        <v>2006</v>
      </c>
      <c r="P449" s="7">
        <f t="shared" si="22"/>
        <v>296</v>
      </c>
    </row>
    <row r="450" spans="1:16" x14ac:dyDescent="0.25">
      <c r="A450" s="36">
        <v>447</v>
      </c>
      <c r="B450" s="36">
        <v>297</v>
      </c>
      <c r="D450" s="7" t="s">
        <v>1132</v>
      </c>
      <c r="E450" s="7" t="s">
        <v>1133</v>
      </c>
      <c r="F450" s="36">
        <v>1991</v>
      </c>
      <c r="G450" s="36">
        <v>38</v>
      </c>
      <c r="H450" s="36">
        <v>38</v>
      </c>
      <c r="I450" s="36">
        <v>38</v>
      </c>
      <c r="K450" s="199" t="s">
        <v>989</v>
      </c>
      <c r="M450" s="191">
        <v>297</v>
      </c>
      <c r="O450" s="36">
        <v>1991</v>
      </c>
      <c r="P450" s="7">
        <f t="shared" si="22"/>
        <v>297</v>
      </c>
    </row>
    <row r="451" spans="1:16" x14ac:dyDescent="0.25">
      <c r="A451" s="36">
        <v>448</v>
      </c>
      <c r="B451" s="36">
        <v>297</v>
      </c>
      <c r="E451" s="7" t="s">
        <v>1134</v>
      </c>
      <c r="F451" s="36">
        <v>1992</v>
      </c>
      <c r="G451" s="36">
        <v>90</v>
      </c>
      <c r="H451" s="36">
        <v>90</v>
      </c>
      <c r="I451" s="36">
        <v>90</v>
      </c>
      <c r="K451" s="199" t="s">
        <v>989</v>
      </c>
      <c r="M451" s="191">
        <v>297</v>
      </c>
      <c r="N451" s="192">
        <v>33829</v>
      </c>
      <c r="O451" s="36">
        <v>1992</v>
      </c>
      <c r="P451" s="7">
        <f t="shared" si="22"/>
        <v>297</v>
      </c>
    </row>
    <row r="452" spans="1:16" x14ac:dyDescent="0.25">
      <c r="A452" s="36">
        <v>449</v>
      </c>
      <c r="B452" s="36">
        <v>298</v>
      </c>
      <c r="D452" s="7" t="s">
        <v>1135</v>
      </c>
      <c r="E452" s="7" t="s">
        <v>1136</v>
      </c>
      <c r="F452" s="36">
        <v>1992</v>
      </c>
      <c r="G452" s="36">
        <v>48</v>
      </c>
      <c r="H452" s="36">
        <v>48</v>
      </c>
      <c r="I452" s="36">
        <v>48</v>
      </c>
      <c r="K452" s="199" t="s">
        <v>989</v>
      </c>
      <c r="M452" s="191">
        <v>298</v>
      </c>
      <c r="O452" s="36">
        <v>1992</v>
      </c>
      <c r="P452" s="7">
        <f t="shared" si="22"/>
        <v>298</v>
      </c>
    </row>
    <row r="453" spans="1:16" x14ac:dyDescent="0.25">
      <c r="A453" s="36">
        <v>450</v>
      </c>
      <c r="B453" s="36">
        <v>299</v>
      </c>
      <c r="D453" s="7" t="s">
        <v>1137</v>
      </c>
      <c r="E453" s="7" t="s">
        <v>1138</v>
      </c>
      <c r="F453" s="36">
        <v>2013</v>
      </c>
      <c r="G453" s="36">
        <v>95</v>
      </c>
      <c r="H453" s="36">
        <v>95</v>
      </c>
      <c r="I453" s="36">
        <v>95</v>
      </c>
      <c r="K453" s="199" t="s">
        <v>1139</v>
      </c>
      <c r="M453" s="191">
        <v>299</v>
      </c>
      <c r="N453" s="192">
        <v>41492</v>
      </c>
      <c r="O453" s="36">
        <v>2013</v>
      </c>
      <c r="P453" s="7">
        <f t="shared" si="22"/>
        <v>299</v>
      </c>
    </row>
    <row r="454" spans="1:16" x14ac:dyDescent="0.25">
      <c r="A454" s="36">
        <v>451</v>
      </c>
      <c r="B454" s="36" t="s">
        <v>374</v>
      </c>
      <c r="D454" s="7" t="s">
        <v>1140</v>
      </c>
      <c r="E454" s="7" t="s">
        <v>1141</v>
      </c>
      <c r="F454" s="36">
        <v>1995</v>
      </c>
      <c r="G454" s="36">
        <v>35</v>
      </c>
      <c r="H454" s="36">
        <v>35</v>
      </c>
      <c r="I454" s="36">
        <v>0</v>
      </c>
      <c r="J454" s="7" t="s">
        <v>376</v>
      </c>
      <c r="O454" s="36">
        <v>1995</v>
      </c>
    </row>
    <row r="455" spans="1:16" x14ac:dyDescent="0.25">
      <c r="A455" s="36">
        <v>452</v>
      </c>
      <c r="B455" s="36">
        <v>300</v>
      </c>
      <c r="D455" s="7" t="s">
        <v>1142</v>
      </c>
      <c r="E455" s="7" t="s">
        <v>1143</v>
      </c>
      <c r="F455" s="36">
        <v>2010</v>
      </c>
      <c r="G455" s="36">
        <v>67</v>
      </c>
      <c r="H455" s="36">
        <v>67</v>
      </c>
      <c r="I455" s="36">
        <v>41</v>
      </c>
      <c r="K455" s="199" t="s">
        <v>474</v>
      </c>
      <c r="M455" s="191">
        <v>300</v>
      </c>
      <c r="N455" s="192">
        <v>40402</v>
      </c>
      <c r="O455" s="36">
        <v>2010</v>
      </c>
      <c r="P455" s="7">
        <f t="shared" ref="P455:P461" si="23">B455</f>
        <v>300</v>
      </c>
    </row>
    <row r="456" spans="1:16" x14ac:dyDescent="0.25">
      <c r="A456" s="36">
        <v>453</v>
      </c>
      <c r="B456" s="36">
        <v>300</v>
      </c>
      <c r="E456" s="7" t="s">
        <v>1144</v>
      </c>
      <c r="F456" s="36">
        <v>2011</v>
      </c>
      <c r="G456" s="36">
        <v>17</v>
      </c>
      <c r="H456" s="36">
        <v>17</v>
      </c>
      <c r="I456" s="36">
        <v>12</v>
      </c>
      <c r="K456" s="199" t="s">
        <v>474</v>
      </c>
      <c r="M456" s="191">
        <v>300</v>
      </c>
      <c r="N456" s="192">
        <v>40766</v>
      </c>
      <c r="O456" s="36">
        <v>2011</v>
      </c>
      <c r="P456" s="7">
        <f t="shared" si="23"/>
        <v>300</v>
      </c>
    </row>
    <row r="457" spans="1:16" x14ac:dyDescent="0.25">
      <c r="A457" s="36">
        <v>454</v>
      </c>
      <c r="B457" s="36">
        <v>301</v>
      </c>
      <c r="D457" s="7" t="s">
        <v>1145</v>
      </c>
      <c r="E457" s="7" t="s">
        <v>1146</v>
      </c>
      <c r="F457" s="36">
        <v>2010</v>
      </c>
      <c r="G457" s="36">
        <v>211</v>
      </c>
      <c r="H457" s="36">
        <v>95</v>
      </c>
      <c r="I457" s="36">
        <v>74</v>
      </c>
      <c r="K457" s="199" t="s">
        <v>474</v>
      </c>
      <c r="M457" s="191">
        <v>301</v>
      </c>
      <c r="N457" s="192">
        <v>40403</v>
      </c>
      <c r="O457" s="36">
        <v>2010</v>
      </c>
      <c r="P457" s="7">
        <f t="shared" si="23"/>
        <v>301</v>
      </c>
    </row>
    <row r="458" spans="1:16" x14ac:dyDescent="0.25">
      <c r="A458" s="36">
        <v>455</v>
      </c>
      <c r="B458" s="36">
        <v>302</v>
      </c>
      <c r="D458" s="7" t="s">
        <v>1147</v>
      </c>
      <c r="E458" s="7" t="s">
        <v>1148</v>
      </c>
      <c r="F458" s="36">
        <v>1995</v>
      </c>
      <c r="G458" s="36">
        <v>100</v>
      </c>
      <c r="H458" s="36">
        <v>95</v>
      </c>
      <c r="I458" s="36">
        <v>94</v>
      </c>
      <c r="K458" s="199" t="s">
        <v>989</v>
      </c>
      <c r="M458" s="191">
        <v>302</v>
      </c>
      <c r="N458" s="192">
        <v>34931</v>
      </c>
      <c r="O458" s="36">
        <v>1995</v>
      </c>
      <c r="P458" s="7">
        <f t="shared" si="23"/>
        <v>302</v>
      </c>
    </row>
    <row r="459" spans="1:16" x14ac:dyDescent="0.25">
      <c r="A459" s="36">
        <v>456</v>
      </c>
      <c r="B459" s="36">
        <v>303</v>
      </c>
      <c r="D459" s="7" t="s">
        <v>1149</v>
      </c>
      <c r="E459" s="7" t="s">
        <v>1150</v>
      </c>
      <c r="F459" s="36">
        <v>1995</v>
      </c>
      <c r="G459" s="36">
        <v>84</v>
      </c>
      <c r="H459" s="36">
        <v>84</v>
      </c>
      <c r="I459" s="36">
        <v>84</v>
      </c>
      <c r="K459" s="199" t="s">
        <v>989</v>
      </c>
      <c r="M459" s="191">
        <v>303</v>
      </c>
      <c r="N459" s="192">
        <v>34932</v>
      </c>
      <c r="O459" s="36">
        <v>1995</v>
      </c>
      <c r="P459" s="7">
        <f t="shared" si="23"/>
        <v>303</v>
      </c>
    </row>
    <row r="460" spans="1:16" x14ac:dyDescent="0.25">
      <c r="A460" s="36">
        <v>457</v>
      </c>
      <c r="B460" s="36">
        <v>304</v>
      </c>
      <c r="D460" s="7" t="s">
        <v>1151</v>
      </c>
      <c r="E460" s="7" t="s">
        <v>1152</v>
      </c>
      <c r="F460" s="36">
        <v>2006</v>
      </c>
      <c r="G460" s="36">
        <v>95</v>
      </c>
      <c r="H460" s="36">
        <v>95</v>
      </c>
      <c r="I460" s="36">
        <v>94</v>
      </c>
      <c r="K460" s="199" t="s">
        <v>474</v>
      </c>
      <c r="L460" s="200" t="s">
        <v>350</v>
      </c>
      <c r="M460" s="191">
        <v>312</v>
      </c>
      <c r="N460" s="192">
        <v>38933</v>
      </c>
      <c r="O460" s="36">
        <v>2006</v>
      </c>
      <c r="P460" s="7">
        <f t="shared" si="23"/>
        <v>304</v>
      </c>
    </row>
    <row r="461" spans="1:16" x14ac:dyDescent="0.25">
      <c r="A461" s="36">
        <v>458</v>
      </c>
      <c r="B461" s="36">
        <v>304</v>
      </c>
      <c r="E461" s="7" t="s">
        <v>1153</v>
      </c>
      <c r="F461" s="36">
        <v>1987</v>
      </c>
      <c r="G461" s="36">
        <v>40</v>
      </c>
      <c r="H461" s="36">
        <v>39</v>
      </c>
      <c r="I461" s="36">
        <v>38</v>
      </c>
      <c r="K461" s="199" t="s">
        <v>989</v>
      </c>
      <c r="M461" s="191">
        <v>312</v>
      </c>
      <c r="N461" s="192">
        <v>31999</v>
      </c>
      <c r="O461" s="36">
        <v>1987</v>
      </c>
      <c r="P461" s="7">
        <f t="shared" si="23"/>
        <v>304</v>
      </c>
    </row>
    <row r="462" spans="1:16" x14ac:dyDescent="0.25">
      <c r="A462" s="36">
        <v>459</v>
      </c>
      <c r="B462" s="36" t="s">
        <v>374</v>
      </c>
      <c r="D462" s="7" t="s">
        <v>551</v>
      </c>
      <c r="E462" s="7" t="s">
        <v>1154</v>
      </c>
      <c r="F462" s="36">
        <v>2017</v>
      </c>
      <c r="G462" s="36">
        <v>32</v>
      </c>
      <c r="H462" s="36">
        <v>32</v>
      </c>
      <c r="I462" s="36">
        <v>0</v>
      </c>
      <c r="J462" s="7" t="s">
        <v>376</v>
      </c>
      <c r="N462" s="192">
        <v>42977</v>
      </c>
      <c r="O462" s="36">
        <v>2017</v>
      </c>
    </row>
    <row r="463" spans="1:16" x14ac:dyDescent="0.25">
      <c r="A463" s="36">
        <v>460</v>
      </c>
      <c r="B463" s="36">
        <v>305</v>
      </c>
      <c r="D463" s="7" t="s">
        <v>1155</v>
      </c>
      <c r="E463" s="7" t="s">
        <v>1156</v>
      </c>
      <c r="F463" s="36">
        <v>2006</v>
      </c>
      <c r="G463" s="36">
        <v>56</v>
      </c>
      <c r="H463" s="36">
        <v>56</v>
      </c>
      <c r="I463" s="36">
        <v>56</v>
      </c>
      <c r="K463" s="199" t="s">
        <v>1157</v>
      </c>
      <c r="M463" s="191">
        <v>304</v>
      </c>
      <c r="N463" s="192">
        <v>38923</v>
      </c>
      <c r="O463" s="36">
        <v>2006</v>
      </c>
      <c r="P463" s="7">
        <f>B463</f>
        <v>305</v>
      </c>
    </row>
    <row r="464" spans="1:16" x14ac:dyDescent="0.25">
      <c r="A464" s="36">
        <v>461</v>
      </c>
      <c r="B464" s="36">
        <v>306</v>
      </c>
      <c r="D464" s="7" t="s">
        <v>1158</v>
      </c>
      <c r="E464" s="7" t="s">
        <v>1159</v>
      </c>
      <c r="F464" s="36">
        <v>2013</v>
      </c>
      <c r="G464" s="36">
        <v>112</v>
      </c>
      <c r="H464" s="36">
        <v>104</v>
      </c>
      <c r="I464" s="36">
        <v>65</v>
      </c>
      <c r="K464" s="199" t="s">
        <v>474</v>
      </c>
      <c r="M464" s="191">
        <v>305</v>
      </c>
      <c r="N464" s="192">
        <v>41508</v>
      </c>
      <c r="O464" s="36">
        <v>2013</v>
      </c>
      <c r="P464" s="7">
        <f>B464</f>
        <v>306</v>
      </c>
    </row>
    <row r="465" spans="1:16" x14ac:dyDescent="0.25">
      <c r="A465" s="36">
        <v>462</v>
      </c>
      <c r="B465" s="36" t="s">
        <v>374</v>
      </c>
      <c r="D465" s="7" t="s">
        <v>1160</v>
      </c>
      <c r="E465" s="7" t="s">
        <v>1161</v>
      </c>
      <c r="F465" s="36">
        <v>1986</v>
      </c>
      <c r="G465" s="36">
        <v>51</v>
      </c>
      <c r="H465" s="36">
        <v>47</v>
      </c>
      <c r="I465" s="36">
        <v>0</v>
      </c>
      <c r="J465" s="7" t="s">
        <v>389</v>
      </c>
      <c r="O465" s="36">
        <v>1986</v>
      </c>
    </row>
    <row r="466" spans="1:16" x14ac:dyDescent="0.25">
      <c r="A466" s="36">
        <v>463</v>
      </c>
      <c r="B466" s="36">
        <v>307</v>
      </c>
      <c r="E466" s="7" t="s">
        <v>1162</v>
      </c>
      <c r="F466" s="36">
        <v>1988</v>
      </c>
      <c r="G466" s="36">
        <v>50</v>
      </c>
      <c r="H466" s="36">
        <v>50</v>
      </c>
      <c r="I466" s="36">
        <v>47</v>
      </c>
      <c r="K466" s="199" t="s">
        <v>989</v>
      </c>
      <c r="M466" s="191">
        <v>306</v>
      </c>
      <c r="N466" s="192">
        <v>32408</v>
      </c>
      <c r="O466" s="36">
        <v>1988</v>
      </c>
      <c r="P466" s="7">
        <f t="shared" ref="P466:P478" si="24">B466</f>
        <v>307</v>
      </c>
    </row>
    <row r="467" spans="1:16" x14ac:dyDescent="0.25">
      <c r="A467" s="36">
        <v>464</v>
      </c>
      <c r="B467" s="36">
        <v>308</v>
      </c>
      <c r="D467" s="7" t="s">
        <v>1338</v>
      </c>
      <c r="E467" s="7" t="s">
        <v>1163</v>
      </c>
      <c r="F467" s="36">
        <v>2007</v>
      </c>
      <c r="G467" s="36">
        <v>104</v>
      </c>
      <c r="H467" s="36">
        <v>95</v>
      </c>
      <c r="I467" s="36">
        <v>84</v>
      </c>
      <c r="K467" s="199" t="s">
        <v>474</v>
      </c>
      <c r="M467" s="191">
        <v>307</v>
      </c>
      <c r="N467" s="192">
        <v>39359</v>
      </c>
      <c r="O467" s="36">
        <v>2007</v>
      </c>
      <c r="P467" s="7">
        <f t="shared" si="24"/>
        <v>308</v>
      </c>
    </row>
    <row r="468" spans="1:16" x14ac:dyDescent="0.25">
      <c r="A468" s="36">
        <v>465</v>
      </c>
      <c r="B468" s="36">
        <v>308</v>
      </c>
      <c r="E468" s="7" t="s">
        <v>1164</v>
      </c>
      <c r="F468" s="36">
        <v>2010</v>
      </c>
      <c r="G468" s="36">
        <v>112</v>
      </c>
      <c r="H468" s="36">
        <v>95</v>
      </c>
      <c r="I468" s="36">
        <v>88</v>
      </c>
      <c r="K468" s="199" t="s">
        <v>474</v>
      </c>
      <c r="M468" s="191">
        <v>307</v>
      </c>
      <c r="N468" s="192">
        <v>40443</v>
      </c>
      <c r="O468" s="36">
        <v>2010</v>
      </c>
      <c r="P468" s="7">
        <f t="shared" si="24"/>
        <v>308</v>
      </c>
    </row>
    <row r="469" spans="1:16" x14ac:dyDescent="0.25">
      <c r="A469" s="36">
        <v>466</v>
      </c>
      <c r="B469" s="36">
        <v>309</v>
      </c>
      <c r="D469" s="7" t="s">
        <v>1339</v>
      </c>
      <c r="E469" s="7" t="s">
        <v>1165</v>
      </c>
      <c r="F469" s="36">
        <v>1986</v>
      </c>
      <c r="G469" s="36">
        <v>51</v>
      </c>
      <c r="H469" s="36">
        <v>50</v>
      </c>
      <c r="I469" s="36">
        <v>48</v>
      </c>
      <c r="K469" s="199" t="s">
        <v>989</v>
      </c>
      <c r="M469" s="191">
        <v>308</v>
      </c>
      <c r="O469" s="36">
        <v>1986</v>
      </c>
      <c r="P469" s="7">
        <f t="shared" si="24"/>
        <v>309</v>
      </c>
    </row>
    <row r="470" spans="1:16" x14ac:dyDescent="0.25">
      <c r="A470" s="36">
        <v>467</v>
      </c>
      <c r="B470" s="36">
        <v>309</v>
      </c>
      <c r="E470" s="7" t="s">
        <v>1166</v>
      </c>
      <c r="F470" s="36">
        <v>1998</v>
      </c>
      <c r="G470" s="36">
        <v>100</v>
      </c>
      <c r="H470" s="36">
        <v>95</v>
      </c>
      <c r="I470" s="36">
        <v>95</v>
      </c>
      <c r="K470" s="199">
        <v>0</v>
      </c>
      <c r="M470" s="191">
        <v>308</v>
      </c>
      <c r="N470" s="192">
        <v>36063</v>
      </c>
      <c r="O470" s="36">
        <v>1998</v>
      </c>
      <c r="P470" s="7">
        <f t="shared" si="24"/>
        <v>309</v>
      </c>
    </row>
    <row r="471" spans="1:16" x14ac:dyDescent="0.25">
      <c r="A471" s="36">
        <v>468</v>
      </c>
      <c r="B471" s="36">
        <v>309</v>
      </c>
      <c r="E471" s="7" t="s">
        <v>1167</v>
      </c>
      <c r="F471" s="36">
        <v>2007</v>
      </c>
      <c r="G471" s="36">
        <v>150</v>
      </c>
      <c r="H471" s="36">
        <v>95</v>
      </c>
      <c r="I471" s="36">
        <v>86</v>
      </c>
      <c r="K471" s="199" t="s">
        <v>474</v>
      </c>
      <c r="M471" s="191">
        <v>308</v>
      </c>
      <c r="N471" s="192">
        <v>39359</v>
      </c>
      <c r="O471" s="36">
        <v>2007</v>
      </c>
      <c r="P471" s="7">
        <f t="shared" si="24"/>
        <v>309</v>
      </c>
    </row>
    <row r="472" spans="1:16" x14ac:dyDescent="0.25">
      <c r="A472" s="36">
        <v>469</v>
      </c>
      <c r="B472" s="36">
        <v>309</v>
      </c>
      <c r="E472" s="7" t="s">
        <v>1168</v>
      </c>
      <c r="F472" s="36">
        <v>2010</v>
      </c>
      <c r="G472" s="36">
        <v>127</v>
      </c>
      <c r="H472" s="36">
        <v>95</v>
      </c>
      <c r="I472" s="36">
        <v>81</v>
      </c>
      <c r="K472" s="199" t="s">
        <v>474</v>
      </c>
      <c r="M472" s="191">
        <v>308</v>
      </c>
      <c r="N472" s="192">
        <v>40432</v>
      </c>
      <c r="O472" s="36">
        <v>2010</v>
      </c>
      <c r="P472" s="7">
        <f t="shared" si="24"/>
        <v>309</v>
      </c>
    </row>
    <row r="473" spans="1:16" x14ac:dyDescent="0.25">
      <c r="A473" s="36">
        <v>470</v>
      </c>
      <c r="B473" s="36">
        <v>310</v>
      </c>
      <c r="D473" s="7" t="s">
        <v>1325</v>
      </c>
      <c r="E473" s="7" t="s">
        <v>1169</v>
      </c>
      <c r="F473" s="36">
        <v>2006</v>
      </c>
      <c r="G473" s="36">
        <v>110</v>
      </c>
      <c r="H473" s="36">
        <v>95</v>
      </c>
      <c r="I473" s="36">
        <v>95</v>
      </c>
      <c r="K473" s="199" t="s">
        <v>474</v>
      </c>
      <c r="M473" s="191">
        <v>309</v>
      </c>
      <c r="N473" s="192">
        <v>38992</v>
      </c>
      <c r="O473" s="36">
        <v>2006</v>
      </c>
      <c r="P473" s="7">
        <f t="shared" si="24"/>
        <v>310</v>
      </c>
    </row>
    <row r="474" spans="1:16" x14ac:dyDescent="0.25">
      <c r="A474" s="36">
        <v>471</v>
      </c>
      <c r="B474" s="36">
        <v>311</v>
      </c>
      <c r="D474" s="7" t="s">
        <v>1170</v>
      </c>
      <c r="E474" s="7" t="s">
        <v>1171</v>
      </c>
      <c r="F474" s="36">
        <v>1998</v>
      </c>
      <c r="G474" s="36">
        <v>100</v>
      </c>
      <c r="H474" s="36">
        <v>100</v>
      </c>
      <c r="I474" s="36">
        <v>99</v>
      </c>
      <c r="K474" s="199" t="s">
        <v>989</v>
      </c>
      <c r="M474" s="191">
        <v>310</v>
      </c>
      <c r="N474" s="192">
        <v>36064</v>
      </c>
      <c r="O474" s="36">
        <v>1998</v>
      </c>
      <c r="P474" s="7">
        <f t="shared" si="24"/>
        <v>311</v>
      </c>
    </row>
    <row r="475" spans="1:16" x14ac:dyDescent="0.25">
      <c r="A475" s="36">
        <v>472</v>
      </c>
      <c r="B475" s="36">
        <v>312</v>
      </c>
      <c r="D475" s="7" t="s">
        <v>1172</v>
      </c>
      <c r="E475" s="7" t="s">
        <v>1173</v>
      </c>
      <c r="F475" s="36">
        <v>1998</v>
      </c>
      <c r="G475" s="36">
        <v>50</v>
      </c>
      <c r="H475" s="36">
        <v>50</v>
      </c>
      <c r="I475" s="36">
        <v>50</v>
      </c>
      <c r="K475" s="199" t="s">
        <v>989</v>
      </c>
      <c r="M475" s="191">
        <v>311</v>
      </c>
      <c r="N475" s="192">
        <v>36066</v>
      </c>
      <c r="O475" s="36">
        <v>1998</v>
      </c>
      <c r="P475" s="7">
        <f t="shared" si="24"/>
        <v>312</v>
      </c>
    </row>
    <row r="476" spans="1:16" x14ac:dyDescent="0.25">
      <c r="A476" s="36">
        <v>473</v>
      </c>
      <c r="B476" s="36">
        <v>313</v>
      </c>
      <c r="D476" s="7" t="s">
        <v>1174</v>
      </c>
      <c r="E476" s="7" t="s">
        <v>1175</v>
      </c>
      <c r="F476" s="36">
        <v>1986</v>
      </c>
      <c r="G476" s="36">
        <v>14</v>
      </c>
      <c r="H476" s="36">
        <v>13</v>
      </c>
      <c r="I476" s="36">
        <v>13</v>
      </c>
      <c r="K476" s="199" t="s">
        <v>989</v>
      </c>
      <c r="M476" s="191">
        <v>313</v>
      </c>
      <c r="N476" s="192">
        <v>31646</v>
      </c>
      <c r="O476" s="36">
        <v>1986</v>
      </c>
      <c r="P476" s="7">
        <f t="shared" si="24"/>
        <v>313</v>
      </c>
    </row>
    <row r="477" spans="1:16" x14ac:dyDescent="0.25">
      <c r="A477" s="36">
        <v>474</v>
      </c>
      <c r="B477" s="36">
        <v>313</v>
      </c>
      <c r="E477" s="7" t="s">
        <v>1176</v>
      </c>
      <c r="F477" s="36">
        <v>2010</v>
      </c>
      <c r="G477" s="36">
        <v>45</v>
      </c>
      <c r="H477" s="36">
        <v>45</v>
      </c>
      <c r="I477" s="36">
        <v>45</v>
      </c>
      <c r="K477" s="199" t="s">
        <v>474</v>
      </c>
      <c r="M477" s="191">
        <v>313</v>
      </c>
      <c r="N477" s="192">
        <v>40399</v>
      </c>
      <c r="O477" s="36">
        <v>2010</v>
      </c>
      <c r="P477" s="7">
        <f t="shared" si="24"/>
        <v>313</v>
      </c>
    </row>
    <row r="478" spans="1:16" x14ac:dyDescent="0.25">
      <c r="A478" s="36">
        <v>475</v>
      </c>
      <c r="B478" s="36">
        <v>314</v>
      </c>
      <c r="D478" s="7" t="s">
        <v>1177</v>
      </c>
      <c r="E478" s="7" t="s">
        <v>1178</v>
      </c>
      <c r="F478" s="36">
        <v>1986</v>
      </c>
      <c r="G478" s="36">
        <v>51</v>
      </c>
      <c r="H478" s="36">
        <v>50</v>
      </c>
      <c r="I478" s="36">
        <v>50</v>
      </c>
      <c r="K478" s="199" t="s">
        <v>989</v>
      </c>
      <c r="M478" s="191">
        <v>314</v>
      </c>
      <c r="O478" s="36">
        <v>1986</v>
      </c>
      <c r="P478" s="7">
        <f t="shared" si="24"/>
        <v>314</v>
      </c>
    </row>
    <row r="479" spans="1:16" x14ac:dyDescent="0.25">
      <c r="A479" s="36">
        <v>476</v>
      </c>
      <c r="B479" s="36" t="s">
        <v>374</v>
      </c>
      <c r="E479" s="7" t="s">
        <v>1179</v>
      </c>
      <c r="F479" s="36">
        <v>1986</v>
      </c>
      <c r="G479" s="36">
        <v>5</v>
      </c>
      <c r="H479" s="36">
        <v>5</v>
      </c>
      <c r="I479" s="36">
        <v>0</v>
      </c>
      <c r="J479" s="7" t="s">
        <v>376</v>
      </c>
      <c r="N479" s="192">
        <v>31638</v>
      </c>
      <c r="O479" s="36">
        <v>1986</v>
      </c>
    </row>
    <row r="480" spans="1:16" x14ac:dyDescent="0.25">
      <c r="A480" s="36">
        <v>477</v>
      </c>
      <c r="B480" s="36">
        <v>315</v>
      </c>
      <c r="D480" s="7" t="s">
        <v>1180</v>
      </c>
      <c r="E480" s="7" t="s">
        <v>1181</v>
      </c>
      <c r="F480" s="36">
        <v>1986</v>
      </c>
      <c r="G480" s="36">
        <v>49</v>
      </c>
      <c r="H480" s="36">
        <v>48</v>
      </c>
      <c r="I480" s="36">
        <v>47</v>
      </c>
      <c r="K480" s="199" t="s">
        <v>989</v>
      </c>
      <c r="M480" s="191">
        <v>315</v>
      </c>
      <c r="N480" s="192">
        <v>31621</v>
      </c>
      <c r="O480" s="36">
        <v>1986</v>
      </c>
      <c r="P480" s="7">
        <f t="shared" ref="P480:P505" si="25">B480</f>
        <v>315</v>
      </c>
    </row>
    <row r="481" spans="1:16" x14ac:dyDescent="0.25">
      <c r="A481" s="36">
        <v>478</v>
      </c>
      <c r="B481" s="36">
        <v>316</v>
      </c>
      <c r="D481" s="7" t="s">
        <v>1182</v>
      </c>
      <c r="E481" s="7" t="s">
        <v>1183</v>
      </c>
      <c r="F481" s="36">
        <v>2006</v>
      </c>
      <c r="G481" s="36">
        <v>205</v>
      </c>
      <c r="H481" s="36">
        <v>95</v>
      </c>
      <c r="I481" s="36">
        <v>91</v>
      </c>
      <c r="K481" s="199" t="s">
        <v>474</v>
      </c>
      <c r="M481" s="191">
        <v>316</v>
      </c>
      <c r="N481" s="192">
        <v>38933</v>
      </c>
      <c r="O481" s="36">
        <v>2006</v>
      </c>
      <c r="P481" s="7">
        <f t="shared" si="25"/>
        <v>316</v>
      </c>
    </row>
    <row r="482" spans="1:16" x14ac:dyDescent="0.25">
      <c r="A482" s="36">
        <v>479</v>
      </c>
      <c r="B482" s="36">
        <v>317</v>
      </c>
      <c r="D482" s="7" t="s">
        <v>1324</v>
      </c>
      <c r="E482" s="7" t="s">
        <v>1184</v>
      </c>
      <c r="F482" s="36">
        <v>2009</v>
      </c>
      <c r="G482" s="36">
        <v>127</v>
      </c>
      <c r="H482" s="36">
        <v>95</v>
      </c>
      <c r="I482" s="36">
        <v>85</v>
      </c>
      <c r="K482" s="199" t="s">
        <v>474</v>
      </c>
      <c r="M482" s="191">
        <v>317</v>
      </c>
      <c r="N482" s="192">
        <v>40036</v>
      </c>
      <c r="O482" s="36">
        <v>2009</v>
      </c>
      <c r="P482" s="7">
        <f t="shared" si="25"/>
        <v>317</v>
      </c>
    </row>
    <row r="483" spans="1:16" x14ac:dyDescent="0.25">
      <c r="A483" s="36">
        <v>480</v>
      </c>
      <c r="B483" s="36">
        <v>317</v>
      </c>
      <c r="E483" s="7" t="s">
        <v>1185</v>
      </c>
      <c r="F483" s="36">
        <v>2013</v>
      </c>
      <c r="G483" s="36">
        <v>41</v>
      </c>
      <c r="H483" s="36">
        <v>41</v>
      </c>
      <c r="I483" s="36">
        <v>22</v>
      </c>
      <c r="K483" s="199" t="s">
        <v>474</v>
      </c>
      <c r="M483" s="191">
        <v>317</v>
      </c>
      <c r="N483" s="192">
        <v>41492</v>
      </c>
      <c r="O483" s="36">
        <v>2013</v>
      </c>
      <c r="P483" s="7">
        <f t="shared" si="25"/>
        <v>317</v>
      </c>
    </row>
    <row r="484" spans="1:16" x14ac:dyDescent="0.25">
      <c r="A484" s="36">
        <v>481</v>
      </c>
      <c r="B484" s="36">
        <v>317</v>
      </c>
      <c r="E484" s="7" t="s">
        <v>1186</v>
      </c>
      <c r="F484" s="36">
        <v>2013</v>
      </c>
      <c r="G484" s="36">
        <v>100</v>
      </c>
      <c r="H484" s="36">
        <v>95</v>
      </c>
      <c r="I484" s="36">
        <v>94</v>
      </c>
      <c r="K484" s="199" t="s">
        <v>1187</v>
      </c>
      <c r="M484" s="191">
        <v>317</v>
      </c>
      <c r="N484" s="192">
        <v>41494</v>
      </c>
      <c r="O484" s="36">
        <v>2013</v>
      </c>
      <c r="P484" s="7">
        <f t="shared" si="25"/>
        <v>317</v>
      </c>
    </row>
    <row r="485" spans="1:16" x14ac:dyDescent="0.25">
      <c r="A485" s="36">
        <v>482</v>
      </c>
      <c r="B485" s="36">
        <v>318</v>
      </c>
      <c r="D485" s="7" t="s">
        <v>1325</v>
      </c>
      <c r="E485" s="7" t="s">
        <v>1188</v>
      </c>
      <c r="F485" s="36">
        <v>1997</v>
      </c>
      <c r="G485" s="36">
        <v>50</v>
      </c>
      <c r="H485" s="36">
        <v>50</v>
      </c>
      <c r="I485" s="36">
        <v>50</v>
      </c>
      <c r="K485" s="199" t="s">
        <v>989</v>
      </c>
      <c r="M485" s="191">
        <v>318</v>
      </c>
      <c r="O485" s="36">
        <v>1997</v>
      </c>
      <c r="P485" s="7">
        <f t="shared" si="25"/>
        <v>318</v>
      </c>
    </row>
    <row r="486" spans="1:16" x14ac:dyDescent="0.25">
      <c r="A486" s="36">
        <v>483</v>
      </c>
      <c r="B486" s="36">
        <v>318</v>
      </c>
      <c r="E486" s="7" t="s">
        <v>1189</v>
      </c>
      <c r="F486" s="36">
        <v>2006</v>
      </c>
      <c r="G486" s="36">
        <v>200</v>
      </c>
      <c r="H486" s="36">
        <v>95</v>
      </c>
      <c r="I486" s="36">
        <v>95</v>
      </c>
      <c r="K486" s="199" t="s">
        <v>474</v>
      </c>
      <c r="M486" s="191">
        <v>318</v>
      </c>
      <c r="N486" s="192">
        <v>38911</v>
      </c>
      <c r="O486" s="36">
        <v>2006</v>
      </c>
      <c r="P486" s="7">
        <f t="shared" si="25"/>
        <v>318</v>
      </c>
    </row>
    <row r="487" spans="1:16" x14ac:dyDescent="0.25">
      <c r="A487" s="36">
        <v>484</v>
      </c>
      <c r="B487" s="36">
        <v>319</v>
      </c>
      <c r="D487" s="7" t="s">
        <v>1190</v>
      </c>
      <c r="E487" s="7" t="s">
        <v>1191</v>
      </c>
      <c r="F487" s="36">
        <v>1986</v>
      </c>
      <c r="G487" s="36">
        <v>45</v>
      </c>
      <c r="H487" s="36">
        <v>45</v>
      </c>
      <c r="I487" s="36">
        <v>45</v>
      </c>
      <c r="K487" s="199" t="s">
        <v>989</v>
      </c>
      <c r="M487" s="191">
        <v>319</v>
      </c>
      <c r="N487" s="192">
        <v>31618</v>
      </c>
      <c r="O487" s="36">
        <v>1986</v>
      </c>
      <c r="P487" s="7">
        <f t="shared" si="25"/>
        <v>319</v>
      </c>
    </row>
    <row r="488" spans="1:16" x14ac:dyDescent="0.25">
      <c r="A488" s="36">
        <v>485</v>
      </c>
      <c r="B488" s="36">
        <v>320</v>
      </c>
      <c r="D488" s="7" t="s">
        <v>1326</v>
      </c>
      <c r="E488" s="7" t="s">
        <v>1192</v>
      </c>
      <c r="F488" s="36">
        <v>2006</v>
      </c>
      <c r="G488" s="36">
        <v>102</v>
      </c>
      <c r="H488" s="36">
        <v>95</v>
      </c>
      <c r="I488" s="36">
        <v>95</v>
      </c>
      <c r="K488" s="199" t="s">
        <v>474</v>
      </c>
      <c r="M488" s="191">
        <v>320</v>
      </c>
      <c r="N488" s="192">
        <v>38912</v>
      </c>
      <c r="O488" s="36">
        <v>2006</v>
      </c>
      <c r="P488" s="7">
        <f t="shared" si="25"/>
        <v>320</v>
      </c>
    </row>
    <row r="489" spans="1:16" x14ac:dyDescent="0.25">
      <c r="A489" s="36">
        <v>486</v>
      </c>
      <c r="B489" s="36">
        <v>321</v>
      </c>
      <c r="D489" s="7" t="s">
        <v>1193</v>
      </c>
      <c r="E489" s="7" t="s">
        <v>1194</v>
      </c>
      <c r="F489" s="36">
        <v>2009</v>
      </c>
      <c r="G489" s="36">
        <v>90</v>
      </c>
      <c r="H489" s="36">
        <v>90</v>
      </c>
      <c r="I489" s="36">
        <v>82</v>
      </c>
      <c r="K489" s="199" t="s">
        <v>474</v>
      </c>
      <c r="M489" s="191">
        <v>321</v>
      </c>
      <c r="N489" s="192">
        <v>40038</v>
      </c>
      <c r="O489" s="36">
        <v>2009</v>
      </c>
      <c r="P489" s="7">
        <f t="shared" si="25"/>
        <v>321</v>
      </c>
    </row>
    <row r="490" spans="1:16" x14ac:dyDescent="0.25">
      <c r="A490" s="36">
        <v>487</v>
      </c>
      <c r="B490" s="36">
        <v>322</v>
      </c>
      <c r="D490" s="7" t="s">
        <v>1195</v>
      </c>
      <c r="E490" s="7" t="s">
        <v>1196</v>
      </c>
      <c r="F490" s="36">
        <v>1986</v>
      </c>
      <c r="G490" s="36">
        <v>50</v>
      </c>
      <c r="H490" s="36">
        <v>47</v>
      </c>
      <c r="I490" s="36">
        <v>47</v>
      </c>
      <c r="K490" s="199" t="s">
        <v>989</v>
      </c>
      <c r="M490" s="191">
        <v>322</v>
      </c>
      <c r="N490" s="192">
        <v>31634</v>
      </c>
      <c r="O490" s="36">
        <v>1986</v>
      </c>
      <c r="P490" s="7">
        <f t="shared" si="25"/>
        <v>322</v>
      </c>
    </row>
    <row r="491" spans="1:16" x14ac:dyDescent="0.25">
      <c r="A491" s="36">
        <v>488</v>
      </c>
      <c r="B491" s="36">
        <v>323</v>
      </c>
      <c r="D491" s="7" t="s">
        <v>1322</v>
      </c>
      <c r="E491" s="7" t="s">
        <v>1197</v>
      </c>
      <c r="F491" s="36">
        <v>1988</v>
      </c>
      <c r="G491" s="36">
        <v>50</v>
      </c>
      <c r="H491" s="36">
        <v>50</v>
      </c>
      <c r="I491" s="36">
        <v>49</v>
      </c>
      <c r="K491" s="199">
        <v>0</v>
      </c>
      <c r="M491" s="191">
        <v>323</v>
      </c>
      <c r="N491" s="192">
        <v>32363</v>
      </c>
      <c r="O491" s="36">
        <v>1988</v>
      </c>
      <c r="P491" s="7">
        <f t="shared" si="25"/>
        <v>323</v>
      </c>
    </row>
    <row r="492" spans="1:16" x14ac:dyDescent="0.25">
      <c r="A492" s="36">
        <v>489</v>
      </c>
      <c r="B492" s="36">
        <v>323</v>
      </c>
      <c r="E492" s="7" t="s">
        <v>1198</v>
      </c>
      <c r="F492" s="36">
        <v>2006</v>
      </c>
      <c r="G492" s="36">
        <v>287</v>
      </c>
      <c r="H492" s="36">
        <v>95</v>
      </c>
      <c r="I492" s="36">
        <v>82</v>
      </c>
      <c r="K492" s="199" t="s">
        <v>474</v>
      </c>
      <c r="M492" s="191">
        <v>323</v>
      </c>
      <c r="N492" s="192">
        <v>38932</v>
      </c>
      <c r="O492" s="36">
        <v>2006</v>
      </c>
      <c r="P492" s="7">
        <f t="shared" si="25"/>
        <v>323</v>
      </c>
    </row>
    <row r="493" spans="1:16" x14ac:dyDescent="0.25">
      <c r="A493" s="36">
        <v>490</v>
      </c>
      <c r="B493" s="36">
        <v>324</v>
      </c>
      <c r="D493" s="7" t="s">
        <v>1322</v>
      </c>
      <c r="E493" s="7" t="s">
        <v>1199</v>
      </c>
      <c r="F493" s="36">
        <v>1988</v>
      </c>
      <c r="G493" s="36">
        <v>50</v>
      </c>
      <c r="H493" s="36">
        <v>50</v>
      </c>
      <c r="I493" s="36">
        <v>49</v>
      </c>
      <c r="K493" s="199">
        <v>0</v>
      </c>
      <c r="M493" s="191">
        <v>324</v>
      </c>
      <c r="N493" s="192">
        <v>32410</v>
      </c>
      <c r="O493" s="36">
        <v>1988</v>
      </c>
      <c r="P493" s="7">
        <f t="shared" si="25"/>
        <v>324</v>
      </c>
    </row>
    <row r="494" spans="1:16" x14ac:dyDescent="0.25">
      <c r="A494" s="36">
        <v>491</v>
      </c>
      <c r="B494" s="36">
        <v>325</v>
      </c>
      <c r="C494" s="7" t="s">
        <v>181</v>
      </c>
      <c r="D494" s="7" t="s">
        <v>1200</v>
      </c>
      <c r="E494" s="7" t="s">
        <v>1201</v>
      </c>
      <c r="F494" s="36">
        <v>1989</v>
      </c>
      <c r="G494" s="36">
        <v>50</v>
      </c>
      <c r="H494" s="36">
        <v>50</v>
      </c>
      <c r="I494" s="36">
        <v>48</v>
      </c>
      <c r="K494" s="199" t="s">
        <v>989</v>
      </c>
      <c r="M494" s="191">
        <v>325</v>
      </c>
      <c r="N494" s="192">
        <v>32794</v>
      </c>
      <c r="O494" s="36">
        <v>1989</v>
      </c>
      <c r="P494" s="7">
        <f t="shared" si="25"/>
        <v>325</v>
      </c>
    </row>
    <row r="495" spans="1:16" x14ac:dyDescent="0.25">
      <c r="A495" s="36">
        <v>492</v>
      </c>
      <c r="B495" s="36">
        <v>326</v>
      </c>
      <c r="D495" s="7" t="s">
        <v>1202</v>
      </c>
      <c r="E495" s="7" t="s">
        <v>1203</v>
      </c>
      <c r="F495" s="36">
        <v>2006</v>
      </c>
      <c r="G495" s="36">
        <v>212</v>
      </c>
      <c r="H495" s="36">
        <v>212</v>
      </c>
      <c r="I495" s="36">
        <v>209</v>
      </c>
      <c r="K495" s="199" t="s">
        <v>989</v>
      </c>
      <c r="M495" s="191">
        <v>326</v>
      </c>
      <c r="N495" s="192">
        <v>38999</v>
      </c>
      <c r="O495" s="36">
        <v>2006</v>
      </c>
      <c r="P495" s="7">
        <f t="shared" si="25"/>
        <v>326</v>
      </c>
    </row>
    <row r="496" spans="1:16" x14ac:dyDescent="0.25">
      <c r="A496" s="36">
        <v>493</v>
      </c>
      <c r="B496" s="36">
        <v>327</v>
      </c>
      <c r="D496" s="7" t="s">
        <v>475</v>
      </c>
      <c r="E496" s="7" t="s">
        <v>1204</v>
      </c>
      <c r="F496" s="36">
        <v>1989</v>
      </c>
      <c r="G496" s="36">
        <v>50</v>
      </c>
      <c r="H496" s="36">
        <v>50</v>
      </c>
      <c r="I496" s="36">
        <v>47</v>
      </c>
      <c r="K496" s="199" t="s">
        <v>989</v>
      </c>
      <c r="M496" s="191">
        <v>327</v>
      </c>
      <c r="N496" s="192">
        <v>32801</v>
      </c>
      <c r="O496" s="36">
        <v>1989</v>
      </c>
      <c r="P496" s="7">
        <f t="shared" si="25"/>
        <v>327</v>
      </c>
    </row>
    <row r="497" spans="1:16" x14ac:dyDescent="0.25">
      <c r="A497" s="36">
        <v>494</v>
      </c>
      <c r="B497" s="36">
        <v>328</v>
      </c>
      <c r="D497" s="7" t="s">
        <v>1205</v>
      </c>
      <c r="E497" s="7" t="s">
        <v>1206</v>
      </c>
      <c r="F497" s="36">
        <v>1989</v>
      </c>
      <c r="G497" s="36">
        <v>50</v>
      </c>
      <c r="H497" s="36">
        <v>50</v>
      </c>
      <c r="I497" s="36">
        <v>50</v>
      </c>
      <c r="K497" s="199" t="s">
        <v>989</v>
      </c>
      <c r="M497" s="191">
        <v>328</v>
      </c>
      <c r="N497" s="192">
        <v>32796</v>
      </c>
      <c r="O497" s="36">
        <v>1989</v>
      </c>
      <c r="P497" s="7">
        <f t="shared" si="25"/>
        <v>328</v>
      </c>
    </row>
    <row r="498" spans="1:16" x14ac:dyDescent="0.25">
      <c r="A498" s="36">
        <v>495</v>
      </c>
      <c r="B498" s="36">
        <v>329</v>
      </c>
      <c r="D498" s="7" t="s">
        <v>1207</v>
      </c>
      <c r="E498" s="7" t="s">
        <v>1208</v>
      </c>
      <c r="F498" s="36">
        <v>1989</v>
      </c>
      <c r="G498" s="36">
        <v>50</v>
      </c>
      <c r="H498" s="36">
        <v>50</v>
      </c>
      <c r="I498" s="36">
        <v>49</v>
      </c>
      <c r="K498" s="199" t="s">
        <v>502</v>
      </c>
      <c r="M498" s="191">
        <v>329</v>
      </c>
      <c r="N498" s="192">
        <v>32799</v>
      </c>
      <c r="O498" s="36">
        <v>1989</v>
      </c>
      <c r="P498" s="7">
        <f t="shared" si="25"/>
        <v>329</v>
      </c>
    </row>
    <row r="499" spans="1:16" x14ac:dyDescent="0.25">
      <c r="A499" s="36">
        <v>496</v>
      </c>
      <c r="B499" s="36">
        <v>330</v>
      </c>
      <c r="D499" s="7" t="s">
        <v>1209</v>
      </c>
      <c r="E499" s="7" t="s">
        <v>1210</v>
      </c>
      <c r="F499" s="36">
        <v>1989</v>
      </c>
      <c r="G499" s="36">
        <v>50</v>
      </c>
      <c r="H499" s="36">
        <v>50</v>
      </c>
      <c r="I499" s="36">
        <v>50</v>
      </c>
      <c r="K499" s="199" t="s">
        <v>502</v>
      </c>
      <c r="M499" s="191">
        <v>330</v>
      </c>
      <c r="N499" s="192">
        <v>32796</v>
      </c>
      <c r="O499" s="36">
        <v>1989</v>
      </c>
      <c r="P499" s="7">
        <f t="shared" si="25"/>
        <v>330</v>
      </c>
    </row>
    <row r="500" spans="1:16" x14ac:dyDescent="0.25">
      <c r="A500" s="36">
        <v>497</v>
      </c>
      <c r="B500" s="36">
        <v>331</v>
      </c>
      <c r="D500" s="7" t="s">
        <v>1211</v>
      </c>
      <c r="E500" s="7" t="s">
        <v>1212</v>
      </c>
      <c r="F500" s="36">
        <v>1988</v>
      </c>
      <c r="G500" s="36">
        <v>50</v>
      </c>
      <c r="H500" s="36">
        <v>50</v>
      </c>
      <c r="I500" s="36">
        <v>49</v>
      </c>
      <c r="K500" s="199" t="s">
        <v>989</v>
      </c>
      <c r="M500" s="191">
        <v>331</v>
      </c>
      <c r="N500" s="192">
        <v>32366</v>
      </c>
      <c r="O500" s="36">
        <v>1988</v>
      </c>
      <c r="P500" s="7">
        <f t="shared" si="25"/>
        <v>331</v>
      </c>
    </row>
    <row r="501" spans="1:16" x14ac:dyDescent="0.25">
      <c r="A501" s="36">
        <v>498</v>
      </c>
      <c r="B501" s="36">
        <v>332</v>
      </c>
      <c r="D501" s="7" t="s">
        <v>1213</v>
      </c>
      <c r="E501" s="7" t="s">
        <v>1214</v>
      </c>
      <c r="F501" s="36">
        <v>2006</v>
      </c>
      <c r="G501" s="36">
        <v>83</v>
      </c>
      <c r="H501" s="36">
        <v>103</v>
      </c>
      <c r="I501" s="36">
        <v>74</v>
      </c>
      <c r="K501" s="199" t="s">
        <v>989</v>
      </c>
      <c r="L501" s="200" t="s">
        <v>350</v>
      </c>
      <c r="M501" s="191">
        <v>332</v>
      </c>
      <c r="N501" s="192">
        <v>38930</v>
      </c>
      <c r="O501" s="36">
        <v>2006</v>
      </c>
      <c r="P501" s="7">
        <f t="shared" si="25"/>
        <v>332</v>
      </c>
    </row>
    <row r="502" spans="1:16" x14ac:dyDescent="0.25">
      <c r="A502" s="36">
        <v>499</v>
      </c>
      <c r="B502" s="36">
        <v>333</v>
      </c>
      <c r="D502" s="7" t="s">
        <v>1215</v>
      </c>
      <c r="E502" s="7" t="s">
        <v>1216</v>
      </c>
      <c r="F502" s="36">
        <v>1988</v>
      </c>
      <c r="G502" s="36">
        <v>50</v>
      </c>
      <c r="H502" s="36">
        <v>50</v>
      </c>
      <c r="I502" s="36">
        <v>50</v>
      </c>
      <c r="K502" s="199" t="s">
        <v>989</v>
      </c>
      <c r="M502" s="191">
        <v>333</v>
      </c>
      <c r="N502" s="192">
        <v>32398</v>
      </c>
      <c r="O502" s="36">
        <v>1988</v>
      </c>
      <c r="P502" s="7">
        <f t="shared" si="25"/>
        <v>333</v>
      </c>
    </row>
    <row r="503" spans="1:16" x14ac:dyDescent="0.25">
      <c r="A503" s="36">
        <v>500</v>
      </c>
      <c r="B503" s="36">
        <v>334</v>
      </c>
      <c r="D503" s="7" t="s">
        <v>1217</v>
      </c>
      <c r="E503" s="7" t="s">
        <v>1218</v>
      </c>
      <c r="F503" s="36">
        <v>2006</v>
      </c>
      <c r="G503" s="36">
        <v>203</v>
      </c>
      <c r="H503" s="36">
        <v>108</v>
      </c>
      <c r="I503" s="36">
        <v>104</v>
      </c>
      <c r="K503" s="199" t="s">
        <v>989</v>
      </c>
      <c r="M503" s="191">
        <v>334</v>
      </c>
      <c r="N503" s="192">
        <v>38937</v>
      </c>
      <c r="O503" s="36">
        <v>2006</v>
      </c>
      <c r="P503" s="7">
        <f t="shared" si="25"/>
        <v>334</v>
      </c>
    </row>
    <row r="504" spans="1:16" x14ac:dyDescent="0.25">
      <c r="A504" s="36">
        <v>501</v>
      </c>
      <c r="B504" s="36">
        <v>335</v>
      </c>
      <c r="D504" s="7" t="s">
        <v>1219</v>
      </c>
      <c r="E504" s="7" t="s">
        <v>1220</v>
      </c>
      <c r="F504" s="36">
        <v>2006</v>
      </c>
      <c r="G504" s="36">
        <v>200</v>
      </c>
      <c r="H504" s="36">
        <v>188</v>
      </c>
      <c r="I504" s="36">
        <v>186</v>
      </c>
      <c r="K504" s="199" t="s">
        <v>989</v>
      </c>
      <c r="M504" s="191">
        <v>335</v>
      </c>
      <c r="N504" s="192">
        <v>38969</v>
      </c>
      <c r="O504" s="36">
        <v>2006</v>
      </c>
      <c r="P504" s="7">
        <f t="shared" si="25"/>
        <v>335</v>
      </c>
    </row>
    <row r="505" spans="1:16" x14ac:dyDescent="0.25">
      <c r="A505" s="36">
        <v>502</v>
      </c>
      <c r="B505" s="36">
        <v>336</v>
      </c>
      <c r="D505" s="7" t="s">
        <v>1221</v>
      </c>
      <c r="E505" s="7" t="s">
        <v>1222</v>
      </c>
      <c r="F505" s="36">
        <v>2006</v>
      </c>
      <c r="G505" s="36">
        <v>181</v>
      </c>
      <c r="H505" s="36">
        <v>181</v>
      </c>
      <c r="I505" s="36">
        <v>169</v>
      </c>
      <c r="K505" s="199" t="s">
        <v>989</v>
      </c>
      <c r="M505" s="191">
        <v>336</v>
      </c>
      <c r="N505" s="192">
        <v>38970</v>
      </c>
      <c r="O505" s="36">
        <v>2006</v>
      </c>
      <c r="P505" s="7">
        <f t="shared" si="25"/>
        <v>336</v>
      </c>
    </row>
    <row r="506" spans="1:16" x14ac:dyDescent="0.25">
      <c r="A506" s="36">
        <v>503</v>
      </c>
      <c r="B506" s="36" t="s">
        <v>374</v>
      </c>
      <c r="D506" s="7" t="s">
        <v>1223</v>
      </c>
      <c r="E506" s="7" t="s">
        <v>1224</v>
      </c>
      <c r="F506" s="36">
        <v>1989</v>
      </c>
      <c r="G506" s="36">
        <v>31</v>
      </c>
      <c r="H506" s="36">
        <v>31</v>
      </c>
      <c r="I506" s="36">
        <v>0</v>
      </c>
      <c r="J506" s="7" t="s">
        <v>376</v>
      </c>
      <c r="O506" s="36">
        <v>1989</v>
      </c>
    </row>
    <row r="507" spans="1:16" ht="16.5" customHeight="1" x14ac:dyDescent="0.25">
      <c r="A507" s="36">
        <v>504</v>
      </c>
      <c r="B507" s="36">
        <v>337</v>
      </c>
      <c r="D507" s="7" t="s">
        <v>1225</v>
      </c>
      <c r="E507" s="7" t="s">
        <v>1226</v>
      </c>
      <c r="F507" s="36">
        <v>2006</v>
      </c>
      <c r="G507" s="36">
        <v>199</v>
      </c>
      <c r="H507" s="36">
        <v>199</v>
      </c>
      <c r="I507" s="36">
        <v>190</v>
      </c>
      <c r="K507" s="199" t="s">
        <v>989</v>
      </c>
      <c r="M507" s="191">
        <v>337</v>
      </c>
      <c r="N507" s="192">
        <v>38930</v>
      </c>
      <c r="O507" s="36">
        <v>2006</v>
      </c>
      <c r="P507" s="7">
        <f t="shared" ref="P507:P533" si="26">B507</f>
        <v>337</v>
      </c>
    </row>
    <row r="508" spans="1:16" x14ac:dyDescent="0.25">
      <c r="A508" s="36">
        <v>505</v>
      </c>
      <c r="B508" s="36">
        <v>338</v>
      </c>
      <c r="D508" s="7" t="s">
        <v>1227</v>
      </c>
      <c r="E508" s="7" t="s">
        <v>1228</v>
      </c>
      <c r="F508" s="36">
        <v>2006</v>
      </c>
      <c r="G508" s="36">
        <v>113</v>
      </c>
      <c r="H508" s="36">
        <v>113</v>
      </c>
      <c r="I508" s="36">
        <v>113</v>
      </c>
      <c r="K508" s="199" t="s">
        <v>989</v>
      </c>
      <c r="M508" s="191">
        <v>345</v>
      </c>
      <c r="N508" s="192">
        <v>39019</v>
      </c>
      <c r="O508" s="36">
        <v>2006</v>
      </c>
      <c r="P508" s="7">
        <f t="shared" si="26"/>
        <v>338</v>
      </c>
    </row>
    <row r="509" spans="1:16" x14ac:dyDescent="0.25">
      <c r="A509" s="36">
        <v>506</v>
      </c>
      <c r="B509" s="36">
        <v>339</v>
      </c>
      <c r="D509" s="7" t="s">
        <v>1229</v>
      </c>
      <c r="E509" s="7" t="s">
        <v>1230</v>
      </c>
      <c r="F509" s="36">
        <v>2006</v>
      </c>
      <c r="G509" s="36">
        <v>102</v>
      </c>
      <c r="H509" s="36">
        <v>102</v>
      </c>
      <c r="I509" s="36">
        <v>96</v>
      </c>
      <c r="K509" s="199" t="s">
        <v>989</v>
      </c>
      <c r="M509" s="191">
        <v>346</v>
      </c>
      <c r="N509" s="192">
        <v>39013</v>
      </c>
      <c r="O509" s="36">
        <v>2006</v>
      </c>
      <c r="P509" s="7">
        <f t="shared" si="26"/>
        <v>339</v>
      </c>
    </row>
    <row r="510" spans="1:16" x14ac:dyDescent="0.25">
      <c r="A510" s="36">
        <v>507</v>
      </c>
      <c r="B510" s="36">
        <v>340</v>
      </c>
      <c r="D510" s="7" t="s">
        <v>1231</v>
      </c>
      <c r="E510" s="7" t="s">
        <v>1232</v>
      </c>
      <c r="F510" s="36">
        <v>2006</v>
      </c>
      <c r="G510" s="36">
        <v>75</v>
      </c>
      <c r="H510" s="36">
        <v>75</v>
      </c>
      <c r="I510" s="36">
        <v>63</v>
      </c>
      <c r="K510" s="199" t="s">
        <v>989</v>
      </c>
      <c r="M510" s="191">
        <v>347</v>
      </c>
      <c r="N510" s="192">
        <v>39016</v>
      </c>
      <c r="O510" s="36">
        <v>2006</v>
      </c>
      <c r="P510" s="7">
        <f t="shared" si="26"/>
        <v>340</v>
      </c>
    </row>
    <row r="511" spans="1:16" x14ac:dyDescent="0.25">
      <c r="A511" s="36">
        <v>508</v>
      </c>
      <c r="B511" s="36">
        <v>341</v>
      </c>
      <c r="D511" s="7" t="s">
        <v>1233</v>
      </c>
      <c r="E511" s="7" t="s">
        <v>1234</v>
      </c>
      <c r="F511" s="36">
        <v>2006</v>
      </c>
      <c r="G511" s="36">
        <v>67</v>
      </c>
      <c r="H511" s="36">
        <v>67</v>
      </c>
      <c r="I511" s="36">
        <v>60</v>
      </c>
      <c r="K511" s="199" t="s">
        <v>989</v>
      </c>
      <c r="M511" s="191">
        <v>348</v>
      </c>
      <c r="N511" s="192">
        <v>39019</v>
      </c>
      <c r="O511" s="36">
        <v>2006</v>
      </c>
      <c r="P511" s="7">
        <f t="shared" si="26"/>
        <v>341</v>
      </c>
    </row>
    <row r="512" spans="1:16" x14ac:dyDescent="0.25">
      <c r="A512" s="36">
        <v>509</v>
      </c>
      <c r="B512" s="36">
        <v>342</v>
      </c>
      <c r="D512" s="7" t="s">
        <v>1235</v>
      </c>
      <c r="E512" s="7" t="s">
        <v>1236</v>
      </c>
      <c r="F512" s="36">
        <v>2006</v>
      </c>
      <c r="G512" s="36">
        <v>100</v>
      </c>
      <c r="H512" s="36">
        <v>100</v>
      </c>
      <c r="I512" s="36">
        <v>96</v>
      </c>
      <c r="K512" s="199" t="s">
        <v>989</v>
      </c>
      <c r="M512" s="191">
        <v>349</v>
      </c>
      <c r="O512" s="36">
        <v>2006</v>
      </c>
      <c r="P512" s="7">
        <f t="shared" si="26"/>
        <v>342</v>
      </c>
    </row>
    <row r="513" spans="1:16" x14ac:dyDescent="0.25">
      <c r="A513" s="36">
        <v>510</v>
      </c>
      <c r="B513" s="36">
        <v>343</v>
      </c>
      <c r="D513" s="7" t="s">
        <v>1237</v>
      </c>
      <c r="E513" s="7" t="s">
        <v>1238</v>
      </c>
      <c r="F513" s="36">
        <v>2006</v>
      </c>
      <c r="G513" s="36">
        <v>187</v>
      </c>
      <c r="H513" s="36">
        <v>187</v>
      </c>
      <c r="I513" s="36">
        <v>187</v>
      </c>
      <c r="K513" s="199" t="s">
        <v>989</v>
      </c>
      <c r="M513" s="191">
        <v>338</v>
      </c>
      <c r="N513" s="192">
        <v>39048</v>
      </c>
      <c r="O513" s="36">
        <v>2006</v>
      </c>
      <c r="P513" s="7">
        <f t="shared" si="26"/>
        <v>343</v>
      </c>
    </row>
    <row r="514" spans="1:16" x14ac:dyDescent="0.25">
      <c r="A514" s="36">
        <v>511</v>
      </c>
      <c r="B514" s="36">
        <v>344</v>
      </c>
      <c r="D514" s="7" t="s">
        <v>1239</v>
      </c>
      <c r="E514" s="7" t="s">
        <v>1240</v>
      </c>
      <c r="F514" s="36">
        <v>2006</v>
      </c>
      <c r="G514" s="36">
        <v>101</v>
      </c>
      <c r="H514" s="36">
        <v>101</v>
      </c>
      <c r="I514" s="36">
        <v>99</v>
      </c>
      <c r="K514" s="199" t="s">
        <v>989</v>
      </c>
      <c r="M514" s="191">
        <v>339</v>
      </c>
      <c r="N514" s="192">
        <v>39029</v>
      </c>
      <c r="O514" s="36">
        <v>2006</v>
      </c>
      <c r="P514" s="7">
        <f t="shared" si="26"/>
        <v>344</v>
      </c>
    </row>
    <row r="515" spans="1:16" x14ac:dyDescent="0.25">
      <c r="A515" s="36">
        <v>512</v>
      </c>
      <c r="B515" s="36">
        <v>345</v>
      </c>
      <c r="D515" s="7" t="s">
        <v>1241</v>
      </c>
      <c r="E515" s="7" t="s">
        <v>1242</v>
      </c>
      <c r="F515" s="36">
        <v>2006</v>
      </c>
      <c r="G515" s="36">
        <v>77</v>
      </c>
      <c r="H515" s="36">
        <v>77</v>
      </c>
      <c r="I515" s="36">
        <v>72</v>
      </c>
      <c r="K515" s="199" t="s">
        <v>989</v>
      </c>
      <c r="M515" s="191">
        <v>340</v>
      </c>
      <c r="N515" s="192">
        <v>39038</v>
      </c>
      <c r="O515" s="36">
        <v>2006</v>
      </c>
      <c r="P515" s="7">
        <f t="shared" si="26"/>
        <v>345</v>
      </c>
    </row>
    <row r="516" spans="1:16" x14ac:dyDescent="0.25">
      <c r="A516" s="36">
        <v>513</v>
      </c>
      <c r="B516" s="36">
        <v>346</v>
      </c>
      <c r="D516" s="7" t="s">
        <v>1243</v>
      </c>
      <c r="E516" s="7" t="s">
        <v>1244</v>
      </c>
      <c r="F516" s="36">
        <v>2006</v>
      </c>
      <c r="G516" s="36">
        <v>103</v>
      </c>
      <c r="H516" s="36">
        <v>103</v>
      </c>
      <c r="I516" s="36">
        <v>98</v>
      </c>
      <c r="K516" s="199" t="s">
        <v>989</v>
      </c>
      <c r="M516" s="191">
        <v>341</v>
      </c>
      <c r="N516" s="192">
        <v>38993</v>
      </c>
      <c r="O516" s="36">
        <v>2006</v>
      </c>
      <c r="P516" s="7">
        <f t="shared" si="26"/>
        <v>346</v>
      </c>
    </row>
    <row r="517" spans="1:16" x14ac:dyDescent="0.25">
      <c r="A517" s="36">
        <v>514</v>
      </c>
      <c r="B517" s="36">
        <v>347</v>
      </c>
      <c r="D517" s="7" t="s">
        <v>1245</v>
      </c>
      <c r="E517" s="7" t="s">
        <v>1246</v>
      </c>
      <c r="F517" s="36">
        <v>2006</v>
      </c>
      <c r="G517" s="36">
        <v>245</v>
      </c>
      <c r="H517" s="36">
        <v>245</v>
      </c>
      <c r="I517" s="36">
        <v>77</v>
      </c>
      <c r="J517" s="7" t="s">
        <v>675</v>
      </c>
      <c r="K517" s="199" t="s">
        <v>989</v>
      </c>
      <c r="M517" s="191">
        <v>342</v>
      </c>
      <c r="O517" s="36">
        <v>2006</v>
      </c>
      <c r="P517" s="7">
        <f t="shared" si="26"/>
        <v>347</v>
      </c>
    </row>
    <row r="518" spans="1:16" x14ac:dyDescent="0.25">
      <c r="A518" s="36">
        <v>515</v>
      </c>
      <c r="B518" s="36">
        <v>348</v>
      </c>
      <c r="D518" s="7" t="s">
        <v>1247</v>
      </c>
      <c r="E518" s="7" t="s">
        <v>1248</v>
      </c>
      <c r="F518" s="36">
        <v>2006</v>
      </c>
      <c r="G518" s="36">
        <v>117</v>
      </c>
      <c r="H518" s="36">
        <v>95</v>
      </c>
      <c r="I518" s="36">
        <v>95</v>
      </c>
      <c r="K518" s="33" t="s">
        <v>542</v>
      </c>
      <c r="M518" s="191">
        <v>343</v>
      </c>
      <c r="O518" s="36">
        <v>2006</v>
      </c>
      <c r="P518" s="7">
        <f t="shared" si="26"/>
        <v>348</v>
      </c>
    </row>
    <row r="519" spans="1:16" x14ac:dyDescent="0.25">
      <c r="A519" s="36">
        <v>516</v>
      </c>
      <c r="B519" s="36">
        <v>349</v>
      </c>
      <c r="D519" s="7" t="s">
        <v>1249</v>
      </c>
      <c r="E519" s="7" t="s">
        <v>1250</v>
      </c>
      <c r="F519" s="36">
        <v>2006</v>
      </c>
      <c r="G519" s="36">
        <v>51</v>
      </c>
      <c r="H519" s="36">
        <v>51</v>
      </c>
      <c r="I519" s="36">
        <v>50</v>
      </c>
      <c r="K519" s="199" t="s">
        <v>989</v>
      </c>
      <c r="M519" s="191">
        <v>344</v>
      </c>
      <c r="N519" s="192">
        <v>39013</v>
      </c>
      <c r="O519" s="36">
        <v>2006</v>
      </c>
      <c r="P519" s="7">
        <f t="shared" si="26"/>
        <v>349</v>
      </c>
    </row>
    <row r="520" spans="1:16" x14ac:dyDescent="0.25">
      <c r="A520" s="36">
        <v>517</v>
      </c>
      <c r="B520" s="36">
        <v>350</v>
      </c>
      <c r="D520" s="7" t="s">
        <v>1251</v>
      </c>
      <c r="E520" s="7" t="s">
        <v>1252</v>
      </c>
      <c r="F520" s="36">
        <v>2006</v>
      </c>
      <c r="G520" s="36">
        <v>99</v>
      </c>
      <c r="H520" s="36">
        <v>99</v>
      </c>
      <c r="I520" s="36">
        <v>97</v>
      </c>
      <c r="K520" s="199" t="s">
        <v>989</v>
      </c>
      <c r="M520" s="191">
        <v>350</v>
      </c>
      <c r="N520" s="192">
        <v>39021</v>
      </c>
      <c r="O520" s="36">
        <v>2006</v>
      </c>
      <c r="P520" s="7">
        <f t="shared" si="26"/>
        <v>350</v>
      </c>
    </row>
    <row r="521" spans="1:16" x14ac:dyDescent="0.25">
      <c r="A521" s="36">
        <v>518</v>
      </c>
      <c r="B521" s="36">
        <v>351</v>
      </c>
      <c r="D521" s="7" t="s">
        <v>1253</v>
      </c>
      <c r="E521" s="7" t="s">
        <v>1254</v>
      </c>
      <c r="F521" s="36">
        <v>2006</v>
      </c>
      <c r="G521" s="36">
        <v>100</v>
      </c>
      <c r="H521" s="36">
        <v>100</v>
      </c>
      <c r="I521" s="36">
        <v>91</v>
      </c>
      <c r="K521" s="199" t="s">
        <v>989</v>
      </c>
      <c r="M521" s="191">
        <v>351</v>
      </c>
      <c r="N521" s="192">
        <v>39020</v>
      </c>
      <c r="O521" s="36">
        <v>2006</v>
      </c>
      <c r="P521" s="7">
        <f t="shared" si="26"/>
        <v>351</v>
      </c>
    </row>
    <row r="522" spans="1:16" x14ac:dyDescent="0.25">
      <c r="A522" s="36">
        <v>519</v>
      </c>
      <c r="B522" s="36">
        <v>352</v>
      </c>
      <c r="D522" s="7" t="s">
        <v>1255</v>
      </c>
      <c r="E522" s="7" t="s">
        <v>1256</v>
      </c>
      <c r="F522" s="36">
        <v>2006</v>
      </c>
      <c r="G522" s="36">
        <v>184</v>
      </c>
      <c r="H522" s="36">
        <v>184</v>
      </c>
      <c r="I522" s="36">
        <v>181</v>
      </c>
      <c r="K522" s="199" t="s">
        <v>989</v>
      </c>
      <c r="M522" s="191">
        <v>352</v>
      </c>
      <c r="O522" s="36">
        <v>2006</v>
      </c>
      <c r="P522" s="7">
        <f t="shared" si="26"/>
        <v>352</v>
      </c>
    </row>
    <row r="523" spans="1:16" x14ac:dyDescent="0.25">
      <c r="A523" s="36">
        <v>520</v>
      </c>
      <c r="B523" s="36">
        <v>353</v>
      </c>
      <c r="D523" s="7" t="s">
        <v>1257</v>
      </c>
      <c r="E523" s="7" t="s">
        <v>1258</v>
      </c>
      <c r="F523" s="36">
        <v>2006</v>
      </c>
      <c r="G523" s="36">
        <v>96</v>
      </c>
      <c r="H523" s="36">
        <v>96</v>
      </c>
      <c r="I523" s="36">
        <v>95</v>
      </c>
      <c r="K523" s="199" t="s">
        <v>989</v>
      </c>
      <c r="M523" s="191">
        <v>353</v>
      </c>
      <c r="N523" s="192">
        <v>38991</v>
      </c>
      <c r="O523" s="36">
        <v>2006</v>
      </c>
      <c r="P523" s="7">
        <f t="shared" si="26"/>
        <v>353</v>
      </c>
    </row>
    <row r="524" spans="1:16" x14ac:dyDescent="0.25">
      <c r="A524" s="36">
        <v>521</v>
      </c>
      <c r="B524" s="36">
        <v>354</v>
      </c>
      <c r="D524" s="7" t="s">
        <v>1259</v>
      </c>
      <c r="E524" s="7" t="s">
        <v>1260</v>
      </c>
      <c r="F524" s="36">
        <v>2004</v>
      </c>
      <c r="G524" s="36">
        <v>95</v>
      </c>
      <c r="H524" s="36">
        <v>95</v>
      </c>
      <c r="I524" s="36">
        <v>93</v>
      </c>
      <c r="K524" s="199">
        <v>0</v>
      </c>
      <c r="L524" s="200" t="s">
        <v>350</v>
      </c>
      <c r="M524" s="191">
        <v>354</v>
      </c>
      <c r="N524" s="192">
        <v>38295</v>
      </c>
      <c r="O524" s="36">
        <v>2004</v>
      </c>
      <c r="P524" s="7">
        <f t="shared" si="26"/>
        <v>354</v>
      </c>
    </row>
    <row r="525" spans="1:16" x14ac:dyDescent="0.25">
      <c r="A525" s="36">
        <v>522</v>
      </c>
      <c r="B525" s="36">
        <v>355</v>
      </c>
      <c r="D525" s="7" t="s">
        <v>1327</v>
      </c>
      <c r="E525" s="7" t="s">
        <v>1261</v>
      </c>
      <c r="F525" s="36">
        <v>2000</v>
      </c>
      <c r="G525" s="36">
        <v>46</v>
      </c>
      <c r="H525" s="36">
        <v>46</v>
      </c>
      <c r="I525" s="36">
        <v>44</v>
      </c>
      <c r="K525" s="199" t="s">
        <v>1262</v>
      </c>
      <c r="M525" s="191">
        <v>355</v>
      </c>
      <c r="O525" s="36">
        <v>2000</v>
      </c>
      <c r="P525" s="7">
        <f t="shared" si="26"/>
        <v>355</v>
      </c>
    </row>
    <row r="526" spans="1:16" x14ac:dyDescent="0.25">
      <c r="A526" s="36">
        <v>523</v>
      </c>
      <c r="B526" s="36">
        <v>355</v>
      </c>
      <c r="E526" s="7" t="s">
        <v>1263</v>
      </c>
      <c r="F526" s="36">
        <v>2001</v>
      </c>
      <c r="G526" s="36">
        <v>49</v>
      </c>
      <c r="H526" s="36">
        <v>49</v>
      </c>
      <c r="I526" s="36">
        <v>48</v>
      </c>
      <c r="K526" s="199" t="s">
        <v>1262</v>
      </c>
      <c r="M526" s="191">
        <v>355</v>
      </c>
      <c r="O526" s="36">
        <v>2001</v>
      </c>
      <c r="P526" s="7">
        <f t="shared" si="26"/>
        <v>355</v>
      </c>
    </row>
    <row r="527" spans="1:16" x14ac:dyDescent="0.25">
      <c r="A527" s="36">
        <v>524</v>
      </c>
      <c r="B527" s="36">
        <v>356</v>
      </c>
      <c r="D527" s="7" t="s">
        <v>1328</v>
      </c>
      <c r="E527" s="7" t="s">
        <v>1264</v>
      </c>
      <c r="F527" s="36">
        <v>2003</v>
      </c>
      <c r="G527" s="36">
        <v>49</v>
      </c>
      <c r="H527" s="36">
        <v>49</v>
      </c>
      <c r="I527" s="36">
        <v>44</v>
      </c>
      <c r="K527" s="199" t="s">
        <v>1262</v>
      </c>
      <c r="M527" s="191">
        <v>356</v>
      </c>
      <c r="O527" s="36">
        <v>2003</v>
      </c>
      <c r="P527" s="7">
        <f t="shared" si="26"/>
        <v>356</v>
      </c>
    </row>
    <row r="528" spans="1:16" x14ac:dyDescent="0.25">
      <c r="A528" s="36">
        <v>525</v>
      </c>
      <c r="B528" s="36">
        <v>356</v>
      </c>
      <c r="E528" s="7" t="s">
        <v>1265</v>
      </c>
      <c r="F528" s="36">
        <v>2004</v>
      </c>
      <c r="G528" s="36">
        <v>46</v>
      </c>
      <c r="H528" s="36">
        <v>46</v>
      </c>
      <c r="I528" s="36">
        <v>39</v>
      </c>
      <c r="K528" s="199" t="s">
        <v>1262</v>
      </c>
      <c r="M528" s="191">
        <v>356</v>
      </c>
      <c r="O528" s="36">
        <v>2004</v>
      </c>
      <c r="P528" s="7">
        <f t="shared" si="26"/>
        <v>356</v>
      </c>
    </row>
    <row r="529" spans="1:16" x14ac:dyDescent="0.25">
      <c r="A529" s="36">
        <v>526</v>
      </c>
      <c r="B529" s="36">
        <v>357</v>
      </c>
      <c r="D529" s="7" t="s">
        <v>1340</v>
      </c>
      <c r="E529" s="7" t="s">
        <v>1266</v>
      </c>
      <c r="F529" s="36">
        <v>1994</v>
      </c>
      <c r="G529" s="36">
        <v>95</v>
      </c>
      <c r="H529" s="36">
        <v>95</v>
      </c>
      <c r="I529" s="36">
        <v>86</v>
      </c>
      <c r="K529" s="199" t="s">
        <v>1262</v>
      </c>
      <c r="M529" s="191">
        <v>357</v>
      </c>
      <c r="O529" s="36">
        <v>1994</v>
      </c>
      <c r="P529" s="7">
        <f t="shared" si="26"/>
        <v>357</v>
      </c>
    </row>
    <row r="530" spans="1:16" x14ac:dyDescent="0.25">
      <c r="A530" s="36">
        <v>527</v>
      </c>
      <c r="B530" s="36">
        <v>358</v>
      </c>
      <c r="D530" s="7" t="s">
        <v>1341</v>
      </c>
      <c r="E530" s="7" t="s">
        <v>1267</v>
      </c>
      <c r="F530" s="36">
        <v>1998</v>
      </c>
      <c r="G530" s="36">
        <v>91</v>
      </c>
      <c r="H530" s="36">
        <v>91</v>
      </c>
      <c r="I530" s="36">
        <v>91</v>
      </c>
      <c r="K530" s="199" t="s">
        <v>1262</v>
      </c>
      <c r="M530" s="191">
        <v>358</v>
      </c>
      <c r="O530" s="36">
        <v>1998</v>
      </c>
      <c r="P530" s="7">
        <f t="shared" si="26"/>
        <v>358</v>
      </c>
    </row>
    <row r="531" spans="1:16" x14ac:dyDescent="0.25">
      <c r="A531" s="36">
        <v>528</v>
      </c>
      <c r="B531" s="36">
        <v>359</v>
      </c>
      <c r="D531" s="7" t="s">
        <v>1342</v>
      </c>
      <c r="E531" s="7" t="s">
        <v>1268</v>
      </c>
      <c r="F531" s="36">
        <v>1994</v>
      </c>
      <c r="G531" s="36">
        <v>95</v>
      </c>
      <c r="H531" s="36">
        <v>95</v>
      </c>
      <c r="I531" s="36">
        <v>87</v>
      </c>
      <c r="K531" s="199" t="s">
        <v>1262</v>
      </c>
      <c r="M531" s="191">
        <v>359</v>
      </c>
      <c r="O531" s="36">
        <v>1994</v>
      </c>
      <c r="P531" s="7">
        <f t="shared" si="26"/>
        <v>359</v>
      </c>
    </row>
    <row r="532" spans="1:16" x14ac:dyDescent="0.25">
      <c r="A532" s="36">
        <v>529</v>
      </c>
      <c r="B532" s="36">
        <v>360</v>
      </c>
      <c r="D532" s="7" t="s">
        <v>1269</v>
      </c>
      <c r="E532" s="7" t="s">
        <v>1270</v>
      </c>
      <c r="F532" s="36">
        <v>1996</v>
      </c>
      <c r="G532" s="36">
        <v>95</v>
      </c>
      <c r="H532" s="36">
        <v>95</v>
      </c>
      <c r="I532" s="36">
        <v>84</v>
      </c>
      <c r="K532" s="199" t="s">
        <v>1262</v>
      </c>
      <c r="M532" s="191">
        <v>360</v>
      </c>
      <c r="N532" s="192">
        <v>35373</v>
      </c>
      <c r="O532" s="36">
        <v>1996</v>
      </c>
      <c r="P532" s="7">
        <f t="shared" si="26"/>
        <v>360</v>
      </c>
    </row>
    <row r="533" spans="1:16" x14ac:dyDescent="0.25">
      <c r="A533" s="36">
        <v>530</v>
      </c>
      <c r="B533" s="36">
        <v>361</v>
      </c>
      <c r="D533" s="7" t="s">
        <v>1271</v>
      </c>
      <c r="E533" s="7" t="s">
        <v>1272</v>
      </c>
      <c r="F533" s="36">
        <v>1994</v>
      </c>
      <c r="G533" s="36">
        <v>95</v>
      </c>
      <c r="H533" s="36">
        <v>95</v>
      </c>
      <c r="I533" s="36">
        <v>82</v>
      </c>
      <c r="K533" s="199" t="s">
        <v>1262</v>
      </c>
      <c r="M533" s="191">
        <v>361</v>
      </c>
      <c r="O533" s="36">
        <v>1994</v>
      </c>
      <c r="P533" s="7">
        <f t="shared" si="26"/>
        <v>361</v>
      </c>
    </row>
    <row r="534" spans="1:16" x14ac:dyDescent="0.25">
      <c r="A534" s="36">
        <v>531</v>
      </c>
      <c r="B534" s="36" t="s">
        <v>374</v>
      </c>
      <c r="D534" s="7" t="s">
        <v>1273</v>
      </c>
      <c r="E534" s="7" t="s">
        <v>1274</v>
      </c>
      <c r="F534" s="36">
        <v>2002</v>
      </c>
      <c r="G534" s="36">
        <v>15</v>
      </c>
      <c r="H534" s="36">
        <v>15</v>
      </c>
      <c r="I534" s="36">
        <v>0</v>
      </c>
      <c r="J534" s="7" t="s">
        <v>376</v>
      </c>
      <c r="N534" s="192">
        <v>37608</v>
      </c>
      <c r="O534" s="36">
        <v>2002</v>
      </c>
    </row>
    <row r="535" spans="1:16" x14ac:dyDescent="0.25">
      <c r="A535" s="36">
        <v>532</v>
      </c>
      <c r="B535" s="36">
        <v>362</v>
      </c>
      <c r="D535" s="7" t="s">
        <v>1275</v>
      </c>
      <c r="E535" s="7" t="s">
        <v>1276</v>
      </c>
      <c r="F535" s="36">
        <v>2002</v>
      </c>
      <c r="G535" s="36">
        <v>48</v>
      </c>
      <c r="H535" s="36">
        <v>48</v>
      </c>
      <c r="I535" s="36">
        <v>45</v>
      </c>
      <c r="K535" s="199" t="s">
        <v>474</v>
      </c>
      <c r="M535" s="191">
        <v>362</v>
      </c>
      <c r="N535" s="192">
        <v>37612</v>
      </c>
      <c r="O535" s="36">
        <v>2002</v>
      </c>
      <c r="P535" s="7">
        <f>B535</f>
        <v>362</v>
      </c>
    </row>
    <row r="536" spans="1:16" x14ac:dyDescent="0.25">
      <c r="A536" s="36">
        <v>533</v>
      </c>
      <c r="B536" s="36">
        <v>363</v>
      </c>
      <c r="D536" s="7" t="s">
        <v>1343</v>
      </c>
      <c r="E536" s="7" t="s">
        <v>1277</v>
      </c>
      <c r="F536" s="36">
        <v>1994</v>
      </c>
      <c r="G536" s="36">
        <v>47</v>
      </c>
      <c r="H536" s="36">
        <v>47</v>
      </c>
      <c r="I536" s="36">
        <v>47</v>
      </c>
      <c r="K536" s="199" t="s">
        <v>1262</v>
      </c>
      <c r="M536" s="191">
        <v>363</v>
      </c>
      <c r="O536" s="36">
        <v>1994</v>
      </c>
      <c r="P536" s="7">
        <f>B536</f>
        <v>363</v>
      </c>
    </row>
    <row r="537" spans="1:16" x14ac:dyDescent="0.25">
      <c r="A537" s="36">
        <v>534</v>
      </c>
      <c r="B537" s="36">
        <v>363</v>
      </c>
      <c r="E537" s="7" t="s">
        <v>1278</v>
      </c>
      <c r="F537" s="36">
        <v>1998</v>
      </c>
      <c r="G537" s="36">
        <v>48</v>
      </c>
      <c r="H537" s="36">
        <v>48</v>
      </c>
      <c r="I537" s="36">
        <v>48</v>
      </c>
      <c r="K537" s="199" t="s">
        <v>1262</v>
      </c>
      <c r="M537" s="191">
        <v>363</v>
      </c>
      <c r="O537" s="36">
        <v>1998</v>
      </c>
      <c r="P537" s="7">
        <f>B537</f>
        <v>363</v>
      </c>
    </row>
    <row r="538" spans="1:16" x14ac:dyDescent="0.25">
      <c r="A538" s="36">
        <v>535</v>
      </c>
      <c r="B538" s="36" t="s">
        <v>374</v>
      </c>
      <c r="D538" s="7" t="s">
        <v>1279</v>
      </c>
      <c r="E538" s="7" t="s">
        <v>1280</v>
      </c>
      <c r="F538" s="36">
        <v>2002</v>
      </c>
      <c r="G538" s="36">
        <v>30</v>
      </c>
      <c r="H538" s="36">
        <v>30</v>
      </c>
      <c r="I538" s="36">
        <v>0</v>
      </c>
      <c r="J538" s="7" t="s">
        <v>376</v>
      </c>
      <c r="N538" s="192">
        <v>37599</v>
      </c>
      <c r="O538" s="36">
        <v>2002</v>
      </c>
    </row>
    <row r="539" spans="1:16" x14ac:dyDescent="0.25">
      <c r="A539" s="36">
        <v>536</v>
      </c>
      <c r="B539" s="36">
        <v>364</v>
      </c>
      <c r="D539" s="7" t="s">
        <v>1281</v>
      </c>
      <c r="E539" s="7" t="s">
        <v>1282</v>
      </c>
      <c r="F539" s="36">
        <v>2003</v>
      </c>
      <c r="G539" s="36">
        <v>66</v>
      </c>
      <c r="H539" s="36">
        <v>62</v>
      </c>
      <c r="I539" s="36">
        <v>56</v>
      </c>
      <c r="K539" s="199" t="s">
        <v>1262</v>
      </c>
      <c r="M539" s="191">
        <v>364</v>
      </c>
      <c r="O539" s="36">
        <v>2003</v>
      </c>
      <c r="P539" s="7">
        <f t="shared" ref="P539:P555" si="27">B539</f>
        <v>364</v>
      </c>
    </row>
    <row r="540" spans="1:16" x14ac:dyDescent="0.25">
      <c r="A540" s="36">
        <v>537</v>
      </c>
      <c r="B540" s="36">
        <v>365</v>
      </c>
      <c r="D540" s="7" t="s">
        <v>1283</v>
      </c>
      <c r="E540" s="7" t="s">
        <v>1284</v>
      </c>
      <c r="F540" s="36">
        <v>2004</v>
      </c>
      <c r="G540" s="36">
        <v>95</v>
      </c>
      <c r="H540" s="36">
        <v>95</v>
      </c>
      <c r="I540" s="36">
        <v>94</v>
      </c>
      <c r="K540" s="199" t="s">
        <v>1285</v>
      </c>
      <c r="L540" s="200" t="s">
        <v>350</v>
      </c>
      <c r="M540" s="191">
        <v>365</v>
      </c>
      <c r="N540" s="192">
        <v>38342</v>
      </c>
      <c r="O540" s="36">
        <v>2004</v>
      </c>
      <c r="P540" s="7">
        <f t="shared" si="27"/>
        <v>365</v>
      </c>
    </row>
    <row r="541" spans="1:16" x14ac:dyDescent="0.25">
      <c r="A541" s="36">
        <v>538</v>
      </c>
      <c r="B541" s="36">
        <v>366</v>
      </c>
      <c r="D541" s="7" t="s">
        <v>1344</v>
      </c>
      <c r="E541" s="7" t="s">
        <v>1286</v>
      </c>
      <c r="F541" s="36">
        <v>1994</v>
      </c>
      <c r="G541" s="36">
        <v>95</v>
      </c>
      <c r="H541" s="36">
        <v>95</v>
      </c>
      <c r="I541" s="36">
        <v>95</v>
      </c>
      <c r="K541" s="199" t="s">
        <v>1262</v>
      </c>
      <c r="M541" s="191">
        <v>366</v>
      </c>
      <c r="O541" s="36">
        <v>1994</v>
      </c>
      <c r="P541" s="7">
        <f t="shared" si="27"/>
        <v>366</v>
      </c>
    </row>
    <row r="542" spans="1:16" x14ac:dyDescent="0.25">
      <c r="A542" s="36">
        <v>539</v>
      </c>
      <c r="B542" s="36">
        <v>367</v>
      </c>
      <c r="D542" s="7" t="s">
        <v>1329</v>
      </c>
      <c r="E542" s="7" t="s">
        <v>1287</v>
      </c>
      <c r="F542" s="36">
        <v>1994</v>
      </c>
      <c r="G542" s="36">
        <v>94</v>
      </c>
      <c r="H542" s="36">
        <v>93</v>
      </c>
      <c r="I542" s="36">
        <v>92</v>
      </c>
      <c r="K542" s="199" t="s">
        <v>1262</v>
      </c>
      <c r="M542" s="191">
        <v>367</v>
      </c>
      <c r="O542" s="36">
        <v>1994</v>
      </c>
      <c r="P542" s="7">
        <f t="shared" si="27"/>
        <v>367</v>
      </c>
    </row>
    <row r="543" spans="1:16" x14ac:dyDescent="0.25">
      <c r="A543" s="36">
        <v>540</v>
      </c>
      <c r="B543" s="36">
        <v>368</v>
      </c>
      <c r="D543" s="7" t="s">
        <v>1330</v>
      </c>
      <c r="E543" s="7" t="s">
        <v>1288</v>
      </c>
      <c r="F543" s="36">
        <v>1994</v>
      </c>
      <c r="G543" s="36">
        <v>95</v>
      </c>
      <c r="H543" s="36">
        <v>95</v>
      </c>
      <c r="I543" s="36">
        <v>90</v>
      </c>
      <c r="K543" s="199" t="s">
        <v>1262</v>
      </c>
      <c r="M543" s="191">
        <v>368</v>
      </c>
      <c r="O543" s="36">
        <v>1994</v>
      </c>
      <c r="P543" s="7">
        <f t="shared" si="27"/>
        <v>368</v>
      </c>
    </row>
    <row r="544" spans="1:16" x14ac:dyDescent="0.25">
      <c r="A544" s="36">
        <v>541</v>
      </c>
      <c r="B544" s="36">
        <v>369</v>
      </c>
      <c r="D544" s="7" t="s">
        <v>1330</v>
      </c>
      <c r="E544" s="7" t="s">
        <v>1289</v>
      </c>
      <c r="F544" s="36">
        <v>1994</v>
      </c>
      <c r="G544" s="36">
        <v>95</v>
      </c>
      <c r="H544" s="36">
        <v>94</v>
      </c>
      <c r="I544" s="36">
        <v>89</v>
      </c>
      <c r="K544" s="199" t="s">
        <v>1262</v>
      </c>
      <c r="M544" s="191">
        <v>369</v>
      </c>
      <c r="O544" s="36">
        <v>1994</v>
      </c>
      <c r="P544" s="7">
        <f t="shared" si="27"/>
        <v>369</v>
      </c>
    </row>
    <row r="545" spans="1:16" x14ac:dyDescent="0.25">
      <c r="A545" s="36">
        <v>542</v>
      </c>
      <c r="B545" s="36">
        <v>370</v>
      </c>
      <c r="D545" s="7" t="s">
        <v>1331</v>
      </c>
      <c r="E545" s="7" t="s">
        <v>1290</v>
      </c>
      <c r="F545" s="36">
        <v>1997</v>
      </c>
      <c r="G545" s="36">
        <v>16</v>
      </c>
      <c r="H545" s="36">
        <v>16</v>
      </c>
      <c r="I545" s="36">
        <v>16</v>
      </c>
      <c r="K545" s="199" t="s">
        <v>1291</v>
      </c>
      <c r="M545" s="191">
        <v>370</v>
      </c>
      <c r="O545" s="36">
        <v>1997</v>
      </c>
      <c r="P545" s="7">
        <f t="shared" si="27"/>
        <v>370</v>
      </c>
    </row>
    <row r="546" spans="1:16" x14ac:dyDescent="0.25">
      <c r="A546" s="36">
        <v>543</v>
      </c>
      <c r="B546" s="36">
        <v>370</v>
      </c>
      <c r="E546" s="7" t="s">
        <v>1292</v>
      </c>
      <c r="F546" s="36">
        <v>2001</v>
      </c>
      <c r="G546" s="36">
        <v>47</v>
      </c>
      <c r="H546" s="36">
        <v>47</v>
      </c>
      <c r="I546" s="36">
        <v>47</v>
      </c>
      <c r="K546" s="199" t="s">
        <v>1262</v>
      </c>
      <c r="M546" s="191">
        <v>370</v>
      </c>
      <c r="O546" s="36">
        <v>2001</v>
      </c>
      <c r="P546" s="7">
        <f t="shared" si="27"/>
        <v>370</v>
      </c>
    </row>
    <row r="547" spans="1:16" x14ac:dyDescent="0.25">
      <c r="A547" s="36">
        <v>544</v>
      </c>
      <c r="B547" s="36">
        <v>371</v>
      </c>
      <c r="D547" s="7" t="s">
        <v>1332</v>
      </c>
      <c r="E547" s="7" t="s">
        <v>1293</v>
      </c>
      <c r="F547" s="36">
        <v>2000</v>
      </c>
      <c r="G547" s="36">
        <v>49</v>
      </c>
      <c r="H547" s="36">
        <v>48</v>
      </c>
      <c r="I547" s="36">
        <v>42</v>
      </c>
      <c r="K547" s="199" t="s">
        <v>1262</v>
      </c>
      <c r="M547" s="191">
        <v>371</v>
      </c>
      <c r="O547" s="36">
        <v>2000</v>
      </c>
      <c r="P547" s="7">
        <f t="shared" si="27"/>
        <v>371</v>
      </c>
    </row>
    <row r="548" spans="1:16" x14ac:dyDescent="0.25">
      <c r="A548" s="36">
        <v>545</v>
      </c>
      <c r="B548" s="36">
        <v>371</v>
      </c>
      <c r="E548" s="7" t="s">
        <v>1294</v>
      </c>
      <c r="F548" s="36">
        <v>2003</v>
      </c>
      <c r="G548" s="36">
        <v>47</v>
      </c>
      <c r="H548" s="36">
        <v>47</v>
      </c>
      <c r="I548" s="36">
        <v>46</v>
      </c>
      <c r="K548" s="199" t="s">
        <v>1262</v>
      </c>
      <c r="M548" s="191">
        <v>371</v>
      </c>
      <c r="O548" s="36">
        <v>2003</v>
      </c>
      <c r="P548" s="7">
        <f t="shared" si="27"/>
        <v>371</v>
      </c>
    </row>
    <row r="549" spans="1:16" x14ac:dyDescent="0.25">
      <c r="A549" s="36">
        <v>546</v>
      </c>
      <c r="B549" s="36">
        <v>372</v>
      </c>
      <c r="D549" s="7" t="s">
        <v>1333</v>
      </c>
      <c r="E549" s="7" t="s">
        <v>1295</v>
      </c>
      <c r="F549" s="36">
        <v>2005</v>
      </c>
      <c r="G549" s="36">
        <v>95</v>
      </c>
      <c r="H549" s="36">
        <v>95</v>
      </c>
      <c r="I549" s="36">
        <v>94</v>
      </c>
      <c r="K549" s="199" t="s">
        <v>1262</v>
      </c>
      <c r="M549" s="191">
        <v>372</v>
      </c>
      <c r="N549" s="192">
        <v>38608</v>
      </c>
      <c r="O549" s="36">
        <v>2005</v>
      </c>
      <c r="P549" s="7">
        <f t="shared" si="27"/>
        <v>372</v>
      </c>
    </row>
    <row r="550" spans="1:16" x14ac:dyDescent="0.25">
      <c r="A550" s="36">
        <v>547</v>
      </c>
      <c r="B550" s="36">
        <v>372</v>
      </c>
      <c r="E550" s="7" t="s">
        <v>1296</v>
      </c>
      <c r="F550" s="36">
        <v>2001</v>
      </c>
      <c r="G550" s="36">
        <v>16</v>
      </c>
      <c r="H550" s="36">
        <v>16</v>
      </c>
      <c r="I550" s="36">
        <v>16</v>
      </c>
      <c r="K550" s="199" t="s">
        <v>1291</v>
      </c>
      <c r="M550" s="191">
        <v>372</v>
      </c>
      <c r="O550" s="36">
        <v>2001</v>
      </c>
      <c r="P550" s="7">
        <f t="shared" si="27"/>
        <v>372</v>
      </c>
    </row>
    <row r="551" spans="1:16" x14ac:dyDescent="0.25">
      <c r="A551" s="36">
        <v>548</v>
      </c>
      <c r="B551" s="36">
        <v>372</v>
      </c>
      <c r="E551" s="7" t="s">
        <v>1297</v>
      </c>
      <c r="F551" s="36">
        <v>2001</v>
      </c>
      <c r="G551" s="36">
        <v>95</v>
      </c>
      <c r="H551" s="36">
        <v>47</v>
      </c>
      <c r="I551" s="36">
        <v>44</v>
      </c>
      <c r="K551" s="199" t="s">
        <v>1262</v>
      </c>
      <c r="M551" s="191">
        <v>372</v>
      </c>
      <c r="O551" s="36">
        <v>2001</v>
      </c>
      <c r="P551" s="7">
        <f t="shared" si="27"/>
        <v>372</v>
      </c>
    </row>
    <row r="552" spans="1:16" x14ac:dyDescent="0.25">
      <c r="A552" s="36">
        <v>549</v>
      </c>
      <c r="B552" s="36">
        <v>372</v>
      </c>
      <c r="E552" s="7" t="s">
        <v>1298</v>
      </c>
      <c r="F552" s="36">
        <v>2003</v>
      </c>
      <c r="G552" s="36">
        <v>49</v>
      </c>
      <c r="H552" s="36">
        <v>48</v>
      </c>
      <c r="I552" s="36">
        <v>43</v>
      </c>
      <c r="K552" s="199" t="s">
        <v>1262</v>
      </c>
      <c r="M552" s="191">
        <v>372</v>
      </c>
      <c r="O552" s="36">
        <v>2003</v>
      </c>
      <c r="P552" s="7">
        <f t="shared" si="27"/>
        <v>372</v>
      </c>
    </row>
    <row r="553" spans="1:16" x14ac:dyDescent="0.25">
      <c r="A553" s="36">
        <v>550</v>
      </c>
      <c r="B553" s="36">
        <v>373</v>
      </c>
      <c r="D553" s="7" t="s">
        <v>1334</v>
      </c>
      <c r="E553" s="7" t="s">
        <v>1299</v>
      </c>
      <c r="F553" s="36">
        <v>2005</v>
      </c>
      <c r="G553" s="36">
        <v>47</v>
      </c>
      <c r="H553" s="36">
        <v>47</v>
      </c>
      <c r="I553" s="36">
        <v>44</v>
      </c>
      <c r="K553" s="199" t="s">
        <v>1262</v>
      </c>
      <c r="M553" s="191">
        <v>373</v>
      </c>
      <c r="O553" s="36">
        <v>2005</v>
      </c>
      <c r="P553" s="7">
        <f t="shared" si="27"/>
        <v>373</v>
      </c>
    </row>
    <row r="554" spans="1:16" x14ac:dyDescent="0.25">
      <c r="A554" s="36">
        <v>551</v>
      </c>
      <c r="B554" s="36">
        <v>373</v>
      </c>
      <c r="E554" s="7" t="s">
        <v>1300</v>
      </c>
      <c r="F554" s="36">
        <v>2006</v>
      </c>
      <c r="G554" s="36">
        <v>48</v>
      </c>
      <c r="H554" s="36">
        <v>48</v>
      </c>
      <c r="I554" s="36">
        <v>48</v>
      </c>
      <c r="K554" s="199" t="s">
        <v>1262</v>
      </c>
      <c r="M554" s="191">
        <v>373</v>
      </c>
      <c r="O554" s="36">
        <v>2006</v>
      </c>
      <c r="P554" s="7">
        <f t="shared" si="27"/>
        <v>373</v>
      </c>
    </row>
    <row r="555" spans="1:16" x14ac:dyDescent="0.25">
      <c r="A555" s="36">
        <v>552</v>
      </c>
      <c r="B555" s="36">
        <v>374</v>
      </c>
      <c r="D555" s="7" t="s">
        <v>1334</v>
      </c>
      <c r="E555" s="7" t="s">
        <v>1301</v>
      </c>
      <c r="F555" s="36">
        <v>2001</v>
      </c>
      <c r="G555" s="36">
        <v>48</v>
      </c>
      <c r="H555" s="36">
        <v>48</v>
      </c>
      <c r="I555" s="36">
        <v>45</v>
      </c>
      <c r="K555" s="199" t="s">
        <v>1262</v>
      </c>
      <c r="M555" s="191">
        <v>374</v>
      </c>
      <c r="O555" s="36">
        <v>2001</v>
      </c>
      <c r="P555" s="7">
        <f t="shared" si="27"/>
        <v>374</v>
      </c>
    </row>
    <row r="556" spans="1:16" x14ac:dyDescent="0.25">
      <c r="A556" s="36">
        <v>553</v>
      </c>
      <c r="B556" s="36" t="s">
        <v>374</v>
      </c>
      <c r="E556" s="7" t="s">
        <v>1302</v>
      </c>
      <c r="F556" s="36">
        <v>2002</v>
      </c>
      <c r="G556" s="36">
        <v>47</v>
      </c>
      <c r="H556" s="36">
        <v>47</v>
      </c>
      <c r="I556" s="36">
        <v>0</v>
      </c>
      <c r="J556" s="7" t="s">
        <v>413</v>
      </c>
      <c r="O556" s="36">
        <v>2002</v>
      </c>
    </row>
    <row r="557" spans="1:16" x14ac:dyDescent="0.25">
      <c r="A557" s="36">
        <v>554</v>
      </c>
      <c r="B557" s="36">
        <v>375</v>
      </c>
      <c r="D557" s="7" t="s">
        <v>1345</v>
      </c>
      <c r="E557" s="7" t="s">
        <v>1303</v>
      </c>
      <c r="F557" s="36">
        <v>1998</v>
      </c>
      <c r="G557" s="36">
        <v>16</v>
      </c>
      <c r="H557" s="36">
        <v>16</v>
      </c>
      <c r="I557" s="36">
        <v>15</v>
      </c>
      <c r="K557" s="199" t="s">
        <v>1291</v>
      </c>
      <c r="M557" s="191">
        <v>375</v>
      </c>
      <c r="O557" s="36">
        <v>1998</v>
      </c>
      <c r="P557" s="7">
        <f>B557</f>
        <v>375</v>
      </c>
    </row>
    <row r="558" spans="1:16" x14ac:dyDescent="0.25">
      <c r="A558" s="36">
        <v>555</v>
      </c>
      <c r="B558" s="36">
        <v>375</v>
      </c>
      <c r="E558" s="7" t="s">
        <v>1304</v>
      </c>
      <c r="F558" s="36">
        <v>1998</v>
      </c>
      <c r="G558" s="36">
        <v>63</v>
      </c>
      <c r="H558" s="36">
        <v>62</v>
      </c>
      <c r="I558" s="36">
        <v>59</v>
      </c>
      <c r="K558" s="199" t="s">
        <v>1262</v>
      </c>
      <c r="M558" s="191">
        <v>375</v>
      </c>
      <c r="O558" s="36">
        <v>1998</v>
      </c>
      <c r="P558" s="7">
        <f>B558</f>
        <v>375</v>
      </c>
    </row>
    <row r="559" spans="1:16" x14ac:dyDescent="0.25">
      <c r="A559" s="36">
        <v>556</v>
      </c>
      <c r="B559" s="36" t="s">
        <v>374</v>
      </c>
      <c r="D559" s="7" t="s">
        <v>1346</v>
      </c>
      <c r="E559" s="7" t="s">
        <v>1305</v>
      </c>
      <c r="F559" s="36">
        <v>1998</v>
      </c>
      <c r="G559" s="36">
        <v>16</v>
      </c>
      <c r="H559" s="36">
        <v>15</v>
      </c>
      <c r="I559" s="36">
        <v>0</v>
      </c>
      <c r="J559" s="7" t="s">
        <v>376</v>
      </c>
      <c r="O559" s="36">
        <v>1998</v>
      </c>
    </row>
    <row r="560" spans="1:16" x14ac:dyDescent="0.25">
      <c r="A560" s="36">
        <v>557</v>
      </c>
      <c r="B560" s="36">
        <v>376</v>
      </c>
      <c r="D560" s="7" t="s">
        <v>1347</v>
      </c>
      <c r="E560" s="7" t="s">
        <v>1306</v>
      </c>
      <c r="F560" s="36">
        <v>2002</v>
      </c>
      <c r="G560" s="36">
        <v>11</v>
      </c>
      <c r="H560" s="36">
        <v>11</v>
      </c>
      <c r="I560" s="36">
        <v>9</v>
      </c>
      <c r="K560" s="199" t="s">
        <v>502</v>
      </c>
      <c r="M560" s="191">
        <v>376</v>
      </c>
      <c r="O560" s="36">
        <v>2002</v>
      </c>
      <c r="P560" s="7">
        <f t="shared" ref="P560:P574" si="28">B560</f>
        <v>376</v>
      </c>
    </row>
    <row r="561" spans="1:16" x14ac:dyDescent="0.25">
      <c r="A561" s="36">
        <v>558</v>
      </c>
      <c r="B561" s="36">
        <v>376</v>
      </c>
      <c r="E561" s="7" t="s">
        <v>1307</v>
      </c>
      <c r="F561" s="36">
        <v>2003</v>
      </c>
      <c r="G561" s="36">
        <v>47</v>
      </c>
      <c r="H561" s="36">
        <v>47</v>
      </c>
      <c r="I561" s="36">
        <v>47</v>
      </c>
      <c r="K561" s="199" t="s">
        <v>1262</v>
      </c>
      <c r="M561" s="191">
        <v>376</v>
      </c>
      <c r="O561" s="36">
        <v>2003</v>
      </c>
      <c r="P561" s="7">
        <f t="shared" si="28"/>
        <v>376</v>
      </c>
    </row>
    <row r="562" spans="1:16" x14ac:dyDescent="0.25">
      <c r="A562" s="36">
        <v>559</v>
      </c>
      <c r="B562" s="36">
        <v>377</v>
      </c>
      <c r="D562" s="7" t="s">
        <v>1335</v>
      </c>
      <c r="E562" s="7" t="s">
        <v>1308</v>
      </c>
      <c r="F562" s="36">
        <v>2000</v>
      </c>
      <c r="G562" s="36">
        <v>16</v>
      </c>
      <c r="H562" s="36">
        <v>16</v>
      </c>
      <c r="I562" s="36">
        <v>15</v>
      </c>
      <c r="K562" s="199" t="s">
        <v>1291</v>
      </c>
      <c r="M562" s="191">
        <v>377</v>
      </c>
      <c r="O562" s="36">
        <v>2000</v>
      </c>
      <c r="P562" s="7">
        <f t="shared" si="28"/>
        <v>377</v>
      </c>
    </row>
    <row r="563" spans="1:16" x14ac:dyDescent="0.25">
      <c r="A563" s="36">
        <v>560</v>
      </c>
      <c r="B563" s="36">
        <v>377</v>
      </c>
      <c r="E563" s="7" t="s">
        <v>1309</v>
      </c>
      <c r="F563" s="36">
        <v>2003</v>
      </c>
      <c r="G563" s="36">
        <v>53</v>
      </c>
      <c r="H563" s="36">
        <v>53</v>
      </c>
      <c r="I563" s="36">
        <v>52</v>
      </c>
      <c r="K563" s="199" t="s">
        <v>1262</v>
      </c>
      <c r="M563" s="191">
        <v>377</v>
      </c>
      <c r="O563" s="36">
        <v>2003</v>
      </c>
      <c r="P563" s="7">
        <f t="shared" si="28"/>
        <v>377</v>
      </c>
    </row>
    <row r="564" spans="1:16" x14ac:dyDescent="0.25">
      <c r="A564" s="36">
        <v>561</v>
      </c>
      <c r="B564" s="36">
        <v>377</v>
      </c>
      <c r="E564" s="7" t="s">
        <v>1310</v>
      </c>
      <c r="F564" s="36">
        <v>2004</v>
      </c>
      <c r="G564" s="36">
        <v>42</v>
      </c>
      <c r="H564" s="36">
        <v>42</v>
      </c>
      <c r="I564" s="36">
        <v>42</v>
      </c>
      <c r="K564" s="199" t="s">
        <v>1262</v>
      </c>
      <c r="M564" s="191">
        <v>377</v>
      </c>
      <c r="O564" s="36">
        <v>2004</v>
      </c>
      <c r="P564" s="7">
        <f t="shared" si="28"/>
        <v>377</v>
      </c>
    </row>
    <row r="565" spans="1:16" x14ac:dyDescent="0.25">
      <c r="A565" s="36">
        <v>562</v>
      </c>
      <c r="B565" s="36">
        <v>378</v>
      </c>
      <c r="D565" s="7" t="s">
        <v>1311</v>
      </c>
      <c r="E565" s="7" t="s">
        <v>1312</v>
      </c>
      <c r="F565" s="36">
        <v>1998</v>
      </c>
      <c r="G565" s="36">
        <v>95</v>
      </c>
      <c r="H565" s="36">
        <v>95</v>
      </c>
      <c r="I565" s="36">
        <v>95</v>
      </c>
      <c r="K565" s="199" t="s">
        <v>1262</v>
      </c>
      <c r="M565" s="191">
        <v>378</v>
      </c>
      <c r="N565" s="192">
        <v>36104</v>
      </c>
      <c r="O565" s="36">
        <v>1998</v>
      </c>
      <c r="P565" s="7">
        <f t="shared" si="28"/>
        <v>378</v>
      </c>
    </row>
    <row r="566" spans="1:16" x14ac:dyDescent="0.25">
      <c r="A566" s="36">
        <v>563</v>
      </c>
      <c r="B566" s="36">
        <v>379</v>
      </c>
      <c r="D566" s="7" t="s">
        <v>1348</v>
      </c>
      <c r="E566" s="7" t="s">
        <v>1313</v>
      </c>
      <c r="F566" s="36">
        <v>1996</v>
      </c>
      <c r="G566" s="36">
        <v>38</v>
      </c>
      <c r="H566" s="36">
        <v>38</v>
      </c>
      <c r="I566" s="36">
        <v>31</v>
      </c>
      <c r="K566" s="199" t="s">
        <v>1262</v>
      </c>
      <c r="M566" s="191">
        <v>379</v>
      </c>
      <c r="O566" s="36">
        <v>1996</v>
      </c>
      <c r="P566" s="7">
        <f t="shared" si="28"/>
        <v>379</v>
      </c>
    </row>
    <row r="567" spans="1:16" x14ac:dyDescent="0.25">
      <c r="A567" s="36">
        <v>564</v>
      </c>
      <c r="B567" s="36">
        <v>379</v>
      </c>
      <c r="E567" s="7" t="s">
        <v>1314</v>
      </c>
      <c r="F567" s="36">
        <v>1997</v>
      </c>
      <c r="G567" s="36">
        <v>57</v>
      </c>
      <c r="H567" s="36">
        <v>57</v>
      </c>
      <c r="I567" s="36">
        <v>47</v>
      </c>
      <c r="K567" s="199" t="s">
        <v>1262</v>
      </c>
      <c r="M567" s="191">
        <v>379</v>
      </c>
      <c r="O567" s="36">
        <v>1997</v>
      </c>
      <c r="P567" s="7">
        <f t="shared" si="28"/>
        <v>379</v>
      </c>
    </row>
    <row r="568" spans="1:16" x14ac:dyDescent="0.25">
      <c r="A568" s="36">
        <v>565</v>
      </c>
      <c r="B568" s="36">
        <v>380</v>
      </c>
      <c r="D568" s="7" t="s">
        <v>1349</v>
      </c>
      <c r="E568" s="7" t="s">
        <v>1315</v>
      </c>
      <c r="F568" s="36">
        <v>2000</v>
      </c>
      <c r="G568" s="36">
        <v>25</v>
      </c>
      <c r="H568" s="36">
        <v>25</v>
      </c>
      <c r="I568" s="36">
        <v>21</v>
      </c>
      <c r="K568" s="199" t="s">
        <v>1262</v>
      </c>
      <c r="M568" s="191">
        <v>380</v>
      </c>
      <c r="O568" s="36">
        <v>2000</v>
      </c>
      <c r="P568" s="7">
        <f t="shared" si="28"/>
        <v>380</v>
      </c>
    </row>
    <row r="569" spans="1:16" x14ac:dyDescent="0.25">
      <c r="A569" s="36">
        <v>566</v>
      </c>
      <c r="B569" s="36">
        <v>380</v>
      </c>
      <c r="E569" s="7" t="s">
        <v>1316</v>
      </c>
      <c r="F569" s="36">
        <v>2000</v>
      </c>
      <c r="G569" s="36">
        <v>64</v>
      </c>
      <c r="H569" s="36">
        <v>64</v>
      </c>
      <c r="I569" s="36">
        <v>51</v>
      </c>
      <c r="K569" s="199" t="s">
        <v>1262</v>
      </c>
      <c r="M569" s="191">
        <v>380</v>
      </c>
      <c r="O569" s="36">
        <v>2000</v>
      </c>
      <c r="P569" s="7">
        <f t="shared" si="28"/>
        <v>380</v>
      </c>
    </row>
    <row r="570" spans="1:16" x14ac:dyDescent="0.25">
      <c r="A570" s="36">
        <v>567</v>
      </c>
      <c r="B570" s="36">
        <v>381</v>
      </c>
      <c r="D570" s="7" t="s">
        <v>1350</v>
      </c>
      <c r="E570" s="7" t="s">
        <v>1317</v>
      </c>
      <c r="F570" s="36">
        <v>2001</v>
      </c>
      <c r="G570" s="36">
        <v>5</v>
      </c>
      <c r="H570" s="36">
        <v>5</v>
      </c>
      <c r="I570" s="36">
        <v>3</v>
      </c>
      <c r="K570" s="199" t="s">
        <v>1262</v>
      </c>
      <c r="M570" s="191">
        <v>381</v>
      </c>
      <c r="O570" s="36">
        <v>2001</v>
      </c>
      <c r="P570" s="7">
        <f t="shared" si="28"/>
        <v>381</v>
      </c>
    </row>
    <row r="571" spans="1:16" x14ac:dyDescent="0.25">
      <c r="A571" s="36">
        <v>568</v>
      </c>
      <c r="B571" s="36">
        <v>381</v>
      </c>
      <c r="E571" s="7" t="s">
        <v>1318</v>
      </c>
      <c r="F571" s="36">
        <v>2002</v>
      </c>
      <c r="G571" s="36">
        <v>74</v>
      </c>
      <c r="H571" s="36">
        <v>72</v>
      </c>
      <c r="I571" s="36">
        <v>70</v>
      </c>
      <c r="K571" s="199" t="s">
        <v>1262</v>
      </c>
      <c r="M571" s="191">
        <v>381</v>
      </c>
      <c r="O571" s="36">
        <v>2002</v>
      </c>
      <c r="P571" s="7">
        <f t="shared" si="28"/>
        <v>381</v>
      </c>
    </row>
    <row r="572" spans="1:16" x14ac:dyDescent="0.25">
      <c r="A572" s="36">
        <v>569</v>
      </c>
      <c r="B572" s="36">
        <v>381</v>
      </c>
      <c r="E572" s="7" t="s">
        <v>1319</v>
      </c>
      <c r="F572" s="36">
        <v>2000</v>
      </c>
      <c r="G572" s="36">
        <v>3</v>
      </c>
      <c r="H572" s="36">
        <v>3</v>
      </c>
      <c r="I572" s="36">
        <v>3</v>
      </c>
      <c r="K572" s="199" t="s">
        <v>1262</v>
      </c>
      <c r="M572" s="191">
        <v>381</v>
      </c>
      <c r="O572" s="36">
        <v>2000</v>
      </c>
      <c r="P572" s="7">
        <f t="shared" si="28"/>
        <v>381</v>
      </c>
    </row>
    <row r="573" spans="1:16" x14ac:dyDescent="0.25">
      <c r="A573" s="36">
        <v>570</v>
      </c>
      <c r="B573" s="36">
        <v>382</v>
      </c>
      <c r="D573" s="7" t="s">
        <v>1351</v>
      </c>
      <c r="E573" s="7" t="s">
        <v>1320</v>
      </c>
      <c r="F573" s="36">
        <v>2000</v>
      </c>
      <c r="G573" s="36">
        <v>48</v>
      </c>
      <c r="H573" s="36">
        <v>48</v>
      </c>
      <c r="I573" s="36">
        <v>46</v>
      </c>
      <c r="K573" s="199" t="s">
        <v>1262</v>
      </c>
      <c r="M573" s="191">
        <v>382</v>
      </c>
      <c r="O573" s="36">
        <v>2000</v>
      </c>
      <c r="P573" s="7">
        <f t="shared" si="28"/>
        <v>382</v>
      </c>
    </row>
    <row r="574" spans="1:16" x14ac:dyDescent="0.25">
      <c r="A574" s="188">
        <v>571</v>
      </c>
      <c r="B574" s="188">
        <v>382</v>
      </c>
      <c r="C574" s="18"/>
      <c r="D574" s="18"/>
      <c r="E574" s="18" t="s">
        <v>1321</v>
      </c>
      <c r="F574" s="188">
        <v>2001</v>
      </c>
      <c r="G574" s="188">
        <v>47</v>
      </c>
      <c r="H574" s="188">
        <v>47</v>
      </c>
      <c r="I574" s="188">
        <v>47</v>
      </c>
      <c r="K574" s="199" t="s">
        <v>1262</v>
      </c>
      <c r="M574" s="191">
        <v>382</v>
      </c>
      <c r="O574" s="36">
        <v>2001</v>
      </c>
      <c r="P574" s="7">
        <f t="shared" si="28"/>
        <v>382</v>
      </c>
    </row>
    <row r="575" spans="1:16" x14ac:dyDescent="0.25">
      <c r="G575" s="207">
        <f>SUM(G4:G574)</f>
        <v>58303</v>
      </c>
      <c r="H575" s="207">
        <f>SUM(H4:H574)</f>
        <v>46072</v>
      </c>
      <c r="I575" s="207">
        <f>SUM(I4:I574)</f>
        <v>42165</v>
      </c>
    </row>
    <row r="865" spans="21:21" x14ac:dyDescent="0.25">
      <c r="U865" s="33"/>
    </row>
    <row r="866" spans="21:21" x14ac:dyDescent="0.25">
      <c r="U866" s="33"/>
    </row>
    <row r="867" spans="21:21" x14ac:dyDescent="0.25">
      <c r="U867" s="33"/>
    </row>
    <row r="868" spans="21:21" x14ac:dyDescent="0.25">
      <c r="U868" s="33"/>
    </row>
    <row r="869" spans="21:21" x14ac:dyDescent="0.25">
      <c r="U869" s="33"/>
    </row>
    <row r="870" spans="21:21" x14ac:dyDescent="0.25">
      <c r="U870" s="33"/>
    </row>
    <row r="871" spans="21:21" x14ac:dyDescent="0.25">
      <c r="U871" s="33"/>
    </row>
    <row r="872" spans="21:21" x14ac:dyDescent="0.25">
      <c r="U872" s="33"/>
    </row>
    <row r="873" spans="21:21" x14ac:dyDescent="0.25">
      <c r="U873" s="33"/>
    </row>
    <row r="874" spans="21:21" x14ac:dyDescent="0.25">
      <c r="U874" s="33"/>
    </row>
    <row r="875" spans="21:21" x14ac:dyDescent="0.25">
      <c r="U875" s="33"/>
    </row>
    <row r="876" spans="21:21" x14ac:dyDescent="0.25">
      <c r="U876" s="33"/>
    </row>
    <row r="877" spans="21:21" x14ac:dyDescent="0.25">
      <c r="U877" s="33"/>
    </row>
    <row r="878" spans="21:21" x14ac:dyDescent="0.25">
      <c r="U878" s="33"/>
    </row>
    <row r="879" spans="21:21" x14ac:dyDescent="0.25">
      <c r="U879" s="33"/>
    </row>
    <row r="880" spans="21:21" x14ac:dyDescent="0.25">
      <c r="U880" s="33"/>
    </row>
    <row r="881" spans="21:21" x14ac:dyDescent="0.25">
      <c r="U881" s="33"/>
    </row>
    <row r="882" spans="21:21" x14ac:dyDescent="0.25">
      <c r="U882" s="33"/>
    </row>
    <row r="883" spans="21:21" x14ac:dyDescent="0.25">
      <c r="U883" s="33"/>
    </row>
    <row r="884" spans="21:21" x14ac:dyDescent="0.25">
      <c r="U884" s="33"/>
    </row>
    <row r="885" spans="21:21" x14ac:dyDescent="0.25">
      <c r="U885" s="33"/>
    </row>
    <row r="886" spans="21:21" x14ac:dyDescent="0.25">
      <c r="U886" s="33"/>
    </row>
    <row r="887" spans="21:21" x14ac:dyDescent="0.25">
      <c r="U887" s="33"/>
    </row>
    <row r="888" spans="21:21" x14ac:dyDescent="0.25">
      <c r="U888" s="33"/>
    </row>
    <row r="889" spans="21:21" x14ac:dyDescent="0.25">
      <c r="U889" s="33"/>
    </row>
    <row r="890" spans="21:21" x14ac:dyDescent="0.25">
      <c r="U890" s="33"/>
    </row>
    <row r="891" spans="21:21" x14ac:dyDescent="0.25">
      <c r="U891" s="33"/>
    </row>
    <row r="892" spans="21:21" x14ac:dyDescent="0.25">
      <c r="U892" s="33"/>
    </row>
    <row r="893" spans="21:21" x14ac:dyDescent="0.25">
      <c r="U893" s="33"/>
    </row>
    <row r="894" spans="21:21" x14ac:dyDescent="0.25">
      <c r="U894" s="33"/>
    </row>
    <row r="895" spans="21:21" x14ac:dyDescent="0.25">
      <c r="U895" s="33"/>
    </row>
    <row r="896" spans="21:21" x14ac:dyDescent="0.25">
      <c r="U896" s="33"/>
    </row>
    <row r="897" spans="21:21" x14ac:dyDescent="0.25">
      <c r="U897" s="33"/>
    </row>
    <row r="898" spans="21:21" x14ac:dyDescent="0.25">
      <c r="U898" s="33"/>
    </row>
    <row r="899" spans="21:21" x14ac:dyDescent="0.25">
      <c r="U899" s="33"/>
    </row>
    <row r="900" spans="21:21" x14ac:dyDescent="0.25">
      <c r="U900" s="33"/>
    </row>
    <row r="901" spans="21:21" x14ac:dyDescent="0.25">
      <c r="U901" s="33"/>
    </row>
    <row r="902" spans="21:21" x14ac:dyDescent="0.25">
      <c r="U902" s="33"/>
    </row>
    <row r="903" spans="21:21" x14ac:dyDescent="0.25">
      <c r="U903" s="33"/>
    </row>
    <row r="904" spans="21:21" x14ac:dyDescent="0.25">
      <c r="U904" s="33"/>
    </row>
    <row r="905" spans="21:21" x14ac:dyDescent="0.25">
      <c r="U905" s="33"/>
    </row>
    <row r="906" spans="21:21" x14ac:dyDescent="0.25">
      <c r="U906" s="33"/>
    </row>
    <row r="907" spans="21:21" x14ac:dyDescent="0.25">
      <c r="U907" s="33"/>
    </row>
    <row r="908" spans="21:21" x14ac:dyDescent="0.25">
      <c r="U908" s="33"/>
    </row>
    <row r="909" spans="21:21" x14ac:dyDescent="0.25">
      <c r="U909" s="33"/>
    </row>
    <row r="910" spans="21:21" x14ac:dyDescent="0.25">
      <c r="U910" s="33"/>
    </row>
    <row r="911" spans="21:21" x14ac:dyDescent="0.25">
      <c r="U911" s="33"/>
    </row>
    <row r="912" spans="21:21" x14ac:dyDescent="0.25">
      <c r="U912" s="33"/>
    </row>
    <row r="913" spans="21:21" x14ac:dyDescent="0.25">
      <c r="U913" s="33"/>
    </row>
    <row r="914" spans="21:21" x14ac:dyDescent="0.25">
      <c r="U914" s="33"/>
    </row>
    <row r="915" spans="21:21" x14ac:dyDescent="0.25">
      <c r="U915" s="33"/>
    </row>
    <row r="916" spans="21:21" x14ac:dyDescent="0.25">
      <c r="U916" s="33"/>
    </row>
    <row r="917" spans="21:21" x14ac:dyDescent="0.25">
      <c r="U917" s="33"/>
    </row>
    <row r="918" spans="21:21" x14ac:dyDescent="0.25">
      <c r="U918" s="33"/>
    </row>
    <row r="919" spans="21:21" x14ac:dyDescent="0.25">
      <c r="U919" s="33"/>
    </row>
    <row r="920" spans="21:21" x14ac:dyDescent="0.25">
      <c r="U920" s="33"/>
    </row>
    <row r="921" spans="21:21" x14ac:dyDescent="0.25">
      <c r="U921" s="33"/>
    </row>
    <row r="922" spans="21:21" x14ac:dyDescent="0.25">
      <c r="U922" s="33"/>
    </row>
    <row r="923" spans="21:21" x14ac:dyDescent="0.25">
      <c r="U923" s="33"/>
    </row>
    <row r="924" spans="21:21" x14ac:dyDescent="0.25">
      <c r="U924" s="33"/>
    </row>
    <row r="925" spans="21:21" x14ac:dyDescent="0.25">
      <c r="U925" s="33"/>
    </row>
    <row r="926" spans="21:21" x14ac:dyDescent="0.25">
      <c r="U926" s="33"/>
    </row>
    <row r="927" spans="21:21" x14ac:dyDescent="0.25">
      <c r="U927" s="33"/>
    </row>
    <row r="928" spans="21:21" x14ac:dyDescent="0.25">
      <c r="U928" s="33"/>
    </row>
    <row r="929" spans="21:21" x14ac:dyDescent="0.25">
      <c r="U929" s="33"/>
    </row>
    <row r="930" spans="21:21" x14ac:dyDescent="0.25">
      <c r="U930" s="33"/>
    </row>
    <row r="931" spans="21:21" x14ac:dyDescent="0.25">
      <c r="U931" s="33"/>
    </row>
    <row r="932" spans="21:21" x14ac:dyDescent="0.25">
      <c r="U932" s="33"/>
    </row>
    <row r="933" spans="21:21" x14ac:dyDescent="0.25">
      <c r="U933" s="33"/>
    </row>
    <row r="934" spans="21:21" x14ac:dyDescent="0.25">
      <c r="U934" s="33"/>
    </row>
    <row r="935" spans="21:21" x14ac:dyDescent="0.25">
      <c r="U935" s="33"/>
    </row>
    <row r="936" spans="21:21" x14ac:dyDescent="0.25">
      <c r="U936" s="33"/>
    </row>
    <row r="937" spans="21:21" x14ac:dyDescent="0.25">
      <c r="U937" s="33"/>
    </row>
    <row r="938" spans="21:21" x14ac:dyDescent="0.25">
      <c r="U938" s="33"/>
    </row>
    <row r="939" spans="21:21" x14ac:dyDescent="0.25">
      <c r="U939" s="33"/>
    </row>
    <row r="940" spans="21:21" x14ac:dyDescent="0.25">
      <c r="U940" s="33"/>
    </row>
    <row r="941" spans="21:21" x14ac:dyDescent="0.25">
      <c r="U941" s="33"/>
    </row>
    <row r="942" spans="21:21" x14ac:dyDescent="0.25">
      <c r="U942" s="33"/>
    </row>
    <row r="943" spans="21:21" x14ac:dyDescent="0.25">
      <c r="U943" s="33"/>
    </row>
    <row r="944" spans="21:21" x14ac:dyDescent="0.25">
      <c r="U944" s="33"/>
    </row>
    <row r="945" spans="21:21" x14ac:dyDescent="0.25">
      <c r="U945" s="33"/>
    </row>
    <row r="946" spans="21:21" x14ac:dyDescent="0.25">
      <c r="U946" s="33"/>
    </row>
    <row r="947" spans="21:21" x14ac:dyDescent="0.25">
      <c r="U947" s="33"/>
    </row>
    <row r="948" spans="21:21" x14ac:dyDescent="0.25">
      <c r="U948" s="33"/>
    </row>
    <row r="949" spans="21:21" x14ac:dyDescent="0.25">
      <c r="U949" s="33"/>
    </row>
    <row r="950" spans="21:21" x14ac:dyDescent="0.25">
      <c r="U950" s="33"/>
    </row>
    <row r="951" spans="21:21" x14ac:dyDescent="0.25">
      <c r="U951" s="33"/>
    </row>
    <row r="952" spans="21:21" x14ac:dyDescent="0.25">
      <c r="U952" s="33"/>
    </row>
    <row r="953" spans="21:21" x14ac:dyDescent="0.25">
      <c r="U953" s="33"/>
    </row>
    <row r="954" spans="21:21" x14ac:dyDescent="0.25">
      <c r="U954" s="33"/>
    </row>
    <row r="955" spans="21:21" x14ac:dyDescent="0.25">
      <c r="U955" s="33"/>
    </row>
    <row r="956" spans="21:21" x14ac:dyDescent="0.25">
      <c r="U956" s="33"/>
    </row>
    <row r="957" spans="21:21" x14ac:dyDescent="0.25">
      <c r="U957" s="33"/>
    </row>
    <row r="958" spans="21:21" x14ac:dyDescent="0.25">
      <c r="U958" s="33"/>
    </row>
    <row r="959" spans="21:21" x14ac:dyDescent="0.25">
      <c r="U959" s="33"/>
    </row>
    <row r="960" spans="21:21" x14ac:dyDescent="0.25">
      <c r="U960" s="33"/>
    </row>
    <row r="961" spans="21:21" x14ac:dyDescent="0.25">
      <c r="U961" s="33"/>
    </row>
    <row r="962" spans="21:21" x14ac:dyDescent="0.25">
      <c r="U962" s="33"/>
    </row>
    <row r="963" spans="21:21" x14ac:dyDescent="0.25">
      <c r="U963" s="33"/>
    </row>
    <row r="964" spans="21:21" x14ac:dyDescent="0.25">
      <c r="U964" s="33"/>
    </row>
    <row r="965" spans="21:21" x14ac:dyDescent="0.25">
      <c r="U965" s="33"/>
    </row>
    <row r="966" spans="21:21" x14ac:dyDescent="0.25">
      <c r="U966" s="33"/>
    </row>
    <row r="967" spans="21:21" x14ac:dyDescent="0.25">
      <c r="U967" s="33"/>
    </row>
    <row r="968" spans="21:21" x14ac:dyDescent="0.25">
      <c r="U968" s="33"/>
    </row>
    <row r="969" spans="21:21" x14ac:dyDescent="0.25">
      <c r="U969" s="33"/>
    </row>
    <row r="970" spans="21:21" x14ac:dyDescent="0.25">
      <c r="U970" s="33"/>
    </row>
    <row r="971" spans="21:21" x14ac:dyDescent="0.25">
      <c r="U971" s="33"/>
    </row>
    <row r="972" spans="21:21" x14ac:dyDescent="0.25">
      <c r="U972" s="33"/>
    </row>
    <row r="973" spans="21:21" x14ac:dyDescent="0.25">
      <c r="U973" s="33"/>
    </row>
    <row r="974" spans="21:21" x14ac:dyDescent="0.25">
      <c r="U974" s="33"/>
    </row>
    <row r="975" spans="21:21" x14ac:dyDescent="0.25">
      <c r="U975" s="33"/>
    </row>
    <row r="976" spans="21:21" x14ac:dyDescent="0.25">
      <c r="U976" s="33"/>
    </row>
    <row r="977" spans="21:21" x14ac:dyDescent="0.25">
      <c r="U977" s="33"/>
    </row>
    <row r="978" spans="21:21" x14ac:dyDescent="0.25">
      <c r="U978" s="33"/>
    </row>
    <row r="979" spans="21:21" x14ac:dyDescent="0.25">
      <c r="U979" s="33"/>
    </row>
    <row r="980" spans="21:21" x14ac:dyDescent="0.25">
      <c r="U980" s="33"/>
    </row>
    <row r="981" spans="21:21" x14ac:dyDescent="0.25">
      <c r="U981" s="33"/>
    </row>
    <row r="982" spans="21:21" x14ac:dyDescent="0.25">
      <c r="U982" s="33"/>
    </row>
    <row r="983" spans="21:21" x14ac:dyDescent="0.25">
      <c r="U983" s="33"/>
    </row>
    <row r="984" spans="21:21" x14ac:dyDescent="0.25">
      <c r="U984" s="33"/>
    </row>
    <row r="985" spans="21:21" x14ac:dyDescent="0.25">
      <c r="U985" s="33"/>
    </row>
    <row r="986" spans="21:21" x14ac:dyDescent="0.25">
      <c r="U986" s="33"/>
    </row>
    <row r="987" spans="21:21" x14ac:dyDescent="0.25">
      <c r="U987" s="33"/>
    </row>
    <row r="988" spans="21:21" x14ac:dyDescent="0.25">
      <c r="U988" s="33"/>
    </row>
    <row r="989" spans="21:21" x14ac:dyDescent="0.25">
      <c r="U989" s="33"/>
    </row>
    <row r="990" spans="21:21" x14ac:dyDescent="0.25">
      <c r="U990" s="33"/>
    </row>
    <row r="991" spans="21:21" x14ac:dyDescent="0.25">
      <c r="U991" s="33"/>
    </row>
    <row r="992" spans="21:21" x14ac:dyDescent="0.25">
      <c r="U992" s="33"/>
    </row>
    <row r="993" spans="21:21" x14ac:dyDescent="0.25">
      <c r="U993" s="33"/>
    </row>
    <row r="994" spans="21:21" x14ac:dyDescent="0.25">
      <c r="U994" s="33"/>
    </row>
    <row r="995" spans="21:21" x14ac:dyDescent="0.25">
      <c r="U995" s="33"/>
    </row>
    <row r="996" spans="21:21" x14ac:dyDescent="0.25">
      <c r="U996" s="33"/>
    </row>
    <row r="997" spans="21:21" x14ac:dyDescent="0.25">
      <c r="U997" s="33"/>
    </row>
    <row r="998" spans="21:21" x14ac:dyDescent="0.25">
      <c r="U998" s="33"/>
    </row>
    <row r="999" spans="21:21" x14ac:dyDescent="0.25">
      <c r="U999" s="33"/>
    </row>
    <row r="1000" spans="21:21" x14ac:dyDescent="0.25">
      <c r="U1000" s="33"/>
    </row>
    <row r="1001" spans="21:21" x14ac:dyDescent="0.25">
      <c r="U1001" s="33"/>
    </row>
    <row r="1002" spans="21:21" x14ac:dyDescent="0.25">
      <c r="U1002" s="33"/>
    </row>
    <row r="1003" spans="21:21" x14ac:dyDescent="0.25">
      <c r="U1003" s="33"/>
    </row>
    <row r="1004" spans="21:21" x14ac:dyDescent="0.25">
      <c r="U1004" s="33"/>
    </row>
    <row r="1005" spans="21:21" x14ac:dyDescent="0.25">
      <c r="U1005" s="33"/>
    </row>
    <row r="1006" spans="21:21" x14ac:dyDescent="0.25">
      <c r="U1006" s="33"/>
    </row>
    <row r="1007" spans="21:21" x14ac:dyDescent="0.25">
      <c r="U1007" s="33"/>
    </row>
    <row r="1008" spans="21:21" x14ac:dyDescent="0.25">
      <c r="U1008" s="33"/>
    </row>
    <row r="1009" spans="21:21" x14ac:dyDescent="0.25">
      <c r="U1009" s="33"/>
    </row>
    <row r="1010" spans="21:21" x14ac:dyDescent="0.25">
      <c r="U1010" s="33"/>
    </row>
    <row r="1011" spans="21:21" x14ac:dyDescent="0.25">
      <c r="U1011" s="33"/>
    </row>
    <row r="1012" spans="21:21" x14ac:dyDescent="0.25">
      <c r="U1012" s="33"/>
    </row>
    <row r="1013" spans="21:21" x14ac:dyDescent="0.25">
      <c r="U1013" s="33"/>
    </row>
    <row r="1014" spans="21:21" x14ac:dyDescent="0.25">
      <c r="U1014" s="33"/>
    </row>
    <row r="1015" spans="21:21" x14ac:dyDescent="0.25">
      <c r="U1015" s="33"/>
    </row>
    <row r="1016" spans="21:21" x14ac:dyDescent="0.25">
      <c r="U1016" s="33"/>
    </row>
    <row r="1017" spans="21:21" x14ac:dyDescent="0.25">
      <c r="U1017" s="33"/>
    </row>
    <row r="1018" spans="21:21" x14ac:dyDescent="0.25">
      <c r="U1018" s="33"/>
    </row>
    <row r="1019" spans="21:21" x14ac:dyDescent="0.25">
      <c r="U1019" s="33"/>
    </row>
    <row r="1020" spans="21:21" x14ac:dyDescent="0.25">
      <c r="U1020" s="33"/>
    </row>
    <row r="1021" spans="21:21" x14ac:dyDescent="0.25">
      <c r="U1021" s="33"/>
    </row>
    <row r="1022" spans="21:21" x14ac:dyDescent="0.25">
      <c r="U1022" s="33"/>
    </row>
    <row r="1023" spans="21:21" x14ac:dyDescent="0.25">
      <c r="U1023" s="33"/>
    </row>
    <row r="1024" spans="21:21" x14ac:dyDescent="0.25">
      <c r="U1024" s="33"/>
    </row>
    <row r="1025" spans="21:21" x14ac:dyDescent="0.25">
      <c r="U1025" s="33"/>
    </row>
    <row r="1026" spans="21:21" x14ac:dyDescent="0.25">
      <c r="U1026" s="33"/>
    </row>
    <row r="1027" spans="21:21" x14ac:dyDescent="0.25">
      <c r="U1027" s="33"/>
    </row>
    <row r="1028" spans="21:21" x14ac:dyDescent="0.25">
      <c r="U1028" s="33"/>
    </row>
    <row r="1029" spans="21:21" x14ac:dyDescent="0.25">
      <c r="U1029" s="33"/>
    </row>
    <row r="1030" spans="21:21" x14ac:dyDescent="0.25">
      <c r="U1030" s="33"/>
    </row>
    <row r="1031" spans="21:21" x14ac:dyDescent="0.25">
      <c r="U1031" s="33"/>
    </row>
    <row r="1032" spans="21:21" x14ac:dyDescent="0.25">
      <c r="U1032" s="33"/>
    </row>
    <row r="1033" spans="21:21" x14ac:dyDescent="0.25">
      <c r="U1033" s="33"/>
    </row>
    <row r="1034" spans="21:21" x14ac:dyDescent="0.25">
      <c r="U1034" s="33"/>
    </row>
    <row r="1035" spans="21:21" x14ac:dyDescent="0.25">
      <c r="U1035" s="33"/>
    </row>
    <row r="1036" spans="21:21" x14ac:dyDescent="0.25">
      <c r="U1036" s="33"/>
    </row>
    <row r="1037" spans="21:21" x14ac:dyDescent="0.25">
      <c r="U1037" s="33"/>
    </row>
    <row r="1038" spans="21:21" x14ac:dyDescent="0.25">
      <c r="U1038" s="33"/>
    </row>
    <row r="1039" spans="21:21" x14ac:dyDescent="0.25">
      <c r="U1039" s="33"/>
    </row>
    <row r="1040" spans="21:21" x14ac:dyDescent="0.25">
      <c r="U1040" s="33"/>
    </row>
    <row r="1041" spans="21:21" x14ac:dyDescent="0.25">
      <c r="U1041" s="33"/>
    </row>
    <row r="1042" spans="21:21" x14ac:dyDescent="0.25">
      <c r="U1042" s="33"/>
    </row>
    <row r="1043" spans="21:21" x14ac:dyDescent="0.25">
      <c r="U1043" s="33"/>
    </row>
    <row r="1044" spans="21:21" x14ac:dyDescent="0.25">
      <c r="U1044" s="33"/>
    </row>
    <row r="1045" spans="21:21" x14ac:dyDescent="0.25">
      <c r="U1045" s="33"/>
    </row>
    <row r="1046" spans="21:21" x14ac:dyDescent="0.25">
      <c r="U1046" s="33"/>
    </row>
    <row r="1047" spans="21:21" x14ac:dyDescent="0.25">
      <c r="U1047" s="33"/>
    </row>
    <row r="1048" spans="21:21" x14ac:dyDescent="0.25">
      <c r="U1048" s="33"/>
    </row>
    <row r="1049" spans="21:21" x14ac:dyDescent="0.25">
      <c r="U1049" s="33"/>
    </row>
    <row r="1050" spans="21:21" x14ac:dyDescent="0.25">
      <c r="U1050" s="33"/>
    </row>
    <row r="1051" spans="21:21" x14ac:dyDescent="0.25">
      <c r="U1051" s="33"/>
    </row>
    <row r="1052" spans="21:21" x14ac:dyDescent="0.25">
      <c r="U1052" s="33"/>
    </row>
    <row r="1053" spans="21:21" x14ac:dyDescent="0.25">
      <c r="U1053" s="33"/>
    </row>
    <row r="1054" spans="21:21" x14ac:dyDescent="0.25">
      <c r="U1054" s="33"/>
    </row>
    <row r="1055" spans="21:21" x14ac:dyDescent="0.25">
      <c r="U1055" s="33"/>
    </row>
    <row r="1056" spans="21:21" x14ac:dyDescent="0.25">
      <c r="U1056" s="33"/>
    </row>
    <row r="1057" spans="21:21" x14ac:dyDescent="0.25">
      <c r="U1057" s="33"/>
    </row>
    <row r="1058" spans="21:21" x14ac:dyDescent="0.25">
      <c r="U1058" s="33"/>
    </row>
    <row r="1059" spans="21:21" x14ac:dyDescent="0.25">
      <c r="U1059" s="33"/>
    </row>
    <row r="1060" spans="21:21" x14ac:dyDescent="0.25">
      <c r="U1060" s="33"/>
    </row>
    <row r="1061" spans="21:21" x14ac:dyDescent="0.25">
      <c r="U1061" s="33"/>
    </row>
    <row r="1062" spans="21:21" x14ac:dyDescent="0.25">
      <c r="U1062" s="33"/>
    </row>
    <row r="1063" spans="21:21" x14ac:dyDescent="0.25">
      <c r="U1063" s="33"/>
    </row>
    <row r="1064" spans="21:21" x14ac:dyDescent="0.25">
      <c r="U1064" s="33"/>
    </row>
    <row r="1065" spans="21:21" x14ac:dyDescent="0.25">
      <c r="U1065" s="33"/>
    </row>
    <row r="1066" spans="21:21" x14ac:dyDescent="0.25">
      <c r="U1066" s="33"/>
    </row>
    <row r="1067" spans="21:21" x14ac:dyDescent="0.25">
      <c r="U1067" s="33"/>
    </row>
    <row r="1068" spans="21:21" x14ac:dyDescent="0.25">
      <c r="U1068" s="33"/>
    </row>
    <row r="1069" spans="21:21" x14ac:dyDescent="0.25">
      <c r="U1069" s="33"/>
    </row>
    <row r="1070" spans="21:21" x14ac:dyDescent="0.25">
      <c r="U1070" s="33"/>
    </row>
    <row r="1071" spans="21:21" x14ac:dyDescent="0.25">
      <c r="U1071" s="33"/>
    </row>
    <row r="1072" spans="21:21" x14ac:dyDescent="0.25">
      <c r="U1072" s="33"/>
    </row>
    <row r="1073" spans="21:21" x14ac:dyDescent="0.25">
      <c r="U1073" s="33"/>
    </row>
    <row r="1074" spans="21:21" x14ac:dyDescent="0.25">
      <c r="U1074" s="33"/>
    </row>
    <row r="1075" spans="21:21" x14ac:dyDescent="0.25">
      <c r="U1075" s="33"/>
    </row>
    <row r="1076" spans="21:21" x14ac:dyDescent="0.25">
      <c r="U1076" s="33"/>
    </row>
    <row r="1077" spans="21:21" x14ac:dyDescent="0.25">
      <c r="U1077" s="33"/>
    </row>
    <row r="1078" spans="21:21" x14ac:dyDescent="0.25">
      <c r="U1078" s="33"/>
    </row>
    <row r="1079" spans="21:21" x14ac:dyDescent="0.25">
      <c r="U1079" s="33"/>
    </row>
    <row r="1080" spans="21:21" x14ac:dyDescent="0.25">
      <c r="U1080" s="33"/>
    </row>
    <row r="1081" spans="21:21" x14ac:dyDescent="0.25">
      <c r="U1081" s="33"/>
    </row>
    <row r="1082" spans="21:21" x14ac:dyDescent="0.25">
      <c r="U1082" s="33"/>
    </row>
    <row r="1083" spans="21:21" x14ac:dyDescent="0.25">
      <c r="U1083" s="33"/>
    </row>
    <row r="1084" spans="21:21" x14ac:dyDescent="0.25">
      <c r="U1084" s="33"/>
    </row>
    <row r="1085" spans="21:21" x14ac:dyDescent="0.25">
      <c r="U1085" s="33"/>
    </row>
    <row r="1086" spans="21:21" x14ac:dyDescent="0.25">
      <c r="U1086" s="33"/>
    </row>
    <row r="1087" spans="21:21" x14ac:dyDescent="0.25">
      <c r="U1087" s="33"/>
    </row>
    <row r="1088" spans="21:21" x14ac:dyDescent="0.25">
      <c r="U1088" s="33"/>
    </row>
    <row r="1089" spans="21:21" x14ac:dyDescent="0.25">
      <c r="U1089" s="33"/>
    </row>
    <row r="1090" spans="21:21" x14ac:dyDescent="0.25">
      <c r="U1090" s="33"/>
    </row>
    <row r="1091" spans="21:21" x14ac:dyDescent="0.25">
      <c r="U1091" s="33"/>
    </row>
    <row r="1092" spans="21:21" x14ac:dyDescent="0.25">
      <c r="U1092" s="33"/>
    </row>
    <row r="1093" spans="21:21" x14ac:dyDescent="0.25">
      <c r="U1093" s="33"/>
    </row>
    <row r="1094" spans="21:21" x14ac:dyDescent="0.25">
      <c r="U1094" s="33"/>
    </row>
    <row r="1095" spans="21:21" x14ac:dyDescent="0.25">
      <c r="U1095" s="33"/>
    </row>
    <row r="1096" spans="21:21" x14ac:dyDescent="0.25">
      <c r="U1096" s="33"/>
    </row>
    <row r="1097" spans="21:21" x14ac:dyDescent="0.25">
      <c r="U1097" s="33"/>
    </row>
    <row r="1098" spans="21:21" x14ac:dyDescent="0.25">
      <c r="U1098" s="33"/>
    </row>
    <row r="1099" spans="21:21" x14ac:dyDescent="0.25">
      <c r="U1099" s="33"/>
    </row>
    <row r="1100" spans="21:21" x14ac:dyDescent="0.25">
      <c r="U1100" s="33"/>
    </row>
    <row r="1101" spans="21:21" x14ac:dyDescent="0.25">
      <c r="U1101" s="33"/>
    </row>
    <row r="1102" spans="21:21" x14ac:dyDescent="0.25">
      <c r="U1102" s="33"/>
    </row>
    <row r="1103" spans="21:21" x14ac:dyDescent="0.25">
      <c r="U1103" s="33"/>
    </row>
    <row r="1104" spans="21:21" x14ac:dyDescent="0.25">
      <c r="U1104" s="33"/>
    </row>
    <row r="1105" spans="21:21" x14ac:dyDescent="0.25">
      <c r="U1105" s="33"/>
    </row>
    <row r="1106" spans="21:21" x14ac:dyDescent="0.25">
      <c r="U1106" s="33"/>
    </row>
    <row r="1107" spans="21:21" x14ac:dyDescent="0.25">
      <c r="U1107" s="33"/>
    </row>
    <row r="1108" spans="21:21" x14ac:dyDescent="0.25">
      <c r="U1108" s="33"/>
    </row>
    <row r="1109" spans="21:21" x14ac:dyDescent="0.25">
      <c r="U1109" s="33"/>
    </row>
    <row r="1110" spans="21:21" x14ac:dyDescent="0.25">
      <c r="U1110" s="33"/>
    </row>
    <row r="1111" spans="21:21" x14ac:dyDescent="0.25">
      <c r="U1111" s="33"/>
    </row>
    <row r="1112" spans="21:21" x14ac:dyDescent="0.25">
      <c r="U1112" s="33"/>
    </row>
    <row r="1113" spans="21:21" x14ac:dyDescent="0.25">
      <c r="U1113" s="33"/>
    </row>
    <row r="1114" spans="21:21" x14ac:dyDescent="0.25">
      <c r="U1114" s="33"/>
    </row>
    <row r="1115" spans="21:21" x14ac:dyDescent="0.25">
      <c r="U1115" s="33"/>
    </row>
    <row r="1116" spans="21:21" x14ac:dyDescent="0.25">
      <c r="U1116" s="33"/>
    </row>
    <row r="1117" spans="21:21" x14ac:dyDescent="0.25">
      <c r="U1117" s="33"/>
    </row>
    <row r="1118" spans="21:21" x14ac:dyDescent="0.25">
      <c r="U1118" s="33"/>
    </row>
    <row r="1119" spans="21:21" x14ac:dyDescent="0.25">
      <c r="U1119" s="33"/>
    </row>
    <row r="1120" spans="21:21" x14ac:dyDescent="0.25">
      <c r="U1120" s="33"/>
    </row>
    <row r="1121" spans="21:21" x14ac:dyDescent="0.25">
      <c r="U1121" s="33"/>
    </row>
    <row r="1122" spans="21:21" x14ac:dyDescent="0.25">
      <c r="U1122" s="33"/>
    </row>
    <row r="1123" spans="21:21" x14ac:dyDescent="0.25">
      <c r="U1123" s="33"/>
    </row>
    <row r="1124" spans="21:21" x14ac:dyDescent="0.25">
      <c r="U1124" s="33"/>
    </row>
    <row r="1125" spans="21:21" x14ac:dyDescent="0.25">
      <c r="U1125" s="33"/>
    </row>
    <row r="1126" spans="21:21" x14ac:dyDescent="0.25">
      <c r="U1126" s="33"/>
    </row>
    <row r="1127" spans="21:21" x14ac:dyDescent="0.25">
      <c r="U1127" s="33"/>
    </row>
    <row r="1128" spans="21:21" x14ac:dyDescent="0.25">
      <c r="U1128" s="33"/>
    </row>
    <row r="1129" spans="21:21" x14ac:dyDescent="0.25">
      <c r="U1129" s="33"/>
    </row>
    <row r="1130" spans="21:21" x14ac:dyDescent="0.25">
      <c r="U1130" s="33"/>
    </row>
    <row r="1131" spans="21:21" x14ac:dyDescent="0.25">
      <c r="U1131" s="33"/>
    </row>
    <row r="1132" spans="21:21" x14ac:dyDescent="0.25">
      <c r="U1132" s="33"/>
    </row>
    <row r="1133" spans="21:21" x14ac:dyDescent="0.25">
      <c r="U1133" s="33"/>
    </row>
    <row r="1134" spans="21:21" x14ac:dyDescent="0.25">
      <c r="U1134" s="33"/>
    </row>
    <row r="1135" spans="21:21" x14ac:dyDescent="0.25">
      <c r="U1135" s="33"/>
    </row>
    <row r="1136" spans="21:21" x14ac:dyDescent="0.25">
      <c r="U1136" s="33"/>
    </row>
    <row r="1137" spans="21:21" x14ac:dyDescent="0.25">
      <c r="U1137" s="33"/>
    </row>
    <row r="1138" spans="21:21" x14ac:dyDescent="0.25">
      <c r="U1138" s="33"/>
    </row>
    <row r="1139" spans="21:21" x14ac:dyDescent="0.25">
      <c r="U1139" s="33"/>
    </row>
    <row r="1140" spans="21:21" x14ac:dyDescent="0.25">
      <c r="U1140" s="33"/>
    </row>
    <row r="1141" spans="21:21" x14ac:dyDescent="0.25">
      <c r="U1141" s="33"/>
    </row>
    <row r="1142" spans="21:21" x14ac:dyDescent="0.25">
      <c r="U1142" s="33"/>
    </row>
    <row r="1143" spans="21:21" x14ac:dyDescent="0.25">
      <c r="U1143" s="33"/>
    </row>
    <row r="1144" spans="21:21" x14ac:dyDescent="0.25">
      <c r="U1144" s="33"/>
    </row>
    <row r="1145" spans="21:21" x14ac:dyDescent="0.25">
      <c r="U1145" s="33"/>
    </row>
    <row r="1146" spans="21:21" x14ac:dyDescent="0.25">
      <c r="U1146" s="33"/>
    </row>
    <row r="1147" spans="21:21" x14ac:dyDescent="0.25">
      <c r="U1147" s="33"/>
    </row>
    <row r="1148" spans="21:21" x14ac:dyDescent="0.25">
      <c r="U1148" s="33"/>
    </row>
    <row r="1149" spans="21:21" x14ac:dyDescent="0.25">
      <c r="U1149" s="33"/>
    </row>
    <row r="1150" spans="21:21" x14ac:dyDescent="0.25">
      <c r="U1150" s="33"/>
    </row>
    <row r="1151" spans="21:21" x14ac:dyDescent="0.25">
      <c r="U1151" s="33"/>
    </row>
    <row r="1152" spans="21:21" x14ac:dyDescent="0.25">
      <c r="U1152" s="33"/>
    </row>
    <row r="1153" spans="21:21" x14ac:dyDescent="0.25">
      <c r="U1153" s="33"/>
    </row>
    <row r="1154" spans="21:21" x14ac:dyDescent="0.25">
      <c r="U1154" s="33"/>
    </row>
    <row r="1155" spans="21:21" x14ac:dyDescent="0.25">
      <c r="U1155" s="33"/>
    </row>
    <row r="1156" spans="21:21" x14ac:dyDescent="0.25">
      <c r="U1156" s="33"/>
    </row>
    <row r="1157" spans="21:21" x14ac:dyDescent="0.25">
      <c r="U1157" s="33"/>
    </row>
    <row r="1158" spans="21:21" x14ac:dyDescent="0.25">
      <c r="U1158" s="33"/>
    </row>
    <row r="1159" spans="21:21" x14ac:dyDescent="0.25">
      <c r="U1159" s="33"/>
    </row>
    <row r="1160" spans="21:21" x14ac:dyDescent="0.25">
      <c r="U1160" s="33"/>
    </row>
    <row r="1161" spans="21:21" x14ac:dyDescent="0.25">
      <c r="U1161" s="33"/>
    </row>
    <row r="1162" spans="21:21" x14ac:dyDescent="0.25">
      <c r="U1162" s="33"/>
    </row>
    <row r="1163" spans="21:21" x14ac:dyDescent="0.25">
      <c r="U1163" s="33"/>
    </row>
    <row r="1164" spans="21:21" x14ac:dyDescent="0.25">
      <c r="U1164" s="33"/>
    </row>
    <row r="1165" spans="21:21" x14ac:dyDescent="0.25">
      <c r="U1165" s="33"/>
    </row>
    <row r="1166" spans="21:21" x14ac:dyDescent="0.25">
      <c r="U1166" s="33"/>
    </row>
    <row r="1167" spans="21:21" x14ac:dyDescent="0.25">
      <c r="U1167" s="33"/>
    </row>
    <row r="1168" spans="21:21" x14ac:dyDescent="0.25">
      <c r="U1168" s="33"/>
    </row>
    <row r="1169" spans="21:21" x14ac:dyDescent="0.25">
      <c r="U1169" s="33"/>
    </row>
    <row r="1170" spans="21:21" x14ac:dyDescent="0.25">
      <c r="U1170" s="33"/>
    </row>
    <row r="1171" spans="21:21" x14ac:dyDescent="0.25">
      <c r="U1171" s="33"/>
    </row>
    <row r="1172" spans="21:21" x14ac:dyDescent="0.25">
      <c r="U1172" s="33"/>
    </row>
    <row r="1173" spans="21:21" x14ac:dyDescent="0.25">
      <c r="U1173" s="33"/>
    </row>
    <row r="1174" spans="21:21" x14ac:dyDescent="0.25">
      <c r="U1174" s="33"/>
    </row>
    <row r="1175" spans="21:21" x14ac:dyDescent="0.25">
      <c r="U1175" s="33"/>
    </row>
    <row r="1176" spans="21:21" x14ac:dyDescent="0.25">
      <c r="U1176" s="33"/>
    </row>
    <row r="1177" spans="21:21" x14ac:dyDescent="0.25">
      <c r="U1177" s="33"/>
    </row>
    <row r="1178" spans="21:21" x14ac:dyDescent="0.25">
      <c r="U1178" s="33"/>
    </row>
    <row r="1179" spans="21:21" x14ac:dyDescent="0.25">
      <c r="U1179" s="33"/>
    </row>
    <row r="1180" spans="21:21" x14ac:dyDescent="0.25">
      <c r="U1180" s="33"/>
    </row>
    <row r="1181" spans="21:21" x14ac:dyDescent="0.25">
      <c r="U1181" s="33"/>
    </row>
    <row r="1182" spans="21:21" x14ac:dyDescent="0.25">
      <c r="U1182" s="33"/>
    </row>
    <row r="1183" spans="21:21" x14ac:dyDescent="0.25">
      <c r="U1183" s="33"/>
    </row>
    <row r="1184" spans="21:21" x14ac:dyDescent="0.25">
      <c r="U1184" s="33"/>
    </row>
    <row r="1185" spans="21:21" x14ac:dyDescent="0.25">
      <c r="U1185" s="33"/>
    </row>
    <row r="1186" spans="21:21" x14ac:dyDescent="0.25">
      <c r="U1186" s="33"/>
    </row>
    <row r="1187" spans="21:21" x14ac:dyDescent="0.25">
      <c r="U1187" s="33"/>
    </row>
    <row r="1188" spans="21:21" x14ac:dyDescent="0.25">
      <c r="U1188" s="33"/>
    </row>
    <row r="1189" spans="21:21" x14ac:dyDescent="0.25">
      <c r="U1189" s="33"/>
    </row>
    <row r="1190" spans="21:21" x14ac:dyDescent="0.25">
      <c r="U1190" s="33"/>
    </row>
    <row r="1191" spans="21:21" x14ac:dyDescent="0.25">
      <c r="U1191" s="33"/>
    </row>
    <row r="1192" spans="21:21" x14ac:dyDescent="0.25">
      <c r="U1192" s="33"/>
    </row>
    <row r="1193" spans="21:21" x14ac:dyDescent="0.25">
      <c r="U1193" s="33"/>
    </row>
    <row r="1194" spans="21:21" x14ac:dyDescent="0.25">
      <c r="U1194" s="33"/>
    </row>
    <row r="1195" spans="21:21" x14ac:dyDescent="0.25">
      <c r="U1195" s="33"/>
    </row>
    <row r="1196" spans="21:21" x14ac:dyDescent="0.25">
      <c r="U1196" s="33"/>
    </row>
    <row r="1197" spans="21:21" x14ac:dyDescent="0.25">
      <c r="U1197" s="33"/>
    </row>
    <row r="1198" spans="21:21" x14ac:dyDescent="0.25">
      <c r="U1198" s="33"/>
    </row>
    <row r="1199" spans="21:21" x14ac:dyDescent="0.25">
      <c r="U1199" s="33"/>
    </row>
    <row r="1200" spans="21:21" x14ac:dyDescent="0.25">
      <c r="U1200" s="33"/>
    </row>
    <row r="1201" spans="21:21" x14ac:dyDescent="0.25">
      <c r="U1201" s="33"/>
    </row>
    <row r="1202" spans="21:21" x14ac:dyDescent="0.25">
      <c r="U1202" s="33"/>
    </row>
    <row r="1203" spans="21:21" x14ac:dyDescent="0.25">
      <c r="U1203" s="33"/>
    </row>
    <row r="1204" spans="21:21" x14ac:dyDescent="0.25">
      <c r="U1204" s="33"/>
    </row>
    <row r="1205" spans="21:21" x14ac:dyDescent="0.25">
      <c r="U1205" s="33"/>
    </row>
    <row r="1206" spans="21:21" x14ac:dyDescent="0.25">
      <c r="U1206" s="33"/>
    </row>
    <row r="1207" spans="21:21" x14ac:dyDescent="0.25">
      <c r="U1207" s="33"/>
    </row>
    <row r="1208" spans="21:21" x14ac:dyDescent="0.25">
      <c r="U1208" s="33"/>
    </row>
    <row r="1209" spans="21:21" x14ac:dyDescent="0.25">
      <c r="U1209" s="33"/>
    </row>
    <row r="1210" spans="21:21" x14ac:dyDescent="0.25">
      <c r="U1210" s="33"/>
    </row>
    <row r="1211" spans="21:21" x14ac:dyDescent="0.25">
      <c r="U1211" s="33"/>
    </row>
    <row r="1212" spans="21:21" x14ac:dyDescent="0.25">
      <c r="U1212" s="33"/>
    </row>
    <row r="1213" spans="21:21" x14ac:dyDescent="0.25">
      <c r="U1213" s="33"/>
    </row>
    <row r="1214" spans="21:21" x14ac:dyDescent="0.25">
      <c r="U1214" s="33"/>
    </row>
    <row r="1215" spans="21:21" x14ac:dyDescent="0.25">
      <c r="U1215" s="33"/>
    </row>
    <row r="1216" spans="21:21" x14ac:dyDescent="0.25">
      <c r="U1216" s="33"/>
    </row>
    <row r="1217" spans="21:21" x14ac:dyDescent="0.25">
      <c r="U1217" s="33"/>
    </row>
    <row r="1218" spans="21:21" x14ac:dyDescent="0.25">
      <c r="U1218" s="33"/>
    </row>
    <row r="1219" spans="21:21" x14ac:dyDescent="0.25">
      <c r="U1219" s="33"/>
    </row>
    <row r="1220" spans="21:21" x14ac:dyDescent="0.25">
      <c r="U1220" s="33"/>
    </row>
    <row r="1221" spans="21:21" x14ac:dyDescent="0.25">
      <c r="U1221" s="33"/>
    </row>
    <row r="1222" spans="21:21" x14ac:dyDescent="0.25">
      <c r="U1222" s="33"/>
    </row>
    <row r="1223" spans="21:21" x14ac:dyDescent="0.25">
      <c r="U1223" s="33"/>
    </row>
    <row r="1224" spans="21:21" x14ac:dyDescent="0.25">
      <c r="U1224" s="33"/>
    </row>
    <row r="1225" spans="21:21" x14ac:dyDescent="0.25">
      <c r="U1225" s="33"/>
    </row>
    <row r="1226" spans="21:21" x14ac:dyDescent="0.25">
      <c r="U1226" s="33"/>
    </row>
    <row r="1227" spans="21:21" x14ac:dyDescent="0.25">
      <c r="U1227" s="33"/>
    </row>
    <row r="1228" spans="21:21" x14ac:dyDescent="0.25">
      <c r="U1228" s="33"/>
    </row>
    <row r="1229" spans="21:21" x14ac:dyDescent="0.25">
      <c r="U1229" s="33"/>
    </row>
    <row r="1230" spans="21:21" x14ac:dyDescent="0.25">
      <c r="U1230" s="33"/>
    </row>
    <row r="1231" spans="21:21" x14ac:dyDescent="0.25">
      <c r="U1231" s="33"/>
    </row>
    <row r="1232" spans="21:21" x14ac:dyDescent="0.25">
      <c r="U1232" s="33"/>
    </row>
    <row r="1233" spans="21:21" x14ac:dyDescent="0.25">
      <c r="U1233" s="33"/>
    </row>
    <row r="1234" spans="21:21" x14ac:dyDescent="0.25">
      <c r="U1234" s="33"/>
    </row>
    <row r="1235" spans="21:21" x14ac:dyDescent="0.25">
      <c r="U1235" s="33"/>
    </row>
    <row r="1236" spans="21:21" x14ac:dyDescent="0.25">
      <c r="U1236" s="33"/>
    </row>
    <row r="1237" spans="21:21" x14ac:dyDescent="0.25">
      <c r="U1237" s="33"/>
    </row>
    <row r="1238" spans="21:21" x14ac:dyDescent="0.25">
      <c r="U1238" s="33"/>
    </row>
    <row r="1239" spans="21:21" x14ac:dyDescent="0.25">
      <c r="U1239" s="33"/>
    </row>
    <row r="1240" spans="21:21" x14ac:dyDescent="0.25">
      <c r="U1240" s="33"/>
    </row>
    <row r="1241" spans="21:21" x14ac:dyDescent="0.25">
      <c r="U1241" s="33"/>
    </row>
    <row r="1242" spans="21:21" x14ac:dyDescent="0.25">
      <c r="U1242" s="33"/>
    </row>
    <row r="1243" spans="21:21" x14ac:dyDescent="0.25">
      <c r="U1243" s="33"/>
    </row>
    <row r="1244" spans="21:21" x14ac:dyDescent="0.25">
      <c r="U1244" s="33"/>
    </row>
    <row r="1245" spans="21:21" x14ac:dyDescent="0.25">
      <c r="U1245" s="33"/>
    </row>
    <row r="1246" spans="21:21" x14ac:dyDescent="0.25">
      <c r="U1246" s="33"/>
    </row>
    <row r="1247" spans="21:21" x14ac:dyDescent="0.25">
      <c r="U1247" s="33"/>
    </row>
    <row r="1248" spans="21:21" x14ac:dyDescent="0.25">
      <c r="U1248" s="33"/>
    </row>
    <row r="1249" spans="21:21" x14ac:dyDescent="0.25">
      <c r="U1249" s="33"/>
    </row>
    <row r="1250" spans="21:21" x14ac:dyDescent="0.25">
      <c r="U1250" s="33"/>
    </row>
    <row r="1251" spans="21:21" x14ac:dyDescent="0.25">
      <c r="U1251" s="33"/>
    </row>
    <row r="1252" spans="21:21" x14ac:dyDescent="0.25">
      <c r="U1252" s="33"/>
    </row>
    <row r="1253" spans="21:21" x14ac:dyDescent="0.25">
      <c r="U1253" s="33"/>
    </row>
    <row r="1254" spans="21:21" x14ac:dyDescent="0.25">
      <c r="U1254" s="33"/>
    </row>
    <row r="1255" spans="21:21" x14ac:dyDescent="0.25">
      <c r="U1255" s="33"/>
    </row>
    <row r="1256" spans="21:21" x14ac:dyDescent="0.25">
      <c r="U1256" s="33"/>
    </row>
  </sheetData>
  <mergeCells count="9">
    <mergeCell ref="A1:I1"/>
    <mergeCell ref="A2:A3"/>
    <mergeCell ref="B2:B3"/>
    <mergeCell ref="D2:D3"/>
    <mergeCell ref="E2:E3"/>
    <mergeCell ref="F2:F3"/>
    <mergeCell ref="G2:G3"/>
    <mergeCell ref="H2:H3"/>
    <mergeCell ref="I2:I3"/>
  </mergeCells>
  <pageMargins left="0.7" right="0.7" top="0.75" bottom="0.75" header="0.3" footer="0.3"/>
  <pageSetup orientation="portrait" horizontalDpi="1200" verticalDpi="1200"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53A72-0DED-45D8-A647-DB9AD5A09FFB}">
  <sheetPr>
    <tabColor theme="2" tint="-0.499984740745262"/>
  </sheetPr>
  <dimension ref="A1:L39"/>
  <sheetViews>
    <sheetView zoomScale="140" zoomScaleNormal="140" workbookViewId="0">
      <selection activeCell="M28" sqref="M28"/>
    </sheetView>
  </sheetViews>
  <sheetFormatPr defaultRowHeight="14.4" x14ac:dyDescent="0.3"/>
  <sheetData>
    <row r="1" spans="1:1" x14ac:dyDescent="0.3">
      <c r="A1" s="7"/>
    </row>
    <row r="38" spans="1:12" x14ac:dyDescent="0.3">
      <c r="A38" s="331" t="s">
        <v>1361</v>
      </c>
      <c r="B38" s="331"/>
      <c r="C38" s="331"/>
      <c r="D38" s="331"/>
      <c r="E38" s="331"/>
      <c r="F38" s="331"/>
      <c r="G38" s="331"/>
      <c r="H38" s="331"/>
      <c r="I38" s="331"/>
      <c r="J38" s="331"/>
      <c r="K38" s="331"/>
      <c r="L38" s="331"/>
    </row>
    <row r="39" spans="1:12" x14ac:dyDescent="0.3">
      <c r="A39" s="331"/>
      <c r="B39" s="331"/>
      <c r="C39" s="331"/>
      <c r="D39" s="331"/>
      <c r="E39" s="331"/>
      <c r="F39" s="331"/>
      <c r="G39" s="331"/>
      <c r="H39" s="331"/>
      <c r="I39" s="331"/>
      <c r="J39" s="331"/>
      <c r="K39" s="331"/>
      <c r="L39" s="331"/>
    </row>
  </sheetData>
  <mergeCells count="1">
    <mergeCell ref="A38:L39"/>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41A67-E3EE-480B-B9D3-05E23E8D7574}">
  <sheetPr>
    <tabColor rgb="FF7030A0"/>
  </sheetPr>
  <dimension ref="A1:J1048569"/>
  <sheetViews>
    <sheetView zoomScale="140" zoomScaleNormal="140" workbookViewId="0">
      <selection activeCell="M1" sqref="M1:R1048576"/>
    </sheetView>
  </sheetViews>
  <sheetFormatPr defaultRowHeight="14.4" x14ac:dyDescent="0.3"/>
  <cols>
    <col min="1" max="1" width="9.44140625" style="7" bestFit="1" customWidth="1"/>
    <col min="2" max="2" width="16" style="7" bestFit="1" customWidth="1"/>
    <col min="3" max="3" width="7.33203125" style="7" bestFit="1" customWidth="1"/>
    <col min="4" max="4" width="8.88671875" style="7" bestFit="1" customWidth="1"/>
    <col min="5" max="5" width="7.6640625" style="7" bestFit="1" customWidth="1"/>
    <col min="6" max="6" width="2.6640625" style="7" customWidth="1"/>
    <col min="7" max="7" width="16" style="7" bestFit="1" customWidth="1"/>
    <col min="8" max="8" width="7.33203125" style="7" bestFit="1" customWidth="1"/>
    <col min="9" max="9" width="8.88671875" style="7" bestFit="1" customWidth="1"/>
    <col min="10" max="10" width="7.6640625" style="7" bestFit="1" customWidth="1"/>
  </cols>
  <sheetData>
    <row r="1" spans="1:10" x14ac:dyDescent="0.3">
      <c r="A1" s="7" t="s">
        <v>1408</v>
      </c>
    </row>
    <row r="2" spans="1:10" x14ac:dyDescent="0.3">
      <c r="B2" s="289" t="s">
        <v>0</v>
      </c>
      <c r="C2" s="289"/>
      <c r="D2" s="289"/>
      <c r="E2" s="289"/>
      <c r="F2" s="36"/>
      <c r="G2" s="289" t="s">
        <v>1</v>
      </c>
      <c r="H2" s="289"/>
      <c r="I2" s="289"/>
      <c r="J2" s="289"/>
    </row>
    <row r="3" spans="1:10" x14ac:dyDescent="0.3">
      <c r="A3" s="18" t="s">
        <v>2</v>
      </c>
      <c r="B3" s="18" t="s">
        <v>3</v>
      </c>
      <c r="C3" s="19" t="s">
        <v>4</v>
      </c>
      <c r="D3" s="19" t="s">
        <v>5</v>
      </c>
      <c r="E3" s="19" t="s">
        <v>6</v>
      </c>
      <c r="F3" s="19"/>
      <c r="G3" s="18" t="s">
        <v>3</v>
      </c>
      <c r="H3" s="19" t="s">
        <v>4</v>
      </c>
      <c r="I3" s="19" t="s">
        <v>5</v>
      </c>
      <c r="J3" s="19" t="s">
        <v>6</v>
      </c>
    </row>
    <row r="4" spans="1:10" x14ac:dyDescent="0.3">
      <c r="A4" s="37">
        <v>44718</v>
      </c>
      <c r="B4" s="38"/>
      <c r="C4" s="39"/>
      <c r="G4" s="40" t="s">
        <v>7</v>
      </c>
      <c r="H4" s="39">
        <v>350</v>
      </c>
      <c r="I4" s="7">
        <v>80</v>
      </c>
      <c r="J4" s="7">
        <v>12</v>
      </c>
    </row>
    <row r="5" spans="1:10" x14ac:dyDescent="0.3">
      <c r="A5" s="37">
        <v>44719</v>
      </c>
      <c r="B5" s="38"/>
      <c r="C5" s="39"/>
      <c r="G5" s="40" t="s">
        <v>7</v>
      </c>
      <c r="H5" s="39">
        <v>676</v>
      </c>
      <c r="I5" s="7">
        <v>40</v>
      </c>
      <c r="J5" s="7">
        <v>24</v>
      </c>
    </row>
    <row r="6" spans="1:10" x14ac:dyDescent="0.3">
      <c r="A6" s="37">
        <v>44720</v>
      </c>
      <c r="B6" s="38"/>
      <c r="C6" s="39"/>
      <c r="G6" s="40" t="s">
        <v>7</v>
      </c>
      <c r="H6" s="39">
        <v>179</v>
      </c>
      <c r="I6" s="7">
        <v>40</v>
      </c>
      <c r="J6" s="7">
        <v>6</v>
      </c>
    </row>
    <row r="7" spans="1:10" x14ac:dyDescent="0.3">
      <c r="A7" s="37">
        <v>44721</v>
      </c>
      <c r="B7" s="38"/>
      <c r="C7" s="39"/>
      <c r="G7" s="40" t="s">
        <v>7</v>
      </c>
      <c r="H7" s="39"/>
    </row>
    <row r="8" spans="1:10" x14ac:dyDescent="0.3">
      <c r="A8" s="37">
        <v>44722</v>
      </c>
      <c r="B8" s="38"/>
      <c r="C8" s="39"/>
      <c r="G8" s="40" t="s">
        <v>7</v>
      </c>
      <c r="H8" s="39">
        <v>477</v>
      </c>
      <c r="I8" s="7">
        <v>40</v>
      </c>
      <c r="J8" s="7">
        <v>17</v>
      </c>
    </row>
    <row r="9" spans="1:10" x14ac:dyDescent="0.3">
      <c r="A9" s="37">
        <v>44723</v>
      </c>
      <c r="B9" s="40" t="s">
        <v>7</v>
      </c>
      <c r="C9" s="39">
        <v>5383</v>
      </c>
      <c r="D9" s="7">
        <v>240</v>
      </c>
      <c r="E9" s="7">
        <v>142</v>
      </c>
      <c r="G9" s="40" t="s">
        <v>7</v>
      </c>
      <c r="H9" s="39">
        <v>1029</v>
      </c>
      <c r="I9" s="7">
        <v>40</v>
      </c>
      <c r="J9" s="7">
        <v>36</v>
      </c>
    </row>
    <row r="10" spans="1:10" x14ac:dyDescent="0.3">
      <c r="A10" s="37">
        <v>44724</v>
      </c>
      <c r="B10" s="40" t="s">
        <v>7</v>
      </c>
      <c r="C10" s="39">
        <v>8338</v>
      </c>
      <c r="D10" s="7">
        <v>160</v>
      </c>
      <c r="E10" s="7">
        <v>160</v>
      </c>
      <c r="G10" s="40" t="s">
        <v>7</v>
      </c>
      <c r="H10" s="39">
        <v>120</v>
      </c>
      <c r="I10" s="7">
        <v>22</v>
      </c>
      <c r="J10" s="7">
        <v>4</v>
      </c>
    </row>
    <row r="11" spans="1:10" x14ac:dyDescent="0.3">
      <c r="A11" s="37">
        <v>44725</v>
      </c>
      <c r="B11" s="40" t="s">
        <v>7</v>
      </c>
      <c r="C11" s="39">
        <v>2698</v>
      </c>
      <c r="D11" s="7">
        <v>160</v>
      </c>
      <c r="E11" s="7">
        <v>78</v>
      </c>
      <c r="G11" s="40" t="s">
        <v>7</v>
      </c>
      <c r="H11" s="39">
        <v>223</v>
      </c>
      <c r="I11" s="7">
        <v>34</v>
      </c>
      <c r="J11" s="7">
        <v>8</v>
      </c>
    </row>
    <row r="12" spans="1:10" x14ac:dyDescent="0.3">
      <c r="A12" s="37">
        <v>44726</v>
      </c>
      <c r="B12" s="38"/>
      <c r="C12" s="39"/>
      <c r="G12" s="40" t="s">
        <v>7</v>
      </c>
      <c r="H12" s="39"/>
    </row>
    <row r="13" spans="1:10" x14ac:dyDescent="0.3">
      <c r="A13" s="37">
        <v>44727</v>
      </c>
      <c r="B13" s="38" t="s">
        <v>8</v>
      </c>
      <c r="C13" s="39">
        <v>26026</v>
      </c>
      <c r="D13" s="7">
        <v>200</v>
      </c>
      <c r="E13" s="7">
        <v>200</v>
      </c>
      <c r="G13" s="40" t="s">
        <v>7</v>
      </c>
      <c r="H13" s="39">
        <v>199</v>
      </c>
      <c r="I13" s="7">
        <v>40</v>
      </c>
      <c r="J13" s="7">
        <v>7</v>
      </c>
    </row>
    <row r="14" spans="1:10" x14ac:dyDescent="0.3">
      <c r="A14" s="37">
        <v>44728</v>
      </c>
      <c r="B14" s="38" t="s">
        <v>8</v>
      </c>
      <c r="C14" s="39">
        <v>15220</v>
      </c>
      <c r="D14" s="7">
        <v>240</v>
      </c>
      <c r="E14" s="7">
        <v>180</v>
      </c>
      <c r="G14" s="40" t="s">
        <v>7</v>
      </c>
      <c r="H14" s="39">
        <v>520</v>
      </c>
      <c r="I14" s="7">
        <v>80</v>
      </c>
      <c r="J14" s="7">
        <v>19</v>
      </c>
    </row>
    <row r="15" spans="1:10" x14ac:dyDescent="0.3">
      <c r="A15" s="37">
        <v>44729</v>
      </c>
      <c r="B15" s="38"/>
      <c r="C15" s="39"/>
      <c r="G15" s="40" t="s">
        <v>7</v>
      </c>
      <c r="H15" s="39">
        <v>677</v>
      </c>
      <c r="I15" s="7">
        <v>40</v>
      </c>
      <c r="J15" s="7">
        <v>31</v>
      </c>
    </row>
    <row r="16" spans="1:10" x14ac:dyDescent="0.3">
      <c r="A16" s="37">
        <v>44730</v>
      </c>
      <c r="B16" s="38"/>
      <c r="C16" s="39"/>
      <c r="G16" s="40" t="s">
        <v>7</v>
      </c>
      <c r="H16" s="39">
        <v>365</v>
      </c>
    </row>
    <row r="17" spans="1:10" x14ac:dyDescent="0.3">
      <c r="A17" s="37">
        <v>44731</v>
      </c>
      <c r="B17" s="38"/>
      <c r="C17" s="39"/>
      <c r="G17" s="40" t="s">
        <v>7</v>
      </c>
      <c r="H17" s="39"/>
    </row>
    <row r="18" spans="1:10" x14ac:dyDescent="0.3">
      <c r="A18" s="37">
        <v>44732</v>
      </c>
      <c r="B18" s="38" t="s">
        <v>9</v>
      </c>
      <c r="C18" s="39">
        <v>21323</v>
      </c>
      <c r="D18" s="7">
        <v>240</v>
      </c>
      <c r="E18" s="7">
        <v>236</v>
      </c>
      <c r="G18" s="40" t="s">
        <v>7</v>
      </c>
      <c r="H18" s="39">
        <v>571</v>
      </c>
      <c r="I18" s="7">
        <v>40</v>
      </c>
      <c r="J18" s="7">
        <v>27</v>
      </c>
    </row>
    <row r="19" spans="1:10" x14ac:dyDescent="0.3">
      <c r="A19" s="37">
        <v>44733</v>
      </c>
      <c r="B19" s="38" t="s">
        <v>9</v>
      </c>
      <c r="C19" s="39">
        <v>12958</v>
      </c>
      <c r="D19" s="7">
        <v>240</v>
      </c>
      <c r="E19" s="7">
        <v>144</v>
      </c>
      <c r="G19" s="40" t="s">
        <v>7</v>
      </c>
      <c r="H19" s="39">
        <v>242</v>
      </c>
      <c r="I19" s="7">
        <v>40</v>
      </c>
      <c r="J19" s="7">
        <v>9</v>
      </c>
    </row>
    <row r="20" spans="1:10" x14ac:dyDescent="0.3">
      <c r="A20" s="37">
        <v>44734</v>
      </c>
      <c r="B20" s="38"/>
      <c r="C20" s="39"/>
      <c r="G20" s="40" t="s">
        <v>7</v>
      </c>
      <c r="H20" s="39">
        <v>460</v>
      </c>
      <c r="I20" s="7">
        <v>40</v>
      </c>
      <c r="J20" s="7">
        <v>16</v>
      </c>
    </row>
    <row r="21" spans="1:10" x14ac:dyDescent="0.3">
      <c r="A21" s="37">
        <v>44735</v>
      </c>
      <c r="B21" s="38"/>
      <c r="C21" s="39"/>
      <c r="G21" s="40" t="s">
        <v>7</v>
      </c>
      <c r="H21" s="39">
        <v>236</v>
      </c>
      <c r="I21" s="7">
        <v>40</v>
      </c>
      <c r="J21" s="7">
        <v>8</v>
      </c>
    </row>
    <row r="22" spans="1:10" x14ac:dyDescent="0.3">
      <c r="A22" s="37">
        <v>44736</v>
      </c>
      <c r="B22" s="38"/>
      <c r="C22" s="39"/>
      <c r="G22" s="40" t="s">
        <v>7</v>
      </c>
      <c r="H22" s="39"/>
    </row>
    <row r="23" spans="1:10" x14ac:dyDescent="0.3">
      <c r="A23" s="37">
        <v>44737</v>
      </c>
      <c r="B23" s="38" t="s">
        <v>10</v>
      </c>
      <c r="C23" s="39">
        <v>60377</v>
      </c>
      <c r="D23" s="7">
        <v>240</v>
      </c>
      <c r="E23" s="7">
        <v>240</v>
      </c>
      <c r="G23" s="40" t="s">
        <v>7</v>
      </c>
      <c r="H23" s="39">
        <v>542</v>
      </c>
      <c r="I23" s="7">
        <v>80</v>
      </c>
      <c r="J23" s="7">
        <v>19</v>
      </c>
    </row>
    <row r="24" spans="1:10" x14ac:dyDescent="0.3">
      <c r="A24" s="37">
        <v>44738</v>
      </c>
      <c r="B24" s="38" t="s">
        <v>10</v>
      </c>
      <c r="C24" s="39">
        <v>14959</v>
      </c>
      <c r="D24" s="7">
        <v>240</v>
      </c>
      <c r="E24" s="7">
        <v>140</v>
      </c>
      <c r="G24" s="40" t="s">
        <v>7</v>
      </c>
      <c r="H24" s="39">
        <v>465</v>
      </c>
      <c r="I24" s="7">
        <v>120</v>
      </c>
      <c r="J24" s="7">
        <v>50</v>
      </c>
    </row>
    <row r="25" spans="1:10" x14ac:dyDescent="0.3">
      <c r="A25" s="37">
        <v>44739</v>
      </c>
      <c r="B25" s="38"/>
      <c r="C25" s="39"/>
      <c r="G25" s="40" t="s">
        <v>7</v>
      </c>
      <c r="H25" s="39">
        <v>1684</v>
      </c>
    </row>
    <row r="26" spans="1:10" x14ac:dyDescent="0.3">
      <c r="A26" s="37">
        <v>44740</v>
      </c>
      <c r="B26" s="38"/>
      <c r="C26" s="39"/>
      <c r="G26" s="40" t="s">
        <v>7</v>
      </c>
      <c r="H26" s="39">
        <v>1560</v>
      </c>
      <c r="I26" s="7">
        <v>120</v>
      </c>
      <c r="J26" s="7">
        <v>87</v>
      </c>
    </row>
    <row r="27" spans="1:10" x14ac:dyDescent="0.3">
      <c r="A27" s="37">
        <v>44741</v>
      </c>
      <c r="B27" s="38"/>
      <c r="C27" s="39"/>
      <c r="G27" s="136"/>
      <c r="H27" s="39"/>
    </row>
    <row r="28" spans="1:10" x14ac:dyDescent="0.3">
      <c r="A28" s="37">
        <v>44742</v>
      </c>
      <c r="B28" s="38"/>
      <c r="C28" s="39"/>
      <c r="G28" s="136"/>
      <c r="H28" s="39"/>
    </row>
    <row r="29" spans="1:10" x14ac:dyDescent="0.3">
      <c r="A29" s="37">
        <v>44743</v>
      </c>
      <c r="B29" s="38"/>
      <c r="C29" s="39"/>
      <c r="G29" s="136"/>
      <c r="H29" s="39"/>
    </row>
    <row r="30" spans="1:10" x14ac:dyDescent="0.3">
      <c r="A30" s="37">
        <v>44744</v>
      </c>
      <c r="B30" s="38"/>
      <c r="C30" s="39"/>
      <c r="G30" s="136"/>
      <c r="H30" s="39"/>
    </row>
    <row r="31" spans="1:10" x14ac:dyDescent="0.3">
      <c r="A31" s="37">
        <v>44745</v>
      </c>
      <c r="B31" s="38"/>
      <c r="C31" s="39"/>
      <c r="G31" s="136"/>
      <c r="H31" s="39"/>
    </row>
    <row r="32" spans="1:10" x14ac:dyDescent="0.3">
      <c r="A32" s="37">
        <v>44746</v>
      </c>
      <c r="B32" s="38"/>
      <c r="C32" s="39"/>
      <c r="G32" s="136"/>
      <c r="H32" s="39"/>
    </row>
    <row r="33" spans="1:10" x14ac:dyDescent="0.3">
      <c r="A33" s="37">
        <v>44747</v>
      </c>
      <c r="B33" s="38"/>
      <c r="C33" s="39"/>
      <c r="G33" s="136"/>
      <c r="H33" s="39"/>
    </row>
    <row r="34" spans="1:10" x14ac:dyDescent="0.3">
      <c r="A34" s="37">
        <v>44748</v>
      </c>
      <c r="B34" s="38" t="s">
        <v>11</v>
      </c>
      <c r="C34" s="39">
        <v>23013</v>
      </c>
      <c r="D34" s="7">
        <v>200</v>
      </c>
      <c r="E34" s="7">
        <v>192</v>
      </c>
      <c r="G34" s="38" t="s">
        <v>11</v>
      </c>
      <c r="H34" s="39">
        <v>734</v>
      </c>
      <c r="I34" s="7">
        <v>80</v>
      </c>
      <c r="J34" s="7">
        <v>68</v>
      </c>
    </row>
    <row r="35" spans="1:10" x14ac:dyDescent="0.3">
      <c r="A35" s="37">
        <v>44749</v>
      </c>
      <c r="B35" s="38" t="s">
        <v>11</v>
      </c>
      <c r="C35" s="39">
        <v>3388</v>
      </c>
      <c r="D35" s="7">
        <v>200</v>
      </c>
      <c r="E35" s="7">
        <v>28</v>
      </c>
      <c r="G35" s="38" t="s">
        <v>11</v>
      </c>
      <c r="H35" s="39">
        <v>677</v>
      </c>
      <c r="I35" s="7">
        <v>120</v>
      </c>
      <c r="J35" s="7">
        <v>48</v>
      </c>
    </row>
    <row r="36" spans="1:10" x14ac:dyDescent="0.3">
      <c r="A36" s="37">
        <v>44750</v>
      </c>
      <c r="B36" s="38" t="s">
        <v>11</v>
      </c>
      <c r="C36" s="39"/>
      <c r="G36" s="38" t="s">
        <v>11</v>
      </c>
      <c r="H36" s="39"/>
    </row>
    <row r="37" spans="1:10" x14ac:dyDescent="0.3">
      <c r="A37" s="37">
        <v>44751</v>
      </c>
      <c r="B37" s="38" t="s">
        <v>11</v>
      </c>
      <c r="C37" s="39"/>
      <c r="G37" s="38" t="s">
        <v>11</v>
      </c>
      <c r="H37" s="39"/>
    </row>
    <row r="38" spans="1:10" x14ac:dyDescent="0.3">
      <c r="A38" s="37">
        <v>44752</v>
      </c>
      <c r="B38" s="38" t="s">
        <v>11</v>
      </c>
      <c r="C38" s="39">
        <v>5902</v>
      </c>
      <c r="D38" s="7">
        <v>200</v>
      </c>
      <c r="E38" s="7">
        <v>49</v>
      </c>
      <c r="G38" s="38" t="s">
        <v>11</v>
      </c>
      <c r="H38" s="39">
        <v>598</v>
      </c>
      <c r="I38" s="7">
        <v>80</v>
      </c>
      <c r="J38" s="7">
        <v>56</v>
      </c>
    </row>
    <row r="39" spans="1:10" x14ac:dyDescent="0.3">
      <c r="A39" s="37">
        <v>44753</v>
      </c>
      <c r="B39" s="38" t="s">
        <v>11</v>
      </c>
      <c r="C39" s="39">
        <v>401</v>
      </c>
      <c r="D39" s="7">
        <v>200</v>
      </c>
      <c r="E39" s="7">
        <v>4</v>
      </c>
      <c r="G39" s="38" t="s">
        <v>11</v>
      </c>
      <c r="H39" s="39">
        <v>374</v>
      </c>
      <c r="I39" s="7">
        <v>80</v>
      </c>
      <c r="J39" s="7">
        <v>35</v>
      </c>
    </row>
    <row r="40" spans="1:10" x14ac:dyDescent="0.3">
      <c r="A40" s="37">
        <v>44754</v>
      </c>
      <c r="B40" s="38" t="s">
        <v>11</v>
      </c>
      <c r="C40" s="39"/>
      <c r="G40" s="38" t="s">
        <v>11</v>
      </c>
      <c r="H40" s="39">
        <v>48</v>
      </c>
      <c r="I40" s="7">
        <v>24</v>
      </c>
      <c r="J40" s="7">
        <v>3</v>
      </c>
    </row>
    <row r="41" spans="1:10" x14ac:dyDescent="0.3">
      <c r="A41" s="37">
        <v>44755</v>
      </c>
      <c r="B41" s="38" t="s">
        <v>11</v>
      </c>
      <c r="C41" s="39"/>
      <c r="G41" s="38" t="s">
        <v>11</v>
      </c>
      <c r="H41" s="270" t="s">
        <v>1367</v>
      </c>
    </row>
    <row r="42" spans="1:10" x14ac:dyDescent="0.3">
      <c r="A42" s="37">
        <v>44756</v>
      </c>
      <c r="B42" s="38" t="s">
        <v>11</v>
      </c>
      <c r="C42" s="270" t="s">
        <v>1367</v>
      </c>
      <c r="D42" s="7">
        <v>320</v>
      </c>
      <c r="E42" s="7">
        <v>107</v>
      </c>
      <c r="G42" s="38" t="s">
        <v>11</v>
      </c>
      <c r="H42" s="39">
        <v>1177</v>
      </c>
      <c r="I42" s="7">
        <v>160</v>
      </c>
      <c r="J42" s="7">
        <v>111</v>
      </c>
    </row>
    <row r="43" spans="1:10" x14ac:dyDescent="0.3">
      <c r="A43" s="37">
        <v>44757</v>
      </c>
      <c r="B43" s="38" t="s">
        <v>12</v>
      </c>
      <c r="C43" s="39">
        <v>15433</v>
      </c>
      <c r="D43" s="7">
        <v>80</v>
      </c>
      <c r="E43" s="7">
        <v>42</v>
      </c>
      <c r="G43" s="38" t="s">
        <v>11</v>
      </c>
      <c r="H43" s="39">
        <v>438</v>
      </c>
      <c r="I43" s="7">
        <v>160</v>
      </c>
      <c r="J43" s="7">
        <v>41</v>
      </c>
    </row>
    <row r="44" spans="1:10" x14ac:dyDescent="0.3">
      <c r="A44" s="37">
        <v>44758</v>
      </c>
      <c r="B44" s="38" t="s">
        <v>12</v>
      </c>
      <c r="C44" s="39"/>
      <c r="G44" s="38" t="s">
        <v>11</v>
      </c>
      <c r="H44" s="39">
        <v>13</v>
      </c>
      <c r="I44" s="7">
        <v>24</v>
      </c>
      <c r="J44" s="7">
        <v>3</v>
      </c>
    </row>
    <row r="45" spans="1:10" x14ac:dyDescent="0.3">
      <c r="A45" s="37">
        <v>44759</v>
      </c>
      <c r="B45" s="38" t="s">
        <v>12</v>
      </c>
      <c r="C45" s="39"/>
      <c r="G45" s="38" t="s">
        <v>11</v>
      </c>
      <c r="H45" s="39">
        <v>22</v>
      </c>
    </row>
    <row r="46" spans="1:10" x14ac:dyDescent="0.3">
      <c r="A46" s="37">
        <v>44760</v>
      </c>
      <c r="B46" s="38" t="s">
        <v>12</v>
      </c>
      <c r="C46" s="39">
        <v>14380</v>
      </c>
      <c r="D46" s="7">
        <v>320</v>
      </c>
      <c r="E46" s="7">
        <v>292</v>
      </c>
      <c r="G46" s="38" t="s">
        <v>12</v>
      </c>
      <c r="H46" s="39">
        <v>1640</v>
      </c>
      <c r="I46" s="7">
        <v>120</v>
      </c>
      <c r="J46" s="7">
        <v>116</v>
      </c>
    </row>
    <row r="47" spans="1:10" x14ac:dyDescent="0.3">
      <c r="A47" s="37">
        <v>44761</v>
      </c>
      <c r="B47" s="38" t="s">
        <v>12</v>
      </c>
      <c r="C47" s="39">
        <v>6869</v>
      </c>
      <c r="D47" s="7">
        <v>50</v>
      </c>
      <c r="E47" s="7">
        <v>46</v>
      </c>
      <c r="G47" s="38" t="s">
        <v>12</v>
      </c>
      <c r="H47" s="39">
        <v>816</v>
      </c>
      <c r="I47" s="7">
        <v>80</v>
      </c>
      <c r="J47" s="7">
        <v>78</v>
      </c>
    </row>
    <row r="48" spans="1:10" x14ac:dyDescent="0.3">
      <c r="A48" s="37">
        <v>44762</v>
      </c>
      <c r="B48" s="38" t="s">
        <v>12</v>
      </c>
      <c r="C48" s="39"/>
      <c r="G48" s="38" t="s">
        <v>12</v>
      </c>
      <c r="H48" s="270" t="s">
        <v>1367</v>
      </c>
    </row>
    <row r="49" spans="1:10" x14ac:dyDescent="0.3">
      <c r="A49" s="37">
        <v>44763</v>
      </c>
      <c r="B49" s="38" t="s">
        <v>12</v>
      </c>
      <c r="C49" s="39"/>
      <c r="G49" s="38" t="s">
        <v>12</v>
      </c>
      <c r="H49" s="39">
        <v>19</v>
      </c>
    </row>
    <row r="50" spans="1:10" x14ac:dyDescent="0.3">
      <c r="A50" s="37">
        <v>44764</v>
      </c>
      <c r="B50" s="38" t="s">
        <v>15</v>
      </c>
      <c r="C50" s="39">
        <v>18893</v>
      </c>
      <c r="D50" s="7">
        <v>280</v>
      </c>
      <c r="E50" s="7">
        <v>127</v>
      </c>
      <c r="G50" s="38" t="s">
        <v>12</v>
      </c>
      <c r="H50" s="39">
        <v>1608</v>
      </c>
      <c r="I50" s="7">
        <v>166</v>
      </c>
      <c r="J50" s="7">
        <v>127</v>
      </c>
    </row>
    <row r="51" spans="1:10" x14ac:dyDescent="0.3">
      <c r="A51" s="37">
        <v>44765</v>
      </c>
      <c r="B51" s="38" t="s">
        <v>15</v>
      </c>
      <c r="C51" s="39"/>
      <c r="D51" s="7">
        <v>80</v>
      </c>
      <c r="G51" s="38" t="s">
        <v>12</v>
      </c>
      <c r="H51" s="39">
        <v>681</v>
      </c>
      <c r="I51" s="7">
        <v>80</v>
      </c>
      <c r="J51" s="7">
        <v>59</v>
      </c>
    </row>
    <row r="52" spans="1:10" x14ac:dyDescent="0.3">
      <c r="A52" s="37">
        <v>44766</v>
      </c>
      <c r="B52" s="38" t="s">
        <v>15</v>
      </c>
      <c r="C52" s="39"/>
      <c r="G52" s="38" t="s">
        <v>12</v>
      </c>
      <c r="H52" s="270" t="s">
        <v>1367</v>
      </c>
    </row>
    <row r="53" spans="1:10" x14ac:dyDescent="0.3">
      <c r="A53" s="37">
        <v>44767</v>
      </c>
      <c r="B53" s="38" t="s">
        <v>15</v>
      </c>
      <c r="C53" s="39"/>
      <c r="G53" s="38" t="s">
        <v>12</v>
      </c>
      <c r="H53" s="39">
        <v>22</v>
      </c>
    </row>
    <row r="54" spans="1:10" x14ac:dyDescent="0.3">
      <c r="A54" s="37">
        <v>44768</v>
      </c>
      <c r="B54" s="38" t="s">
        <v>15</v>
      </c>
      <c r="C54" s="39">
        <v>18759</v>
      </c>
      <c r="D54" s="7">
        <v>400</v>
      </c>
      <c r="E54" s="7">
        <v>131</v>
      </c>
      <c r="G54" s="38" t="s">
        <v>15</v>
      </c>
      <c r="H54" s="39">
        <v>1707</v>
      </c>
      <c r="I54" s="7">
        <v>120</v>
      </c>
      <c r="J54" s="7">
        <v>114</v>
      </c>
    </row>
    <row r="55" spans="1:10" x14ac:dyDescent="0.3">
      <c r="A55" s="37">
        <v>44769</v>
      </c>
      <c r="B55" s="38" t="s">
        <v>15</v>
      </c>
      <c r="C55" s="39">
        <v>724</v>
      </c>
      <c r="G55" s="38" t="s">
        <v>15</v>
      </c>
      <c r="H55" s="39">
        <v>523</v>
      </c>
      <c r="I55" s="7">
        <v>120</v>
      </c>
      <c r="J55" s="7">
        <v>118</v>
      </c>
    </row>
    <row r="56" spans="1:10" x14ac:dyDescent="0.3">
      <c r="A56" s="37">
        <v>44770</v>
      </c>
      <c r="B56" s="38" t="s">
        <v>15</v>
      </c>
      <c r="C56" s="39"/>
      <c r="G56" s="38" t="s">
        <v>15</v>
      </c>
      <c r="H56" s="270" t="s">
        <v>1367</v>
      </c>
    </row>
    <row r="57" spans="1:10" x14ac:dyDescent="0.3">
      <c r="A57" s="37">
        <v>44771</v>
      </c>
      <c r="B57" s="38" t="s">
        <v>15</v>
      </c>
      <c r="C57" s="39"/>
      <c r="G57" s="38" t="s">
        <v>15</v>
      </c>
      <c r="H57" s="270" t="s">
        <v>1367</v>
      </c>
    </row>
    <row r="58" spans="1:10" x14ac:dyDescent="0.3">
      <c r="A58" s="37">
        <v>44772</v>
      </c>
      <c r="B58" s="38" t="s">
        <v>15</v>
      </c>
      <c r="C58" s="39">
        <v>15835</v>
      </c>
      <c r="D58" s="7">
        <v>160</v>
      </c>
      <c r="E58" s="7">
        <v>122</v>
      </c>
      <c r="G58" s="38" t="s">
        <v>15</v>
      </c>
      <c r="H58" s="39">
        <v>1781</v>
      </c>
      <c r="I58" s="7">
        <v>120</v>
      </c>
      <c r="J58" s="7">
        <v>116</v>
      </c>
    </row>
    <row r="59" spans="1:10" x14ac:dyDescent="0.3">
      <c r="A59" s="37">
        <v>44773</v>
      </c>
      <c r="B59" s="38" t="s">
        <v>15</v>
      </c>
      <c r="C59" s="39">
        <v>2505</v>
      </c>
      <c r="G59" s="38" t="s">
        <v>15</v>
      </c>
      <c r="H59" s="39">
        <v>1043</v>
      </c>
    </row>
    <row r="60" spans="1:10" x14ac:dyDescent="0.3">
      <c r="A60" s="37">
        <v>44774</v>
      </c>
      <c r="B60" s="38" t="s">
        <v>13</v>
      </c>
      <c r="C60" s="39"/>
      <c r="G60" s="38" t="s">
        <v>16</v>
      </c>
      <c r="H60" s="39"/>
    </row>
    <row r="61" spans="1:10" x14ac:dyDescent="0.3">
      <c r="A61" s="37">
        <v>44775</v>
      </c>
      <c r="B61" s="38" t="s">
        <v>13</v>
      </c>
      <c r="C61" s="39"/>
      <c r="G61" s="38" t="s">
        <v>16</v>
      </c>
      <c r="H61" s="270" t="s">
        <v>1367</v>
      </c>
    </row>
    <row r="62" spans="1:10" x14ac:dyDescent="0.3">
      <c r="A62" s="37">
        <v>44776</v>
      </c>
      <c r="B62" s="38" t="s">
        <v>13</v>
      </c>
      <c r="C62" s="39"/>
      <c r="G62" s="38" t="s">
        <v>16</v>
      </c>
      <c r="H62" s="270" t="s">
        <v>1367</v>
      </c>
    </row>
    <row r="63" spans="1:10" x14ac:dyDescent="0.3">
      <c r="A63" s="37">
        <v>44777</v>
      </c>
      <c r="B63" s="38" t="s">
        <v>13</v>
      </c>
      <c r="C63" s="39"/>
      <c r="G63" s="38" t="s">
        <v>16</v>
      </c>
      <c r="H63" s="270" t="s">
        <v>1367</v>
      </c>
      <c r="I63" s="7">
        <v>40</v>
      </c>
      <c r="J63" s="7">
        <v>40</v>
      </c>
    </row>
    <row r="64" spans="1:10" x14ac:dyDescent="0.3">
      <c r="A64" s="37">
        <v>44778</v>
      </c>
      <c r="B64" s="38" t="s">
        <v>13</v>
      </c>
      <c r="C64" s="270" t="s">
        <v>1367</v>
      </c>
      <c r="G64" s="38" t="s">
        <v>16</v>
      </c>
      <c r="H64" s="270" t="s">
        <v>1367</v>
      </c>
    </row>
    <row r="65" spans="1:10" x14ac:dyDescent="0.3">
      <c r="A65" s="37">
        <v>44779</v>
      </c>
      <c r="B65" s="38" t="s">
        <v>13</v>
      </c>
      <c r="C65" s="39"/>
      <c r="G65" s="38" t="s">
        <v>16</v>
      </c>
      <c r="H65" s="270" t="s">
        <v>1367</v>
      </c>
      <c r="I65" s="7">
        <v>40</v>
      </c>
      <c r="J65" s="7">
        <v>40</v>
      </c>
    </row>
    <row r="66" spans="1:10" x14ac:dyDescent="0.3">
      <c r="A66" s="37">
        <v>44780</v>
      </c>
      <c r="B66" s="38" t="s">
        <v>13</v>
      </c>
      <c r="C66" s="39"/>
      <c r="G66" s="38" t="s">
        <v>16</v>
      </c>
      <c r="H66" s="270" t="s">
        <v>1367</v>
      </c>
    </row>
    <row r="67" spans="1:10" x14ac:dyDescent="0.3">
      <c r="A67" s="37">
        <v>44781</v>
      </c>
      <c r="B67" s="38" t="s">
        <v>13</v>
      </c>
      <c r="C67" s="39"/>
      <c r="G67" s="38" t="s">
        <v>16</v>
      </c>
      <c r="H67" s="39"/>
    </row>
    <row r="68" spans="1:10" x14ac:dyDescent="0.3">
      <c r="A68" s="37">
        <v>44782</v>
      </c>
      <c r="B68" s="38" t="s">
        <v>13</v>
      </c>
      <c r="C68" s="39"/>
      <c r="G68" s="38" t="s">
        <v>16</v>
      </c>
      <c r="H68" s="270" t="s">
        <v>1367</v>
      </c>
      <c r="I68" s="7">
        <v>40</v>
      </c>
      <c r="J68" s="7">
        <v>40</v>
      </c>
    </row>
    <row r="69" spans="1:10" x14ac:dyDescent="0.3">
      <c r="A69" s="37">
        <v>44783</v>
      </c>
      <c r="B69" s="38" t="s">
        <v>13</v>
      </c>
      <c r="C69" s="39"/>
      <c r="G69" s="38" t="s">
        <v>16</v>
      </c>
      <c r="H69" s="270" t="s">
        <v>1367</v>
      </c>
      <c r="I69" s="7">
        <v>37</v>
      </c>
      <c r="J69" s="7">
        <v>36</v>
      </c>
    </row>
    <row r="70" spans="1:10" x14ac:dyDescent="0.3">
      <c r="A70" s="37">
        <v>44784</v>
      </c>
      <c r="B70" s="38" t="s">
        <v>13</v>
      </c>
      <c r="C70" s="39"/>
      <c r="G70" s="38" t="s">
        <v>16</v>
      </c>
      <c r="H70" s="270" t="s">
        <v>1367</v>
      </c>
    </row>
    <row r="71" spans="1:10" x14ac:dyDescent="0.3">
      <c r="A71" s="37">
        <v>44785</v>
      </c>
      <c r="B71" s="38" t="s">
        <v>13</v>
      </c>
      <c r="C71" s="39"/>
      <c r="G71" s="38" t="s">
        <v>16</v>
      </c>
      <c r="H71" s="270" t="s">
        <v>1367</v>
      </c>
    </row>
    <row r="72" spans="1:10" x14ac:dyDescent="0.3">
      <c r="A72" s="37">
        <v>44786</v>
      </c>
      <c r="B72" s="38" t="s">
        <v>13</v>
      </c>
      <c r="C72" s="39"/>
      <c r="G72" s="38" t="s">
        <v>16</v>
      </c>
      <c r="H72" s="270" t="s">
        <v>1367</v>
      </c>
    </row>
    <row r="73" spans="1:10" x14ac:dyDescent="0.3">
      <c r="A73" s="37">
        <v>44787</v>
      </c>
      <c r="B73" s="38" t="s">
        <v>13</v>
      </c>
      <c r="C73" s="39"/>
      <c r="G73" s="38" t="s">
        <v>16</v>
      </c>
      <c r="H73" s="270" t="s">
        <v>1367</v>
      </c>
      <c r="I73" s="7">
        <v>40</v>
      </c>
      <c r="J73" s="7">
        <v>40</v>
      </c>
    </row>
    <row r="74" spans="1:10" x14ac:dyDescent="0.3">
      <c r="A74" s="37">
        <v>44788</v>
      </c>
      <c r="B74" s="38" t="s">
        <v>13</v>
      </c>
      <c r="C74" s="39">
        <v>10405</v>
      </c>
      <c r="D74" s="7">
        <v>200</v>
      </c>
      <c r="E74" s="7">
        <v>199</v>
      </c>
      <c r="G74" s="38" t="s">
        <v>16</v>
      </c>
      <c r="H74" s="39">
        <v>811</v>
      </c>
    </row>
    <row r="75" spans="1:10" x14ac:dyDescent="0.3">
      <c r="A75" s="37">
        <v>44789</v>
      </c>
      <c r="B75" s="38" t="s">
        <v>13</v>
      </c>
      <c r="C75" s="39">
        <v>17547</v>
      </c>
      <c r="G75" s="38" t="s">
        <v>16</v>
      </c>
      <c r="H75" s="39">
        <v>940</v>
      </c>
      <c r="I75" s="7">
        <v>40</v>
      </c>
      <c r="J75" s="7">
        <v>40</v>
      </c>
    </row>
    <row r="76" spans="1:10" x14ac:dyDescent="0.3">
      <c r="A76" s="37">
        <v>44790</v>
      </c>
      <c r="B76" s="38" t="s">
        <v>13</v>
      </c>
      <c r="C76" s="39">
        <v>6758</v>
      </c>
      <c r="D76" s="7">
        <v>200</v>
      </c>
      <c r="E76" s="7">
        <v>191</v>
      </c>
      <c r="G76" s="38" t="s">
        <v>16</v>
      </c>
      <c r="H76" s="39">
        <v>1047</v>
      </c>
      <c r="I76" s="7">
        <v>40</v>
      </c>
      <c r="J76" s="7">
        <v>40</v>
      </c>
    </row>
    <row r="77" spans="1:10" x14ac:dyDescent="0.3">
      <c r="A77" s="37">
        <v>44791</v>
      </c>
      <c r="B77" s="38" t="s">
        <v>14</v>
      </c>
      <c r="C77" s="39">
        <v>923</v>
      </c>
      <c r="D77" s="7">
        <v>80</v>
      </c>
      <c r="E77" s="7">
        <v>78</v>
      </c>
      <c r="G77" s="38" t="s">
        <v>16</v>
      </c>
      <c r="H77" s="39">
        <v>552</v>
      </c>
    </row>
    <row r="78" spans="1:10" x14ac:dyDescent="0.3">
      <c r="A78" s="37">
        <v>44792</v>
      </c>
      <c r="B78" s="38" t="s">
        <v>14</v>
      </c>
      <c r="C78" s="39">
        <v>2567</v>
      </c>
      <c r="D78" s="7">
        <v>80</v>
      </c>
      <c r="E78" s="7">
        <v>75</v>
      </c>
      <c r="G78" s="38" t="s">
        <v>16</v>
      </c>
      <c r="H78" s="39">
        <v>447</v>
      </c>
      <c r="I78" s="7">
        <v>59</v>
      </c>
      <c r="J78" s="7">
        <v>58</v>
      </c>
    </row>
    <row r="79" spans="1:10" x14ac:dyDescent="0.3">
      <c r="A79" s="37">
        <v>44793</v>
      </c>
      <c r="B79" s="38" t="s">
        <v>14</v>
      </c>
      <c r="C79" s="39">
        <v>2301</v>
      </c>
      <c r="D79" s="7">
        <v>21</v>
      </c>
      <c r="E79" s="7">
        <v>20</v>
      </c>
      <c r="G79" s="38" t="s">
        <v>16</v>
      </c>
      <c r="H79" s="39">
        <v>163</v>
      </c>
      <c r="I79" s="7">
        <v>40</v>
      </c>
      <c r="J79" s="7">
        <v>40</v>
      </c>
    </row>
    <row r="80" spans="1:10" x14ac:dyDescent="0.3">
      <c r="A80" s="37">
        <v>44794</v>
      </c>
      <c r="B80" s="38" t="s">
        <v>14</v>
      </c>
      <c r="C80" s="270" t="s">
        <v>1367</v>
      </c>
      <c r="D80" s="7">
        <v>80</v>
      </c>
      <c r="E80" s="7">
        <v>76</v>
      </c>
      <c r="G80" s="38" t="s">
        <v>16</v>
      </c>
      <c r="H80" s="39">
        <v>0</v>
      </c>
    </row>
    <row r="81" spans="1:10" x14ac:dyDescent="0.3">
      <c r="A81" s="37">
        <v>44795</v>
      </c>
      <c r="B81" s="38" t="s">
        <v>14</v>
      </c>
      <c r="C81" s="39">
        <v>3571</v>
      </c>
      <c r="D81" s="7">
        <v>40</v>
      </c>
      <c r="E81" s="7">
        <v>40</v>
      </c>
      <c r="G81" s="38" t="s">
        <v>16</v>
      </c>
      <c r="H81" s="270" t="s">
        <v>1367</v>
      </c>
    </row>
    <row r="82" spans="1:10" x14ac:dyDescent="0.3">
      <c r="A82" s="37">
        <v>44796</v>
      </c>
      <c r="B82" s="38" t="s">
        <v>14</v>
      </c>
      <c r="C82" s="270" t="s">
        <v>1367</v>
      </c>
      <c r="G82" s="38" t="s">
        <v>16</v>
      </c>
      <c r="H82" s="270" t="s">
        <v>1367</v>
      </c>
    </row>
    <row r="83" spans="1:10" x14ac:dyDescent="0.3">
      <c r="A83" s="37">
        <v>44797</v>
      </c>
      <c r="B83" s="38" t="s">
        <v>14</v>
      </c>
      <c r="C83" s="270" t="s">
        <v>1367</v>
      </c>
      <c r="G83" s="38" t="s">
        <v>16</v>
      </c>
      <c r="H83" s="270" t="s">
        <v>1367</v>
      </c>
      <c r="I83" s="7">
        <v>42</v>
      </c>
      <c r="J83" s="7">
        <v>42</v>
      </c>
    </row>
    <row r="84" spans="1:10" x14ac:dyDescent="0.3">
      <c r="A84" s="37">
        <v>44798</v>
      </c>
      <c r="B84" s="38" t="s">
        <v>14</v>
      </c>
      <c r="C84" s="39"/>
      <c r="G84" s="38" t="s">
        <v>16</v>
      </c>
      <c r="H84" s="270" t="s">
        <v>1367</v>
      </c>
    </row>
    <row r="85" spans="1:10" x14ac:dyDescent="0.3">
      <c r="A85" s="37">
        <v>44799</v>
      </c>
      <c r="B85" s="38" t="s">
        <v>14</v>
      </c>
      <c r="C85" s="39"/>
      <c r="G85" s="38" t="s">
        <v>16</v>
      </c>
      <c r="H85" s="270" t="s">
        <v>1367</v>
      </c>
    </row>
    <row r="86" spans="1:10" x14ac:dyDescent="0.3">
      <c r="A86" s="37">
        <v>44800</v>
      </c>
      <c r="B86" s="38" t="s">
        <v>14</v>
      </c>
      <c r="C86" s="39"/>
      <c r="G86" s="38" t="s">
        <v>16</v>
      </c>
      <c r="H86" s="270" t="s">
        <v>1367</v>
      </c>
    </row>
    <row r="87" spans="1:10" x14ac:dyDescent="0.3">
      <c r="A87" s="37">
        <v>44801</v>
      </c>
      <c r="B87" s="38" t="s">
        <v>14</v>
      </c>
      <c r="C87" s="39"/>
      <c r="G87" s="38" t="s">
        <v>16</v>
      </c>
      <c r="H87" s="39"/>
    </row>
    <row r="88" spans="1:10" x14ac:dyDescent="0.3">
      <c r="A88" s="37">
        <v>44802</v>
      </c>
      <c r="B88" s="38" t="s">
        <v>14</v>
      </c>
      <c r="C88" s="39"/>
      <c r="G88" s="38" t="s">
        <v>16</v>
      </c>
      <c r="H88" s="39"/>
    </row>
    <row r="89" spans="1:10" x14ac:dyDescent="0.3">
      <c r="A89" s="37">
        <v>44803</v>
      </c>
      <c r="B89" s="38" t="s">
        <v>14</v>
      </c>
      <c r="C89" s="39"/>
      <c r="G89" s="38" t="s">
        <v>16</v>
      </c>
      <c r="H89" s="270" t="s">
        <v>1367</v>
      </c>
    </row>
    <row r="90" spans="1:10" x14ac:dyDescent="0.3">
      <c r="A90" s="37">
        <v>44804</v>
      </c>
      <c r="B90" s="38" t="s">
        <v>14</v>
      </c>
      <c r="C90" s="39"/>
      <c r="G90" s="38" t="s">
        <v>16</v>
      </c>
      <c r="H90" s="39"/>
    </row>
    <row r="91" spans="1:10" x14ac:dyDescent="0.3">
      <c r="A91" s="133">
        <v>44805</v>
      </c>
      <c r="B91" s="134" t="s">
        <v>1368</v>
      </c>
      <c r="C91" s="18"/>
      <c r="D91" s="18"/>
      <c r="E91" s="18"/>
      <c r="F91" s="18"/>
      <c r="G91" s="134" t="s">
        <v>16</v>
      </c>
      <c r="H91" s="271" t="s">
        <v>1367</v>
      </c>
      <c r="I91" s="18"/>
      <c r="J91" s="18"/>
    </row>
    <row r="92" spans="1:10" x14ac:dyDescent="0.3">
      <c r="A92" s="7" t="s">
        <v>1366</v>
      </c>
    </row>
    <row r="93" spans="1:10" x14ac:dyDescent="0.3">
      <c r="A93" s="7" t="s">
        <v>1365</v>
      </c>
    </row>
    <row r="1048569" spans="2:2" x14ac:dyDescent="0.3">
      <c r="B1048569" s="38"/>
    </row>
  </sheetData>
  <mergeCells count="2">
    <mergeCell ref="B2:E2"/>
    <mergeCell ref="G2:J2"/>
  </mergeCells>
  <phoneticPr fontId="12" type="noConversion"/>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82E34-2ECE-4C94-8D03-DF6C73C12ED7}">
  <sheetPr>
    <tabColor rgb="FF7030A0"/>
  </sheetPr>
  <dimension ref="A1:J90"/>
  <sheetViews>
    <sheetView zoomScale="140" zoomScaleNormal="140" workbookViewId="0">
      <selection activeCell="M1" sqref="M1:R1048576"/>
    </sheetView>
  </sheetViews>
  <sheetFormatPr defaultRowHeight="14.4" x14ac:dyDescent="0.3"/>
  <cols>
    <col min="1" max="1" width="7.44140625" style="7" customWidth="1"/>
    <col min="2" max="2" width="16" style="7" bestFit="1" customWidth="1"/>
    <col min="3" max="3" width="7.33203125" style="7" bestFit="1" customWidth="1"/>
    <col min="4" max="4" width="8.88671875" style="7" bestFit="1" customWidth="1"/>
    <col min="5" max="5" width="7.6640625" style="7" bestFit="1" customWidth="1"/>
    <col min="6" max="6" width="2.6640625" style="7" customWidth="1"/>
    <col min="7" max="7" width="16" style="7" bestFit="1" customWidth="1"/>
    <col min="8" max="8" width="7.33203125" style="7" bestFit="1" customWidth="1"/>
    <col min="9" max="9" width="8.88671875" style="7" bestFit="1" customWidth="1"/>
    <col min="10" max="10" width="7.6640625" style="7" bestFit="1" customWidth="1"/>
  </cols>
  <sheetData>
    <row r="1" spans="1:10" x14ac:dyDescent="0.3">
      <c r="A1" s="7" t="s">
        <v>1409</v>
      </c>
    </row>
    <row r="2" spans="1:10" x14ac:dyDescent="0.3">
      <c r="B2" s="289" t="s">
        <v>0</v>
      </c>
      <c r="C2" s="289"/>
      <c r="D2" s="289"/>
      <c r="E2" s="289"/>
      <c r="F2" s="36"/>
      <c r="G2" s="289" t="s">
        <v>1</v>
      </c>
      <c r="H2" s="289"/>
      <c r="I2" s="289"/>
      <c r="J2" s="289"/>
    </row>
    <row r="3" spans="1:10" x14ac:dyDescent="0.3">
      <c r="A3" s="18" t="s">
        <v>2</v>
      </c>
      <c r="B3" s="18" t="s">
        <v>3</v>
      </c>
      <c r="C3" s="19" t="s">
        <v>4</v>
      </c>
      <c r="D3" s="19" t="s">
        <v>5</v>
      </c>
      <c r="E3" s="19" t="s">
        <v>6</v>
      </c>
      <c r="F3" s="19"/>
      <c r="G3" s="18" t="s">
        <v>3</v>
      </c>
      <c r="H3" s="19" t="s">
        <v>4</v>
      </c>
      <c r="I3" s="19" t="s">
        <v>5</v>
      </c>
      <c r="J3" s="19" t="s">
        <v>6</v>
      </c>
    </row>
    <row r="4" spans="1:10" x14ac:dyDescent="0.3">
      <c r="A4" s="37">
        <v>44720</v>
      </c>
      <c r="B4" s="37"/>
      <c r="C4" s="64"/>
      <c r="D4" s="41"/>
      <c r="E4" s="41"/>
      <c r="F4" s="41"/>
      <c r="G4" s="38"/>
      <c r="H4" s="64"/>
      <c r="I4" s="41"/>
      <c r="J4" s="41"/>
    </row>
    <row r="5" spans="1:10" x14ac:dyDescent="0.3">
      <c r="A5" s="37">
        <v>44721</v>
      </c>
      <c r="B5" s="37"/>
      <c r="C5" s="64"/>
      <c r="D5" s="41"/>
      <c r="E5" s="41"/>
      <c r="F5" s="41"/>
      <c r="G5" s="38"/>
      <c r="H5" s="64"/>
      <c r="I5" s="41"/>
      <c r="J5" s="41"/>
    </row>
    <row r="6" spans="1:10" x14ac:dyDescent="0.3">
      <c r="A6" s="37">
        <v>44722</v>
      </c>
      <c r="B6" s="37"/>
      <c r="C6" s="64"/>
      <c r="D6" s="41"/>
      <c r="E6" s="41"/>
      <c r="F6" s="41"/>
      <c r="G6" s="38" t="s">
        <v>7</v>
      </c>
      <c r="H6" s="64">
        <v>3011</v>
      </c>
      <c r="I6" s="41">
        <v>240</v>
      </c>
      <c r="J6" s="41">
        <v>106</v>
      </c>
    </row>
    <row r="7" spans="1:10" x14ac:dyDescent="0.3">
      <c r="A7" s="37">
        <v>44723</v>
      </c>
      <c r="B7" s="65" t="s">
        <v>7</v>
      </c>
      <c r="C7" s="64">
        <v>8575</v>
      </c>
      <c r="D7" s="41">
        <v>262</v>
      </c>
      <c r="E7" s="41">
        <v>142</v>
      </c>
      <c r="F7" s="41"/>
      <c r="G7" s="38" t="s">
        <v>7</v>
      </c>
      <c r="H7" s="64">
        <v>4001</v>
      </c>
      <c r="I7" s="41">
        <v>240</v>
      </c>
      <c r="J7" s="41">
        <v>141</v>
      </c>
    </row>
    <row r="8" spans="1:10" x14ac:dyDescent="0.3">
      <c r="A8" s="37">
        <v>44724</v>
      </c>
      <c r="B8" s="65" t="s">
        <v>7</v>
      </c>
      <c r="C8" s="64">
        <v>10824</v>
      </c>
      <c r="D8" s="41">
        <v>160</v>
      </c>
      <c r="E8" s="41">
        <v>160</v>
      </c>
      <c r="F8" s="41"/>
      <c r="G8" s="38" t="s">
        <v>7</v>
      </c>
      <c r="H8" s="64">
        <v>2819</v>
      </c>
      <c r="I8" s="41">
        <v>160</v>
      </c>
      <c r="J8" s="41">
        <v>99</v>
      </c>
    </row>
    <row r="9" spans="1:10" x14ac:dyDescent="0.3">
      <c r="A9" s="37">
        <v>44725</v>
      </c>
      <c r="B9" s="65" t="s">
        <v>7</v>
      </c>
      <c r="C9" s="64">
        <v>4855</v>
      </c>
      <c r="D9" s="41">
        <v>160</v>
      </c>
      <c r="E9" s="41">
        <v>78</v>
      </c>
      <c r="F9" s="41"/>
      <c r="G9" s="38" t="s">
        <v>7</v>
      </c>
      <c r="H9" s="64">
        <v>966</v>
      </c>
      <c r="I9" s="41">
        <v>80</v>
      </c>
      <c r="J9" s="41">
        <v>34</v>
      </c>
    </row>
    <row r="10" spans="1:10" x14ac:dyDescent="0.3">
      <c r="A10" s="37">
        <v>44726</v>
      </c>
      <c r="B10" s="37"/>
      <c r="C10" s="64"/>
      <c r="D10" s="41"/>
      <c r="E10" s="41"/>
      <c r="F10" s="41"/>
      <c r="G10" s="38"/>
      <c r="H10" s="64"/>
      <c r="I10" s="41"/>
      <c r="J10" s="41"/>
    </row>
    <row r="11" spans="1:10" x14ac:dyDescent="0.3">
      <c r="A11" s="37">
        <v>44727</v>
      </c>
      <c r="B11" s="66" t="s">
        <v>8</v>
      </c>
      <c r="C11" s="64">
        <v>36850</v>
      </c>
      <c r="D11" s="41">
        <v>160</v>
      </c>
      <c r="E11" s="41">
        <v>114</v>
      </c>
      <c r="F11" s="41"/>
      <c r="G11" s="38" t="s">
        <v>8</v>
      </c>
      <c r="H11" s="64">
        <v>5201</v>
      </c>
      <c r="I11" s="41">
        <v>160</v>
      </c>
      <c r="J11" s="41">
        <v>126</v>
      </c>
    </row>
    <row r="12" spans="1:10" x14ac:dyDescent="0.3">
      <c r="A12" s="37">
        <v>44728</v>
      </c>
      <c r="B12" s="66" t="s">
        <v>8</v>
      </c>
      <c r="C12" s="64">
        <v>18609</v>
      </c>
      <c r="D12" s="41">
        <v>160</v>
      </c>
      <c r="E12" s="41">
        <v>57</v>
      </c>
      <c r="F12" s="41"/>
      <c r="G12" s="38" t="s">
        <v>8</v>
      </c>
      <c r="H12" s="64">
        <v>2984</v>
      </c>
      <c r="I12" s="41">
        <v>240</v>
      </c>
      <c r="J12" s="41">
        <v>72</v>
      </c>
    </row>
    <row r="13" spans="1:10" x14ac:dyDescent="0.3">
      <c r="A13" s="37">
        <v>44729</v>
      </c>
      <c r="B13" s="66" t="s">
        <v>8</v>
      </c>
      <c r="C13" s="64">
        <v>28151</v>
      </c>
      <c r="D13" s="41">
        <v>160</v>
      </c>
      <c r="E13" s="41">
        <v>87</v>
      </c>
      <c r="F13" s="41"/>
      <c r="G13" s="38" t="s">
        <v>8</v>
      </c>
      <c r="H13" s="64">
        <v>4326</v>
      </c>
      <c r="I13" s="41">
        <v>160</v>
      </c>
      <c r="J13" s="41">
        <v>105</v>
      </c>
    </row>
    <row r="14" spans="1:10" x14ac:dyDescent="0.3">
      <c r="A14" s="37">
        <v>44730</v>
      </c>
      <c r="B14" s="66" t="s">
        <v>8</v>
      </c>
      <c r="C14" s="64">
        <v>39529</v>
      </c>
      <c r="D14" s="41">
        <v>160</v>
      </c>
      <c r="E14" s="41">
        <v>122</v>
      </c>
      <c r="F14" s="41"/>
      <c r="G14" s="38" t="s">
        <v>8</v>
      </c>
      <c r="H14" s="64">
        <v>3155</v>
      </c>
      <c r="I14" s="41">
        <v>80</v>
      </c>
      <c r="J14" s="41">
        <v>77</v>
      </c>
    </row>
    <row r="15" spans="1:10" x14ac:dyDescent="0.3">
      <c r="A15" s="37">
        <v>44731</v>
      </c>
      <c r="B15" s="37"/>
      <c r="C15" s="64"/>
      <c r="D15" s="41"/>
      <c r="E15" s="41"/>
      <c r="F15" s="41"/>
      <c r="G15" s="38"/>
      <c r="H15" s="64"/>
      <c r="I15" s="41"/>
      <c r="J15" s="41"/>
    </row>
    <row r="16" spans="1:10" x14ac:dyDescent="0.3">
      <c r="A16" s="37">
        <v>44732</v>
      </c>
      <c r="B16" s="66" t="s">
        <v>9</v>
      </c>
      <c r="C16" s="64">
        <v>23909</v>
      </c>
      <c r="D16" s="41">
        <v>200</v>
      </c>
      <c r="E16" s="41">
        <v>75</v>
      </c>
      <c r="F16" s="41"/>
      <c r="G16" s="38" t="s">
        <v>9</v>
      </c>
      <c r="H16" s="64">
        <v>3977</v>
      </c>
      <c r="I16" s="41">
        <v>240</v>
      </c>
      <c r="J16" s="41">
        <v>93</v>
      </c>
    </row>
    <row r="17" spans="1:10" x14ac:dyDescent="0.3">
      <c r="A17" s="37">
        <v>44733</v>
      </c>
      <c r="B17" s="66" t="s">
        <v>9</v>
      </c>
      <c r="C17" s="64">
        <v>15204</v>
      </c>
      <c r="D17" s="41">
        <v>159</v>
      </c>
      <c r="E17" s="41">
        <v>48</v>
      </c>
      <c r="F17" s="41"/>
      <c r="G17" s="38" t="s">
        <v>9</v>
      </c>
      <c r="H17" s="64">
        <v>4975</v>
      </c>
      <c r="I17" s="41">
        <v>160</v>
      </c>
      <c r="J17" s="41">
        <v>116</v>
      </c>
    </row>
    <row r="18" spans="1:10" x14ac:dyDescent="0.3">
      <c r="A18" s="37">
        <v>44734</v>
      </c>
      <c r="B18" s="66" t="s">
        <v>9</v>
      </c>
      <c r="C18" s="64">
        <v>41570</v>
      </c>
      <c r="D18" s="41">
        <v>160</v>
      </c>
      <c r="E18" s="41">
        <v>131</v>
      </c>
      <c r="F18" s="41"/>
      <c r="G18" s="38" t="s">
        <v>9</v>
      </c>
      <c r="H18" s="64">
        <v>4448</v>
      </c>
      <c r="I18" s="41">
        <v>160</v>
      </c>
      <c r="J18" s="41">
        <v>104</v>
      </c>
    </row>
    <row r="19" spans="1:10" x14ac:dyDescent="0.3">
      <c r="A19" s="37">
        <v>44735</v>
      </c>
      <c r="B19" s="66" t="s">
        <v>9</v>
      </c>
      <c r="C19" s="64">
        <v>39760</v>
      </c>
      <c r="D19" s="41">
        <v>160</v>
      </c>
      <c r="E19" s="41">
        <v>126</v>
      </c>
      <c r="F19" s="41"/>
      <c r="G19" s="38" t="s">
        <v>9</v>
      </c>
      <c r="H19" s="64">
        <v>2902</v>
      </c>
      <c r="I19" s="41">
        <v>80</v>
      </c>
      <c r="J19" s="41">
        <v>67</v>
      </c>
    </row>
    <row r="20" spans="1:10" x14ac:dyDescent="0.3">
      <c r="A20" s="37">
        <v>44736</v>
      </c>
      <c r="B20" s="37"/>
      <c r="C20" s="64"/>
      <c r="D20" s="41"/>
      <c r="E20" s="41"/>
      <c r="F20" s="41"/>
      <c r="G20" s="38"/>
      <c r="H20" s="64"/>
      <c r="I20" s="41"/>
      <c r="J20" s="41"/>
    </row>
    <row r="21" spans="1:10" x14ac:dyDescent="0.3">
      <c r="A21" s="37">
        <v>44737</v>
      </c>
      <c r="B21" s="66" t="s">
        <v>10</v>
      </c>
      <c r="C21" s="64">
        <v>14892</v>
      </c>
      <c r="D21" s="41">
        <v>280</v>
      </c>
      <c r="E21" s="41">
        <v>106</v>
      </c>
      <c r="F21" s="41"/>
      <c r="G21" s="38" t="s">
        <v>10</v>
      </c>
      <c r="H21" s="64">
        <v>597</v>
      </c>
      <c r="I21" s="41">
        <v>80</v>
      </c>
      <c r="J21" s="41">
        <v>80</v>
      </c>
    </row>
    <row r="22" spans="1:10" x14ac:dyDescent="0.3">
      <c r="A22" s="37">
        <v>44738</v>
      </c>
      <c r="B22" s="66" t="s">
        <v>10</v>
      </c>
      <c r="C22" s="64">
        <v>25685</v>
      </c>
      <c r="D22" s="41">
        <v>240</v>
      </c>
      <c r="E22" s="41">
        <v>170</v>
      </c>
      <c r="F22" s="41"/>
      <c r="G22" s="38" t="s">
        <v>10</v>
      </c>
      <c r="H22" s="64">
        <v>219</v>
      </c>
      <c r="I22" s="41">
        <v>80</v>
      </c>
      <c r="J22" s="41">
        <v>80</v>
      </c>
    </row>
    <row r="23" spans="1:10" x14ac:dyDescent="0.3">
      <c r="A23" s="37">
        <v>44739</v>
      </c>
      <c r="B23" s="66" t="s">
        <v>10</v>
      </c>
      <c r="C23" s="64">
        <v>9410</v>
      </c>
      <c r="D23" s="41">
        <v>198</v>
      </c>
      <c r="E23" s="41">
        <v>104</v>
      </c>
      <c r="F23" s="41"/>
      <c r="G23" s="38" t="s">
        <v>10</v>
      </c>
      <c r="H23" s="64">
        <v>392</v>
      </c>
      <c r="I23" s="41">
        <v>63</v>
      </c>
      <c r="J23" s="41">
        <v>63</v>
      </c>
    </row>
    <row r="24" spans="1:10" x14ac:dyDescent="0.3">
      <c r="A24" s="37">
        <v>44740</v>
      </c>
      <c r="B24" s="66" t="s">
        <v>10</v>
      </c>
      <c r="C24" s="64">
        <v>4052</v>
      </c>
      <c r="D24" s="41"/>
      <c r="E24" s="41"/>
      <c r="F24" s="41"/>
      <c r="G24" s="38" t="s">
        <v>10</v>
      </c>
      <c r="H24" s="64">
        <v>392</v>
      </c>
      <c r="I24" s="41"/>
      <c r="J24" s="41"/>
    </row>
    <row r="25" spans="1:10" x14ac:dyDescent="0.3">
      <c r="A25" s="37">
        <v>44741</v>
      </c>
      <c r="B25" s="137"/>
      <c r="C25" s="64"/>
      <c r="D25" s="41"/>
      <c r="E25" s="41"/>
      <c r="F25" s="41"/>
      <c r="G25" s="38"/>
      <c r="H25" s="64"/>
      <c r="I25" s="41"/>
      <c r="J25" s="41"/>
    </row>
    <row r="26" spans="1:10" x14ac:dyDescent="0.3">
      <c r="A26" s="37">
        <v>44742</v>
      </c>
      <c r="B26" s="137"/>
      <c r="C26" s="64"/>
      <c r="D26" s="41"/>
      <c r="E26" s="41"/>
      <c r="F26" s="41"/>
      <c r="G26" s="38"/>
      <c r="H26" s="64"/>
      <c r="I26" s="41"/>
      <c r="J26" s="41"/>
    </row>
    <row r="27" spans="1:10" x14ac:dyDescent="0.3">
      <c r="A27" s="37">
        <v>44743</v>
      </c>
      <c r="B27" s="137"/>
      <c r="C27" s="64"/>
      <c r="D27" s="41"/>
      <c r="E27" s="41"/>
      <c r="F27" s="41"/>
      <c r="G27" s="38"/>
      <c r="H27" s="64"/>
      <c r="I27" s="41"/>
      <c r="J27" s="41"/>
    </row>
    <row r="28" spans="1:10" x14ac:dyDescent="0.3">
      <c r="A28" s="37">
        <v>44744</v>
      </c>
      <c r="B28" s="137"/>
      <c r="C28" s="64"/>
      <c r="D28" s="41"/>
      <c r="E28" s="41"/>
      <c r="F28" s="41"/>
      <c r="G28" s="38"/>
      <c r="H28" s="64"/>
      <c r="I28" s="41"/>
      <c r="J28" s="41"/>
    </row>
    <row r="29" spans="1:10" x14ac:dyDescent="0.3">
      <c r="A29" s="37">
        <v>44745</v>
      </c>
      <c r="B29" s="137"/>
      <c r="C29" s="64"/>
      <c r="D29" s="41"/>
      <c r="E29" s="41"/>
      <c r="F29" s="41"/>
      <c r="G29" s="38"/>
      <c r="H29" s="64"/>
      <c r="I29" s="41"/>
      <c r="J29" s="41"/>
    </row>
    <row r="30" spans="1:10" x14ac:dyDescent="0.3">
      <c r="A30" s="37">
        <v>44746</v>
      </c>
      <c r="B30" s="137"/>
      <c r="C30" s="64"/>
      <c r="D30" s="41"/>
      <c r="E30" s="41"/>
      <c r="F30" s="41"/>
      <c r="G30" s="38"/>
      <c r="H30" s="64"/>
      <c r="I30" s="41"/>
      <c r="J30" s="41"/>
    </row>
    <row r="31" spans="1:10" x14ac:dyDescent="0.3">
      <c r="A31" s="37">
        <v>44747</v>
      </c>
      <c r="B31" s="137"/>
      <c r="C31" s="64"/>
      <c r="D31" s="41"/>
      <c r="E31" s="41"/>
      <c r="F31" s="41"/>
      <c r="G31" s="38"/>
      <c r="H31" s="64"/>
      <c r="I31" s="41"/>
      <c r="J31" s="41"/>
    </row>
    <row r="32" spans="1:10" x14ac:dyDescent="0.3">
      <c r="A32" s="37">
        <v>44748</v>
      </c>
      <c r="B32" s="38" t="s">
        <v>11</v>
      </c>
      <c r="C32" s="64">
        <v>26663</v>
      </c>
      <c r="D32" s="41">
        <v>120</v>
      </c>
      <c r="E32" s="41">
        <v>119</v>
      </c>
      <c r="F32" s="41"/>
      <c r="G32" s="38" t="s">
        <v>11</v>
      </c>
      <c r="H32" s="64">
        <v>202</v>
      </c>
      <c r="I32" s="41"/>
      <c r="J32" s="41"/>
    </row>
    <row r="33" spans="1:10" x14ac:dyDescent="0.3">
      <c r="A33" s="37">
        <v>44749</v>
      </c>
      <c r="B33" s="38" t="s">
        <v>11</v>
      </c>
      <c r="C33" s="64">
        <v>3345</v>
      </c>
      <c r="D33" s="41">
        <v>148</v>
      </c>
      <c r="E33" s="41">
        <v>147</v>
      </c>
      <c r="F33" s="41"/>
      <c r="G33" s="38" t="s">
        <v>11</v>
      </c>
      <c r="H33" s="64">
        <v>39</v>
      </c>
      <c r="I33" s="41"/>
      <c r="J33" s="41"/>
    </row>
    <row r="34" spans="1:10" x14ac:dyDescent="0.3">
      <c r="A34" s="37">
        <v>44750</v>
      </c>
      <c r="B34" s="137"/>
      <c r="C34" s="64"/>
      <c r="D34" s="41"/>
      <c r="E34" s="41"/>
      <c r="F34" s="41"/>
      <c r="G34" s="38" t="s">
        <v>11</v>
      </c>
      <c r="H34" s="64"/>
      <c r="I34" s="41"/>
      <c r="J34" s="41"/>
    </row>
    <row r="35" spans="1:10" x14ac:dyDescent="0.3">
      <c r="A35" s="37">
        <v>44751</v>
      </c>
      <c r="B35" s="137"/>
      <c r="C35" s="64"/>
      <c r="D35" s="41"/>
      <c r="E35" s="41"/>
      <c r="F35" s="41"/>
      <c r="G35" s="38" t="s">
        <v>11</v>
      </c>
      <c r="H35" s="64"/>
      <c r="I35" s="41"/>
      <c r="J35" s="41"/>
    </row>
    <row r="36" spans="1:10" x14ac:dyDescent="0.3">
      <c r="A36" s="37">
        <v>44752</v>
      </c>
      <c r="B36" s="38" t="s">
        <v>12</v>
      </c>
      <c r="C36" s="270" t="s">
        <v>1367</v>
      </c>
      <c r="D36" s="41"/>
      <c r="E36" s="41"/>
      <c r="F36" s="41"/>
      <c r="G36" s="38" t="s">
        <v>11</v>
      </c>
      <c r="H36" s="64">
        <v>30</v>
      </c>
      <c r="I36" s="41">
        <v>10</v>
      </c>
      <c r="J36" s="41">
        <v>10</v>
      </c>
    </row>
    <row r="37" spans="1:10" x14ac:dyDescent="0.3">
      <c r="A37" s="37">
        <v>44753</v>
      </c>
      <c r="B37" s="38" t="s">
        <v>12</v>
      </c>
      <c r="C37" s="64">
        <v>644</v>
      </c>
      <c r="D37" s="41">
        <v>200</v>
      </c>
      <c r="E37" s="41">
        <v>181</v>
      </c>
      <c r="F37" s="41"/>
      <c r="G37" s="38" t="s">
        <v>11</v>
      </c>
      <c r="H37" s="64">
        <v>90</v>
      </c>
      <c r="I37" s="41"/>
      <c r="J37" s="41"/>
    </row>
    <row r="38" spans="1:10" x14ac:dyDescent="0.3">
      <c r="A38" s="37">
        <v>44754</v>
      </c>
      <c r="B38" s="38" t="s">
        <v>12</v>
      </c>
      <c r="C38" s="64"/>
      <c r="D38" s="41"/>
      <c r="E38" s="41"/>
      <c r="F38" s="41"/>
      <c r="G38" s="38" t="s">
        <v>11</v>
      </c>
      <c r="H38" s="64"/>
      <c r="I38" s="41"/>
      <c r="J38" s="41"/>
    </row>
    <row r="39" spans="1:10" x14ac:dyDescent="0.3">
      <c r="A39" s="37">
        <v>44755</v>
      </c>
      <c r="B39" s="38" t="s">
        <v>12</v>
      </c>
      <c r="C39" s="64"/>
      <c r="D39" s="41"/>
      <c r="E39" s="41"/>
      <c r="F39" s="41"/>
      <c r="G39" s="38" t="s">
        <v>11</v>
      </c>
      <c r="H39" s="64"/>
      <c r="I39" s="41"/>
      <c r="J39" s="41"/>
    </row>
    <row r="40" spans="1:10" x14ac:dyDescent="0.3">
      <c r="A40" s="37">
        <v>44756</v>
      </c>
      <c r="B40" s="38" t="s">
        <v>12</v>
      </c>
      <c r="C40" s="270" t="s">
        <v>1367</v>
      </c>
      <c r="D40" s="41">
        <v>120</v>
      </c>
      <c r="E40" s="41">
        <v>120</v>
      </c>
      <c r="F40" s="41"/>
      <c r="G40" s="38" t="s">
        <v>11</v>
      </c>
      <c r="H40" s="64">
        <v>186</v>
      </c>
      <c r="I40" s="41"/>
      <c r="J40" s="41"/>
    </row>
    <row r="41" spans="1:10" x14ac:dyDescent="0.3">
      <c r="A41" s="37">
        <v>44757</v>
      </c>
      <c r="B41" s="38" t="s">
        <v>12</v>
      </c>
      <c r="C41" s="64">
        <v>4641</v>
      </c>
      <c r="D41" s="41"/>
      <c r="E41" s="41"/>
      <c r="F41" s="41"/>
      <c r="G41" s="38" t="s">
        <v>11</v>
      </c>
      <c r="H41" s="64">
        <v>302</v>
      </c>
      <c r="I41" s="41"/>
      <c r="J41" s="41"/>
    </row>
    <row r="42" spans="1:10" x14ac:dyDescent="0.3">
      <c r="A42" s="37">
        <v>44758</v>
      </c>
      <c r="B42" s="38" t="s">
        <v>12</v>
      </c>
      <c r="C42" s="64"/>
      <c r="D42" s="41"/>
      <c r="E42" s="41"/>
      <c r="F42" s="41"/>
      <c r="G42" s="38" t="s">
        <v>11</v>
      </c>
      <c r="H42" s="64"/>
      <c r="I42" s="41"/>
      <c r="J42" s="41"/>
    </row>
    <row r="43" spans="1:10" x14ac:dyDescent="0.3">
      <c r="A43" s="37">
        <v>44759</v>
      </c>
      <c r="B43" s="38" t="s">
        <v>12</v>
      </c>
      <c r="C43" s="64"/>
      <c r="D43" s="41"/>
      <c r="E43" s="41"/>
      <c r="F43" s="41"/>
      <c r="G43" s="38" t="s">
        <v>11</v>
      </c>
      <c r="H43" s="64"/>
      <c r="I43" s="41"/>
      <c r="J43" s="41"/>
    </row>
    <row r="44" spans="1:10" x14ac:dyDescent="0.3">
      <c r="A44" s="37">
        <v>44760</v>
      </c>
      <c r="B44" s="38" t="s">
        <v>12</v>
      </c>
      <c r="C44" s="270" t="s">
        <v>1367</v>
      </c>
      <c r="D44" s="41"/>
      <c r="E44" s="41"/>
      <c r="F44" s="41"/>
      <c r="G44" s="38" t="s">
        <v>11</v>
      </c>
      <c r="H44" s="64">
        <v>141</v>
      </c>
      <c r="I44" s="41"/>
      <c r="J44" s="41"/>
    </row>
    <row r="45" spans="1:10" x14ac:dyDescent="0.3">
      <c r="A45" s="37">
        <v>44761</v>
      </c>
      <c r="B45" s="38" t="s">
        <v>12</v>
      </c>
      <c r="C45" s="270" t="s">
        <v>1367</v>
      </c>
      <c r="D45" s="41"/>
      <c r="E45" s="41"/>
      <c r="F45" s="41"/>
      <c r="G45" s="38" t="s">
        <v>11</v>
      </c>
      <c r="H45" s="64">
        <v>348</v>
      </c>
      <c r="I45" s="41">
        <v>80</v>
      </c>
      <c r="J45" s="41">
        <v>79</v>
      </c>
    </row>
    <row r="46" spans="1:10" x14ac:dyDescent="0.3">
      <c r="A46" s="37">
        <v>44762</v>
      </c>
      <c r="B46" s="38" t="s">
        <v>12</v>
      </c>
      <c r="C46" s="64"/>
      <c r="D46" s="41"/>
      <c r="E46" s="41"/>
      <c r="F46" s="41"/>
      <c r="G46" s="38" t="s">
        <v>11</v>
      </c>
      <c r="H46" s="64"/>
      <c r="I46" s="41"/>
      <c r="J46" s="41"/>
    </row>
    <row r="47" spans="1:10" x14ac:dyDescent="0.3">
      <c r="A47" s="37">
        <v>44763</v>
      </c>
      <c r="B47" s="38" t="s">
        <v>12</v>
      </c>
      <c r="C47" s="64"/>
      <c r="D47" s="41"/>
      <c r="E47" s="41"/>
      <c r="F47" s="41"/>
      <c r="G47" s="38" t="s">
        <v>11</v>
      </c>
      <c r="H47" s="64"/>
      <c r="I47" s="41"/>
      <c r="J47" s="41"/>
    </row>
    <row r="48" spans="1:10" x14ac:dyDescent="0.3">
      <c r="A48" s="37">
        <v>44764</v>
      </c>
      <c r="B48" s="38" t="s">
        <v>12</v>
      </c>
      <c r="C48" s="64">
        <v>5116</v>
      </c>
      <c r="D48" s="41"/>
      <c r="E48" s="41"/>
      <c r="F48" s="41"/>
      <c r="G48" s="38" t="s">
        <v>11</v>
      </c>
      <c r="H48" s="64">
        <v>640</v>
      </c>
      <c r="I48" s="41">
        <v>154</v>
      </c>
      <c r="J48" s="41">
        <v>152</v>
      </c>
    </row>
    <row r="49" spans="1:10" x14ac:dyDescent="0.3">
      <c r="A49" s="37">
        <v>44765</v>
      </c>
      <c r="B49" s="38" t="s">
        <v>12</v>
      </c>
      <c r="C49" s="64"/>
      <c r="D49" s="41"/>
      <c r="E49" s="41"/>
      <c r="F49" s="41"/>
      <c r="G49" s="38" t="s">
        <v>11</v>
      </c>
      <c r="H49" s="270" t="s">
        <v>1367</v>
      </c>
      <c r="I49" s="41"/>
      <c r="J49" s="41"/>
    </row>
    <row r="50" spans="1:10" x14ac:dyDescent="0.3">
      <c r="A50" s="37">
        <v>44766</v>
      </c>
      <c r="B50" s="38" t="s">
        <v>12</v>
      </c>
      <c r="C50" s="64"/>
      <c r="D50" s="41"/>
      <c r="E50" s="41"/>
      <c r="F50" s="41"/>
      <c r="G50" s="38"/>
      <c r="H50" s="64"/>
      <c r="I50" s="41"/>
      <c r="J50" s="41"/>
    </row>
    <row r="51" spans="1:10" x14ac:dyDescent="0.3">
      <c r="A51" s="37">
        <v>44767</v>
      </c>
      <c r="B51" s="38" t="s">
        <v>12</v>
      </c>
      <c r="C51" s="64"/>
      <c r="D51" s="41"/>
      <c r="E51" s="41"/>
      <c r="F51" s="41"/>
      <c r="G51" s="38"/>
      <c r="H51" s="64"/>
      <c r="I51" s="41"/>
      <c r="J51" s="41"/>
    </row>
    <row r="52" spans="1:10" x14ac:dyDescent="0.3">
      <c r="A52" s="37">
        <v>44768</v>
      </c>
      <c r="B52" s="38" t="s">
        <v>12</v>
      </c>
      <c r="C52" s="270" t="s">
        <v>1367</v>
      </c>
      <c r="D52" s="41"/>
      <c r="E52" s="41"/>
      <c r="F52" s="41"/>
      <c r="G52" s="38" t="s">
        <v>12</v>
      </c>
      <c r="H52" s="64">
        <v>1649</v>
      </c>
      <c r="I52" s="41">
        <v>293</v>
      </c>
      <c r="J52" s="41">
        <v>224</v>
      </c>
    </row>
    <row r="53" spans="1:10" x14ac:dyDescent="0.3">
      <c r="A53" s="37">
        <v>44769</v>
      </c>
      <c r="B53" s="38" t="s">
        <v>12</v>
      </c>
      <c r="C53" s="64">
        <v>698</v>
      </c>
      <c r="D53" s="41"/>
      <c r="E53" s="41"/>
      <c r="F53" s="41"/>
      <c r="G53" s="38" t="s">
        <v>12</v>
      </c>
      <c r="H53" s="64">
        <v>213</v>
      </c>
      <c r="I53" s="41"/>
      <c r="J53" s="41"/>
    </row>
    <row r="54" spans="1:10" x14ac:dyDescent="0.3">
      <c r="A54" s="37">
        <v>44770</v>
      </c>
      <c r="B54" s="38" t="s">
        <v>12</v>
      </c>
      <c r="C54" s="64"/>
      <c r="D54" s="41"/>
      <c r="E54" s="41"/>
      <c r="F54" s="41"/>
      <c r="G54" s="38" t="s">
        <v>12</v>
      </c>
      <c r="H54" s="64"/>
      <c r="I54" s="41"/>
      <c r="J54" s="41"/>
    </row>
    <row r="55" spans="1:10" x14ac:dyDescent="0.3">
      <c r="A55" s="37">
        <v>44771</v>
      </c>
      <c r="B55" s="38" t="s">
        <v>12</v>
      </c>
      <c r="C55" s="64"/>
      <c r="D55" s="41"/>
      <c r="E55" s="41"/>
      <c r="F55" s="41"/>
      <c r="G55" s="38" t="s">
        <v>12</v>
      </c>
      <c r="H55" s="270" t="s">
        <v>1367</v>
      </c>
      <c r="I55" s="41"/>
      <c r="J55" s="41"/>
    </row>
    <row r="56" spans="1:10" x14ac:dyDescent="0.3">
      <c r="A56" s="37">
        <v>44772</v>
      </c>
      <c r="B56" s="38" t="s">
        <v>12</v>
      </c>
      <c r="C56" s="64">
        <v>527</v>
      </c>
      <c r="D56" s="41">
        <v>80</v>
      </c>
      <c r="E56" s="41">
        <v>79</v>
      </c>
      <c r="F56" s="41"/>
      <c r="G56" s="38" t="s">
        <v>12</v>
      </c>
      <c r="H56" s="64">
        <v>1599</v>
      </c>
      <c r="I56" s="41">
        <v>160</v>
      </c>
      <c r="J56" s="41">
        <v>156</v>
      </c>
    </row>
    <row r="57" spans="1:10" x14ac:dyDescent="0.3">
      <c r="A57" s="37">
        <v>44773</v>
      </c>
      <c r="B57" s="38" t="s">
        <v>12</v>
      </c>
      <c r="C57" s="270" t="s">
        <v>1367</v>
      </c>
      <c r="D57" s="41"/>
      <c r="E57" s="41"/>
      <c r="F57" s="41"/>
      <c r="G57" s="38" t="s">
        <v>12</v>
      </c>
      <c r="H57" s="64">
        <v>197</v>
      </c>
      <c r="I57" s="41"/>
      <c r="J57" s="41"/>
    </row>
    <row r="58" spans="1:10" x14ac:dyDescent="0.3">
      <c r="A58" s="37">
        <v>44774</v>
      </c>
      <c r="B58" s="137"/>
      <c r="C58" s="64"/>
      <c r="D58" s="41"/>
      <c r="E58" s="41"/>
      <c r="F58" s="41"/>
      <c r="G58" s="38"/>
      <c r="H58" s="64"/>
      <c r="I58" s="41"/>
      <c r="J58" s="41"/>
    </row>
    <row r="59" spans="1:10" x14ac:dyDescent="0.3">
      <c r="A59" s="37">
        <v>44775</v>
      </c>
      <c r="B59" s="137"/>
      <c r="C59" s="64"/>
      <c r="D59" s="41"/>
      <c r="E59" s="41"/>
      <c r="F59" s="41"/>
      <c r="G59" s="38"/>
      <c r="H59" s="64"/>
      <c r="I59" s="41"/>
      <c r="J59" s="41"/>
    </row>
    <row r="60" spans="1:10" x14ac:dyDescent="0.3">
      <c r="A60" s="37">
        <v>44776</v>
      </c>
      <c r="B60" s="137"/>
      <c r="C60" s="64"/>
      <c r="D60" s="41"/>
      <c r="E60" s="41"/>
      <c r="F60" s="41"/>
      <c r="G60" s="38"/>
      <c r="H60" s="64"/>
      <c r="I60" s="41"/>
      <c r="J60" s="41"/>
    </row>
    <row r="61" spans="1:10" x14ac:dyDescent="0.3">
      <c r="A61" s="37">
        <v>44777</v>
      </c>
      <c r="B61" s="137"/>
      <c r="C61" s="64"/>
      <c r="D61" s="41"/>
      <c r="E61" s="41"/>
      <c r="F61" s="41"/>
      <c r="G61" s="38"/>
      <c r="H61" s="64"/>
      <c r="I61" s="41"/>
      <c r="J61" s="41"/>
    </row>
    <row r="62" spans="1:10" x14ac:dyDescent="0.3">
      <c r="A62" s="37">
        <v>44778</v>
      </c>
      <c r="B62" s="137"/>
      <c r="C62" s="64"/>
      <c r="D62" s="41"/>
      <c r="E62" s="41"/>
      <c r="F62" s="41"/>
      <c r="G62" s="38"/>
      <c r="H62" s="64"/>
      <c r="I62" s="41"/>
      <c r="J62" s="41"/>
    </row>
    <row r="63" spans="1:10" x14ac:dyDescent="0.3">
      <c r="A63" s="37">
        <v>44779</v>
      </c>
      <c r="B63" s="137"/>
      <c r="C63" s="64"/>
      <c r="D63" s="41"/>
      <c r="E63" s="41"/>
      <c r="F63" s="41"/>
      <c r="G63" s="38"/>
      <c r="H63" s="64"/>
      <c r="I63" s="41"/>
      <c r="J63" s="41"/>
    </row>
    <row r="64" spans="1:10" x14ac:dyDescent="0.3">
      <c r="A64" s="37">
        <v>44780</v>
      </c>
      <c r="B64" s="137"/>
      <c r="C64" s="64"/>
      <c r="D64" s="41"/>
      <c r="E64" s="41"/>
      <c r="F64" s="41"/>
      <c r="G64" s="38"/>
      <c r="H64" s="64"/>
      <c r="I64" s="41"/>
      <c r="J64" s="41"/>
    </row>
    <row r="65" spans="1:10" x14ac:dyDescent="0.3">
      <c r="A65" s="37">
        <v>44781</v>
      </c>
      <c r="B65" s="137"/>
      <c r="C65" s="64"/>
      <c r="D65" s="41"/>
      <c r="E65" s="41"/>
      <c r="F65" s="41"/>
      <c r="G65" s="38"/>
      <c r="H65" s="64"/>
      <c r="I65" s="41"/>
      <c r="J65" s="41"/>
    </row>
    <row r="66" spans="1:10" x14ac:dyDescent="0.3">
      <c r="A66" s="37">
        <v>44782</v>
      </c>
      <c r="B66" s="137"/>
      <c r="C66" s="64"/>
      <c r="D66" s="41"/>
      <c r="E66" s="41"/>
      <c r="F66" s="41"/>
      <c r="G66" s="38"/>
      <c r="H66" s="64"/>
      <c r="I66" s="41"/>
      <c r="J66" s="41"/>
    </row>
    <row r="67" spans="1:10" x14ac:dyDescent="0.3">
      <c r="A67" s="37">
        <v>44783</v>
      </c>
      <c r="B67" s="137"/>
      <c r="C67" s="64"/>
      <c r="D67" s="41"/>
      <c r="E67" s="41"/>
      <c r="F67" s="41"/>
      <c r="G67" s="38"/>
      <c r="H67" s="64"/>
      <c r="I67" s="41"/>
      <c r="J67" s="41"/>
    </row>
    <row r="68" spans="1:10" x14ac:dyDescent="0.3">
      <c r="A68" s="37">
        <v>44784</v>
      </c>
      <c r="B68" s="137"/>
      <c r="C68" s="64"/>
      <c r="D68" s="41"/>
      <c r="E68" s="41"/>
      <c r="F68" s="41"/>
      <c r="G68" s="38"/>
      <c r="H68" s="64"/>
      <c r="I68" s="41"/>
      <c r="J68" s="41"/>
    </row>
    <row r="69" spans="1:10" x14ac:dyDescent="0.3">
      <c r="A69" s="37">
        <v>44785</v>
      </c>
      <c r="B69" s="137"/>
      <c r="C69" s="64"/>
      <c r="D69" s="41"/>
      <c r="E69" s="41"/>
      <c r="F69" s="41"/>
      <c r="G69" s="38"/>
      <c r="H69" s="64"/>
      <c r="I69" s="41"/>
      <c r="J69" s="41"/>
    </row>
    <row r="70" spans="1:10" x14ac:dyDescent="0.3">
      <c r="A70" s="37">
        <v>44786</v>
      </c>
      <c r="B70" s="137"/>
      <c r="C70" s="64"/>
      <c r="D70" s="41"/>
      <c r="E70" s="41"/>
      <c r="F70" s="41"/>
      <c r="G70" s="38"/>
      <c r="H70" s="64"/>
      <c r="I70" s="41"/>
      <c r="J70" s="41"/>
    </row>
    <row r="71" spans="1:10" x14ac:dyDescent="0.3">
      <c r="A71" s="37">
        <v>44787</v>
      </c>
      <c r="B71" s="137"/>
      <c r="C71" s="64"/>
      <c r="D71" s="41"/>
      <c r="E71" s="41"/>
      <c r="F71" s="41"/>
      <c r="G71" s="38"/>
      <c r="H71" s="64"/>
      <c r="I71" s="41"/>
      <c r="J71" s="41"/>
    </row>
    <row r="72" spans="1:10" x14ac:dyDescent="0.3">
      <c r="A72" s="37">
        <v>44788</v>
      </c>
      <c r="B72" s="38" t="s">
        <v>13</v>
      </c>
      <c r="C72" s="64">
        <v>4186</v>
      </c>
      <c r="D72" s="41">
        <v>129</v>
      </c>
      <c r="E72" s="41">
        <v>129</v>
      </c>
      <c r="F72" s="41"/>
      <c r="G72" s="38"/>
      <c r="H72" s="64">
        <v>113</v>
      </c>
      <c r="I72" s="41"/>
      <c r="J72" s="41"/>
    </row>
    <row r="73" spans="1:10" x14ac:dyDescent="0.3">
      <c r="A73" s="37">
        <v>44789</v>
      </c>
      <c r="B73" s="38" t="s">
        <v>13</v>
      </c>
      <c r="C73" s="64">
        <v>14621</v>
      </c>
      <c r="D73" s="41">
        <v>119</v>
      </c>
      <c r="E73" s="41">
        <v>80</v>
      </c>
      <c r="F73" s="41"/>
      <c r="G73" s="38"/>
      <c r="H73" s="64">
        <v>527</v>
      </c>
      <c r="I73" s="41">
        <v>16</v>
      </c>
      <c r="J73" s="41">
        <v>16</v>
      </c>
    </row>
    <row r="74" spans="1:10" x14ac:dyDescent="0.3">
      <c r="A74" s="37">
        <v>44790</v>
      </c>
      <c r="B74" s="38" t="s">
        <v>14</v>
      </c>
      <c r="C74" s="64">
        <v>4849</v>
      </c>
      <c r="D74" s="41">
        <v>130</v>
      </c>
      <c r="E74" s="41">
        <v>129</v>
      </c>
      <c r="F74" s="41"/>
      <c r="G74" s="38"/>
      <c r="H74" s="64">
        <v>209</v>
      </c>
      <c r="I74" s="41"/>
      <c r="J74" s="41"/>
    </row>
    <row r="75" spans="1:10" x14ac:dyDescent="0.3">
      <c r="A75" s="37">
        <v>44791</v>
      </c>
      <c r="B75" s="38" t="s">
        <v>14</v>
      </c>
      <c r="C75" s="64">
        <v>2021</v>
      </c>
      <c r="D75" s="41">
        <v>30</v>
      </c>
      <c r="E75" s="41">
        <v>30</v>
      </c>
      <c r="F75" s="41"/>
      <c r="G75" s="38"/>
      <c r="H75" s="270" t="s">
        <v>1367</v>
      </c>
      <c r="I75" s="41"/>
      <c r="J75" s="41"/>
    </row>
    <row r="76" spans="1:10" x14ac:dyDescent="0.3">
      <c r="A76" s="37">
        <v>44792</v>
      </c>
      <c r="B76" s="38" t="s">
        <v>14</v>
      </c>
      <c r="C76" s="64">
        <v>1660</v>
      </c>
      <c r="D76" s="41"/>
      <c r="E76" s="41"/>
      <c r="F76" s="41"/>
      <c r="G76" s="38"/>
      <c r="H76" s="64"/>
      <c r="I76" s="41"/>
      <c r="J76" s="41"/>
    </row>
    <row r="77" spans="1:10" x14ac:dyDescent="0.3">
      <c r="A77" s="37">
        <v>44793</v>
      </c>
      <c r="B77" s="38" t="s">
        <v>14</v>
      </c>
      <c r="C77" s="64">
        <v>779</v>
      </c>
      <c r="D77" s="41">
        <v>80</v>
      </c>
      <c r="E77" s="41">
        <v>77</v>
      </c>
      <c r="F77" s="41"/>
      <c r="G77" s="38"/>
      <c r="H77" s="64">
        <v>188</v>
      </c>
      <c r="I77" s="41"/>
      <c r="J77" s="41"/>
    </row>
    <row r="78" spans="1:10" x14ac:dyDescent="0.3">
      <c r="A78" s="37">
        <v>44794</v>
      </c>
      <c r="B78" s="38" t="s">
        <v>14</v>
      </c>
      <c r="C78" s="64"/>
      <c r="D78" s="41">
        <v>40</v>
      </c>
      <c r="E78" s="41">
        <v>40</v>
      </c>
      <c r="F78" s="41"/>
      <c r="G78" s="38"/>
      <c r="H78" s="64"/>
      <c r="I78" s="41"/>
      <c r="J78" s="41"/>
    </row>
    <row r="79" spans="1:10" x14ac:dyDescent="0.3">
      <c r="A79" s="37">
        <v>44795</v>
      </c>
      <c r="B79" s="38" t="s">
        <v>14</v>
      </c>
      <c r="C79" s="64">
        <v>276</v>
      </c>
      <c r="D79" s="41"/>
      <c r="E79" s="41"/>
      <c r="F79" s="41"/>
      <c r="G79" s="38"/>
      <c r="H79" s="270" t="s">
        <v>1367</v>
      </c>
      <c r="I79" s="41"/>
      <c r="J79" s="41"/>
    </row>
    <row r="80" spans="1:10" x14ac:dyDescent="0.3">
      <c r="A80" s="37">
        <v>44796</v>
      </c>
      <c r="B80" s="38" t="s">
        <v>14</v>
      </c>
      <c r="C80" s="64">
        <v>393</v>
      </c>
      <c r="D80" s="41">
        <v>40</v>
      </c>
      <c r="E80" s="41">
        <v>40</v>
      </c>
      <c r="F80" s="41"/>
      <c r="G80" s="38"/>
      <c r="H80" s="64">
        <v>463</v>
      </c>
      <c r="I80" s="41"/>
      <c r="J80" s="41"/>
    </row>
    <row r="81" spans="1:10" x14ac:dyDescent="0.3">
      <c r="A81" s="37">
        <v>44797</v>
      </c>
      <c r="B81" s="38" t="s">
        <v>14</v>
      </c>
      <c r="C81" s="270" t="s">
        <v>1367</v>
      </c>
      <c r="D81" s="41"/>
      <c r="E81" s="41"/>
      <c r="F81" s="41"/>
      <c r="G81" s="38"/>
      <c r="H81" s="64"/>
      <c r="I81" s="41"/>
      <c r="J81" s="41"/>
    </row>
    <row r="82" spans="1:10" x14ac:dyDescent="0.3">
      <c r="A82" s="37">
        <v>44798</v>
      </c>
      <c r="B82" s="38" t="s">
        <v>14</v>
      </c>
      <c r="C82" s="270" t="s">
        <v>1367</v>
      </c>
      <c r="D82" s="41">
        <v>34</v>
      </c>
      <c r="E82" s="41">
        <v>34</v>
      </c>
      <c r="F82" s="41"/>
      <c r="G82" s="38"/>
      <c r="H82" s="64"/>
      <c r="I82" s="41"/>
      <c r="J82" s="41"/>
    </row>
    <row r="83" spans="1:10" x14ac:dyDescent="0.3">
      <c r="A83" s="37">
        <v>44799</v>
      </c>
      <c r="B83" s="38" t="s">
        <v>14</v>
      </c>
      <c r="C83" s="270" t="s">
        <v>1367</v>
      </c>
      <c r="D83" s="41"/>
      <c r="E83" s="41"/>
      <c r="F83" s="41"/>
      <c r="G83" s="38"/>
      <c r="H83" s="64"/>
      <c r="I83" s="41"/>
      <c r="J83" s="41"/>
    </row>
    <row r="84" spans="1:10" x14ac:dyDescent="0.3">
      <c r="A84" s="37">
        <v>44800</v>
      </c>
      <c r="B84" s="38" t="s">
        <v>14</v>
      </c>
      <c r="C84" s="270" t="s">
        <v>1367</v>
      </c>
      <c r="D84" s="41">
        <v>5</v>
      </c>
      <c r="E84" s="41">
        <v>4</v>
      </c>
      <c r="F84" s="41"/>
      <c r="G84" s="38"/>
      <c r="H84" s="64"/>
      <c r="I84" s="41"/>
      <c r="J84" s="41"/>
    </row>
    <row r="85" spans="1:10" x14ac:dyDescent="0.3">
      <c r="A85" s="37">
        <v>44801</v>
      </c>
      <c r="B85" s="38" t="s">
        <v>14</v>
      </c>
      <c r="C85" s="64"/>
      <c r="D85" s="41"/>
      <c r="E85" s="41"/>
      <c r="F85" s="41"/>
      <c r="G85" s="38"/>
      <c r="H85" s="64"/>
      <c r="I85" s="41"/>
      <c r="J85" s="41"/>
    </row>
    <row r="86" spans="1:10" x14ac:dyDescent="0.3">
      <c r="A86" s="37">
        <v>44802</v>
      </c>
      <c r="B86" s="38" t="s">
        <v>14</v>
      </c>
      <c r="C86" s="64"/>
      <c r="D86" s="41"/>
      <c r="E86" s="41"/>
      <c r="F86" s="41"/>
      <c r="G86" s="38"/>
      <c r="H86" s="64"/>
      <c r="I86" s="41"/>
      <c r="J86" s="41"/>
    </row>
    <row r="87" spans="1:10" x14ac:dyDescent="0.3">
      <c r="A87" s="37">
        <v>44803</v>
      </c>
      <c r="B87" s="38" t="s">
        <v>14</v>
      </c>
      <c r="C87" s="64"/>
      <c r="D87" s="41"/>
      <c r="E87" s="41"/>
      <c r="F87" s="41"/>
      <c r="G87" s="38"/>
      <c r="H87" s="64"/>
      <c r="I87" s="41"/>
      <c r="J87" s="41"/>
    </row>
    <row r="88" spans="1:10" x14ac:dyDescent="0.3">
      <c r="A88" s="133">
        <v>44804</v>
      </c>
      <c r="B88" s="134" t="s">
        <v>14</v>
      </c>
      <c r="C88" s="135"/>
      <c r="D88" s="19"/>
      <c r="E88" s="19"/>
      <c r="F88" s="19"/>
      <c r="G88" s="134"/>
      <c r="H88" s="135"/>
      <c r="I88" s="19"/>
      <c r="J88" s="19"/>
    </row>
    <row r="89" spans="1:10" x14ac:dyDescent="0.3">
      <c r="A89" s="7" t="s">
        <v>1366</v>
      </c>
    </row>
    <row r="90" spans="1:10" x14ac:dyDescent="0.3">
      <c r="A90" s="7" t="s">
        <v>1365</v>
      </c>
    </row>
  </sheetData>
  <mergeCells count="2">
    <mergeCell ref="B2:E2"/>
    <mergeCell ref="G2:J2"/>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595FF-62D8-4009-BE01-17A4C19D34C3}">
  <sheetPr>
    <tabColor rgb="FF7030A0"/>
  </sheetPr>
  <dimension ref="A1:J1048569"/>
  <sheetViews>
    <sheetView zoomScale="140" zoomScaleNormal="140" workbookViewId="0">
      <selection activeCell="M1" sqref="M1:R1048576"/>
    </sheetView>
  </sheetViews>
  <sheetFormatPr defaultRowHeight="14.4" x14ac:dyDescent="0.3"/>
  <cols>
    <col min="1" max="1" width="9.44140625" style="7" bestFit="1" customWidth="1"/>
    <col min="2" max="2" width="16" style="7" bestFit="1" customWidth="1"/>
    <col min="3" max="3" width="7.33203125" style="7" bestFit="1" customWidth="1"/>
    <col min="4" max="4" width="8.88671875" style="7" bestFit="1" customWidth="1"/>
    <col min="5" max="5" width="7.6640625" style="7" bestFit="1" customWidth="1"/>
    <col min="6" max="6" width="2.6640625" style="7" customWidth="1"/>
    <col min="7" max="7" width="16" style="7" bestFit="1" customWidth="1"/>
    <col min="8" max="8" width="7.33203125" style="7" bestFit="1" customWidth="1"/>
    <col min="9" max="9" width="8.88671875" style="7" bestFit="1" customWidth="1"/>
    <col min="10" max="10" width="7.6640625" style="7" bestFit="1" customWidth="1"/>
  </cols>
  <sheetData>
    <row r="1" spans="1:10" x14ac:dyDescent="0.3">
      <c r="A1" s="7" t="s">
        <v>1410</v>
      </c>
    </row>
    <row r="2" spans="1:10" x14ac:dyDescent="0.3">
      <c r="B2" s="289" t="s">
        <v>0</v>
      </c>
      <c r="C2" s="289"/>
      <c r="D2" s="289"/>
      <c r="E2" s="289"/>
      <c r="F2" s="36"/>
      <c r="G2" s="289" t="s">
        <v>1</v>
      </c>
      <c r="H2" s="289"/>
      <c r="I2" s="289"/>
      <c r="J2" s="289"/>
    </row>
    <row r="3" spans="1:10" x14ac:dyDescent="0.3">
      <c r="A3" s="18" t="s">
        <v>2</v>
      </c>
      <c r="B3" s="18" t="s">
        <v>3</v>
      </c>
      <c r="C3" s="19" t="s">
        <v>4</v>
      </c>
      <c r="D3" s="19" t="s">
        <v>5</v>
      </c>
      <c r="E3" s="19" t="s">
        <v>6</v>
      </c>
      <c r="F3" s="19"/>
      <c r="G3" s="18" t="s">
        <v>3</v>
      </c>
      <c r="H3" s="19" t="s">
        <v>4</v>
      </c>
      <c r="I3" s="19" t="s">
        <v>5</v>
      </c>
      <c r="J3" s="19" t="s">
        <v>6</v>
      </c>
    </row>
    <row r="4" spans="1:10" x14ac:dyDescent="0.3">
      <c r="A4" s="37">
        <v>45083</v>
      </c>
      <c r="B4" s="38"/>
      <c r="C4" s="39"/>
      <c r="G4" s="40" t="s">
        <v>22</v>
      </c>
      <c r="H4" s="39">
        <v>197</v>
      </c>
      <c r="I4" s="7" t="s">
        <v>31</v>
      </c>
      <c r="J4" s="7" t="s">
        <v>31</v>
      </c>
    </row>
    <row r="5" spans="1:10" x14ac:dyDescent="0.3">
      <c r="A5" s="37">
        <v>45084</v>
      </c>
      <c r="B5" s="38"/>
      <c r="C5" s="39"/>
      <c r="G5" s="40" t="s">
        <v>22</v>
      </c>
      <c r="H5" s="39">
        <v>290</v>
      </c>
      <c r="I5" s="7" t="s">
        <v>31</v>
      </c>
      <c r="J5" s="7" t="s">
        <v>31</v>
      </c>
    </row>
    <row r="6" spans="1:10" x14ac:dyDescent="0.3">
      <c r="A6" s="37">
        <v>45085</v>
      </c>
      <c r="B6" s="38"/>
      <c r="C6" s="39"/>
      <c r="G6" s="40" t="s">
        <v>22</v>
      </c>
      <c r="H6" s="39">
        <v>562</v>
      </c>
      <c r="I6" s="7" t="s">
        <v>31</v>
      </c>
      <c r="J6" s="7" t="s">
        <v>31</v>
      </c>
    </row>
    <row r="7" spans="1:10" x14ac:dyDescent="0.3">
      <c r="A7" s="37">
        <v>45086</v>
      </c>
      <c r="B7" s="38"/>
      <c r="C7" s="39"/>
      <c r="G7" s="40"/>
      <c r="H7" s="39"/>
    </row>
    <row r="8" spans="1:10" x14ac:dyDescent="0.3">
      <c r="A8" s="37">
        <v>45087</v>
      </c>
      <c r="B8" s="38"/>
      <c r="C8" s="39"/>
      <c r="G8" s="40" t="s">
        <v>22</v>
      </c>
      <c r="H8" s="39">
        <v>338</v>
      </c>
      <c r="I8" s="7" t="s">
        <v>31</v>
      </c>
      <c r="J8" s="7" t="s">
        <v>31</v>
      </c>
    </row>
    <row r="9" spans="1:10" x14ac:dyDescent="0.3">
      <c r="A9" s="37">
        <v>45088</v>
      </c>
      <c r="B9" s="40" t="s">
        <v>7</v>
      </c>
      <c r="C9" s="270" t="s">
        <v>1367</v>
      </c>
      <c r="G9" s="40" t="s">
        <v>22</v>
      </c>
      <c r="H9" s="39">
        <v>173</v>
      </c>
      <c r="I9" s="7">
        <v>40</v>
      </c>
      <c r="J9" s="7">
        <v>40</v>
      </c>
    </row>
    <row r="10" spans="1:10" x14ac:dyDescent="0.3">
      <c r="A10" s="37">
        <v>45089</v>
      </c>
      <c r="B10" s="40" t="s">
        <v>7</v>
      </c>
      <c r="C10" s="39">
        <v>6049</v>
      </c>
      <c r="D10" s="7">
        <v>560</v>
      </c>
      <c r="E10" s="7">
        <v>380</v>
      </c>
      <c r="G10" s="40" t="s">
        <v>22</v>
      </c>
      <c r="H10" s="39">
        <v>235</v>
      </c>
      <c r="I10" s="7">
        <v>40</v>
      </c>
      <c r="J10" s="7">
        <v>28</v>
      </c>
    </row>
    <row r="11" spans="1:10" x14ac:dyDescent="0.3">
      <c r="A11" s="37">
        <v>45090</v>
      </c>
      <c r="B11" s="40"/>
      <c r="C11" s="39"/>
      <c r="G11" s="40" t="s">
        <v>22</v>
      </c>
      <c r="H11" s="39">
        <v>829</v>
      </c>
      <c r="I11" s="7">
        <v>80</v>
      </c>
      <c r="J11" s="7">
        <v>31</v>
      </c>
    </row>
    <row r="12" spans="1:10" x14ac:dyDescent="0.3">
      <c r="A12" s="37">
        <v>45091</v>
      </c>
      <c r="B12" s="38"/>
      <c r="C12" s="39"/>
      <c r="G12" s="40"/>
      <c r="H12" s="39"/>
    </row>
    <row r="13" spans="1:10" x14ac:dyDescent="0.3">
      <c r="A13" s="37">
        <v>45092</v>
      </c>
      <c r="B13" s="38"/>
      <c r="C13" s="39"/>
      <c r="G13" s="40" t="s">
        <v>22</v>
      </c>
      <c r="H13" s="39">
        <v>272</v>
      </c>
      <c r="I13" s="7">
        <v>40</v>
      </c>
      <c r="J13" s="7">
        <v>10</v>
      </c>
    </row>
    <row r="14" spans="1:10" x14ac:dyDescent="0.3">
      <c r="A14" s="37">
        <v>45093</v>
      </c>
      <c r="B14" s="38" t="s">
        <v>8</v>
      </c>
      <c r="C14" s="39">
        <v>14234</v>
      </c>
      <c r="D14" s="7">
        <v>240</v>
      </c>
      <c r="E14" s="7">
        <v>240</v>
      </c>
      <c r="G14" s="40" t="s">
        <v>22</v>
      </c>
      <c r="H14" s="39">
        <v>734</v>
      </c>
      <c r="I14" s="7">
        <v>40</v>
      </c>
      <c r="J14" s="7">
        <v>28</v>
      </c>
    </row>
    <row r="15" spans="1:10" x14ac:dyDescent="0.3">
      <c r="A15" s="37">
        <v>45094</v>
      </c>
      <c r="B15" s="38" t="s">
        <v>8</v>
      </c>
      <c r="C15" s="39">
        <v>3672</v>
      </c>
      <c r="D15" s="7">
        <v>240</v>
      </c>
      <c r="E15" s="7">
        <v>140</v>
      </c>
      <c r="G15" s="40" t="s">
        <v>22</v>
      </c>
      <c r="H15" s="39">
        <v>765</v>
      </c>
      <c r="I15" s="7">
        <v>40</v>
      </c>
      <c r="J15" s="7">
        <v>29</v>
      </c>
    </row>
    <row r="16" spans="1:10" x14ac:dyDescent="0.3">
      <c r="A16" s="37">
        <v>45095</v>
      </c>
      <c r="B16" s="38"/>
      <c r="C16" s="39"/>
      <c r="G16" s="40" t="s">
        <v>22</v>
      </c>
      <c r="H16" s="39">
        <v>189</v>
      </c>
      <c r="I16" s="7">
        <v>40</v>
      </c>
      <c r="J16" s="7">
        <v>7</v>
      </c>
    </row>
    <row r="17" spans="1:10" x14ac:dyDescent="0.3">
      <c r="A17" s="37">
        <v>45096</v>
      </c>
      <c r="B17" s="38"/>
      <c r="C17" s="39"/>
      <c r="G17" s="40"/>
      <c r="H17" s="39"/>
    </row>
    <row r="18" spans="1:10" x14ac:dyDescent="0.3">
      <c r="A18" s="37">
        <v>45097</v>
      </c>
      <c r="B18" s="38" t="s">
        <v>9</v>
      </c>
      <c r="C18" s="39">
        <v>20690</v>
      </c>
      <c r="D18" s="7">
        <v>480</v>
      </c>
      <c r="E18" s="7">
        <v>380</v>
      </c>
      <c r="G18" s="40" t="s">
        <v>22</v>
      </c>
      <c r="H18" s="39">
        <v>206</v>
      </c>
      <c r="I18" s="7">
        <v>40</v>
      </c>
      <c r="J18" s="7">
        <v>8</v>
      </c>
    </row>
    <row r="19" spans="1:10" x14ac:dyDescent="0.3">
      <c r="A19" s="37">
        <v>45098</v>
      </c>
      <c r="B19" s="38" t="s">
        <v>9</v>
      </c>
      <c r="C19" s="39">
        <v>11513</v>
      </c>
      <c r="G19" s="40" t="s">
        <v>22</v>
      </c>
      <c r="H19" s="39">
        <v>346</v>
      </c>
      <c r="I19" s="7">
        <v>40</v>
      </c>
      <c r="J19" s="7">
        <v>13</v>
      </c>
    </row>
    <row r="20" spans="1:10" x14ac:dyDescent="0.3">
      <c r="A20" s="37">
        <v>45099</v>
      </c>
      <c r="B20" s="38"/>
      <c r="C20" s="39"/>
      <c r="G20" s="40" t="s">
        <v>22</v>
      </c>
      <c r="H20" s="39">
        <v>877</v>
      </c>
      <c r="I20" s="7">
        <v>40</v>
      </c>
      <c r="J20" s="7">
        <v>37</v>
      </c>
    </row>
    <row r="21" spans="1:10" x14ac:dyDescent="0.3">
      <c r="A21" s="37">
        <v>45100</v>
      </c>
      <c r="B21" s="38"/>
      <c r="C21" s="39"/>
      <c r="G21" s="40" t="s">
        <v>22</v>
      </c>
      <c r="H21" s="39">
        <v>1269</v>
      </c>
      <c r="I21" s="7">
        <v>40</v>
      </c>
      <c r="J21" s="7">
        <v>40</v>
      </c>
    </row>
    <row r="22" spans="1:10" x14ac:dyDescent="0.3">
      <c r="A22" s="37">
        <v>45101</v>
      </c>
      <c r="B22" s="38"/>
      <c r="C22" s="39"/>
      <c r="G22" s="40"/>
      <c r="H22" s="39"/>
    </row>
    <row r="23" spans="1:10" x14ac:dyDescent="0.3">
      <c r="A23" s="37">
        <v>45102</v>
      </c>
      <c r="B23" s="38" t="s">
        <v>10</v>
      </c>
      <c r="C23" s="39">
        <v>6169</v>
      </c>
      <c r="D23" s="7">
        <v>240</v>
      </c>
      <c r="E23" s="7">
        <v>64</v>
      </c>
      <c r="G23" s="40" t="s">
        <v>22</v>
      </c>
      <c r="H23" s="39">
        <v>694</v>
      </c>
      <c r="I23" s="7">
        <v>40</v>
      </c>
      <c r="J23" s="7">
        <v>30</v>
      </c>
    </row>
    <row r="24" spans="1:10" x14ac:dyDescent="0.3">
      <c r="A24" s="37">
        <v>45103</v>
      </c>
      <c r="B24" s="38" t="s">
        <v>10</v>
      </c>
      <c r="C24" s="39">
        <v>3938</v>
      </c>
      <c r="D24" s="7">
        <v>160</v>
      </c>
      <c r="E24" s="7">
        <v>41</v>
      </c>
      <c r="G24" s="40" t="s">
        <v>22</v>
      </c>
      <c r="H24" s="39">
        <v>872</v>
      </c>
      <c r="I24" s="7">
        <v>40</v>
      </c>
      <c r="J24" s="7">
        <v>33</v>
      </c>
    </row>
    <row r="25" spans="1:10" x14ac:dyDescent="0.3">
      <c r="A25" s="37">
        <v>45104</v>
      </c>
      <c r="B25" s="38" t="s">
        <v>10</v>
      </c>
      <c r="C25" s="39">
        <v>14487</v>
      </c>
      <c r="D25" s="7">
        <v>200</v>
      </c>
      <c r="E25" s="7">
        <v>151</v>
      </c>
      <c r="G25" s="40" t="s">
        <v>22</v>
      </c>
      <c r="H25" s="39">
        <v>625</v>
      </c>
      <c r="I25" s="7">
        <v>40</v>
      </c>
      <c r="J25" s="7">
        <v>24</v>
      </c>
    </row>
    <row r="26" spans="1:10" x14ac:dyDescent="0.3">
      <c r="A26" s="37">
        <v>45105</v>
      </c>
      <c r="B26" s="38" t="s">
        <v>10</v>
      </c>
      <c r="C26" s="39">
        <v>11972</v>
      </c>
      <c r="D26" s="7">
        <v>200</v>
      </c>
      <c r="E26" s="7">
        <v>124</v>
      </c>
      <c r="G26" s="40" t="s">
        <v>22</v>
      </c>
      <c r="H26" s="39">
        <v>593</v>
      </c>
      <c r="I26" s="7">
        <v>40</v>
      </c>
      <c r="J26" s="7">
        <v>22</v>
      </c>
    </row>
    <row r="27" spans="1:10" x14ac:dyDescent="0.3">
      <c r="A27" s="37">
        <v>45106</v>
      </c>
      <c r="B27" s="38"/>
      <c r="C27" s="39"/>
      <c r="G27" s="136"/>
      <c r="H27" s="39"/>
    </row>
    <row r="28" spans="1:10" x14ac:dyDescent="0.3">
      <c r="A28" s="37">
        <v>45107</v>
      </c>
      <c r="B28" s="38"/>
      <c r="C28" s="39"/>
      <c r="G28" s="136"/>
      <c r="H28" s="39"/>
    </row>
    <row r="29" spans="1:10" x14ac:dyDescent="0.3">
      <c r="A29" s="37">
        <v>45108</v>
      </c>
      <c r="B29" s="38"/>
      <c r="C29" s="39"/>
      <c r="G29" s="136"/>
      <c r="H29" s="39"/>
    </row>
    <row r="30" spans="1:10" x14ac:dyDescent="0.3">
      <c r="A30" s="37">
        <v>45109</v>
      </c>
      <c r="B30" s="38"/>
      <c r="C30" s="39"/>
      <c r="G30" s="136"/>
      <c r="H30" s="39"/>
    </row>
    <row r="31" spans="1:10" x14ac:dyDescent="0.3">
      <c r="A31" s="37">
        <v>45110</v>
      </c>
      <c r="B31" s="38"/>
      <c r="C31" s="39"/>
      <c r="G31" s="136"/>
      <c r="H31" s="39"/>
    </row>
    <row r="32" spans="1:10" x14ac:dyDescent="0.3">
      <c r="A32" s="37">
        <v>45111</v>
      </c>
      <c r="B32" s="38"/>
      <c r="C32" s="39"/>
      <c r="G32" s="136"/>
      <c r="H32" s="39"/>
    </row>
    <row r="33" spans="1:10" x14ac:dyDescent="0.3">
      <c r="A33" s="37">
        <v>45112</v>
      </c>
      <c r="B33" s="38"/>
      <c r="C33" s="39"/>
      <c r="G33" s="136"/>
      <c r="H33" s="39"/>
    </row>
    <row r="34" spans="1:10" x14ac:dyDescent="0.3">
      <c r="A34" s="37">
        <v>45113</v>
      </c>
      <c r="B34" s="38" t="s">
        <v>11</v>
      </c>
      <c r="C34" s="39">
        <v>1053</v>
      </c>
      <c r="D34" s="7">
        <v>80</v>
      </c>
      <c r="E34" s="7">
        <v>27</v>
      </c>
      <c r="G34" s="38" t="s">
        <v>11</v>
      </c>
      <c r="H34" s="39">
        <v>633</v>
      </c>
      <c r="I34" s="7">
        <v>160</v>
      </c>
      <c r="J34" s="7">
        <v>117</v>
      </c>
    </row>
    <row r="35" spans="1:10" x14ac:dyDescent="0.3">
      <c r="A35" s="37">
        <v>45114</v>
      </c>
      <c r="B35" s="38" t="s">
        <v>11</v>
      </c>
      <c r="C35" s="270" t="s">
        <v>1367</v>
      </c>
      <c r="G35" s="38" t="s">
        <v>11</v>
      </c>
      <c r="H35" s="39">
        <v>797</v>
      </c>
      <c r="I35" s="7" t="s">
        <v>31</v>
      </c>
      <c r="J35" s="7" t="s">
        <v>31</v>
      </c>
    </row>
    <row r="36" spans="1:10" x14ac:dyDescent="0.3">
      <c r="A36" s="37">
        <v>45115</v>
      </c>
      <c r="B36" s="38"/>
      <c r="C36" s="39"/>
      <c r="G36" s="38"/>
      <c r="H36" s="39"/>
    </row>
    <row r="37" spans="1:10" x14ac:dyDescent="0.3">
      <c r="A37" s="37">
        <v>45116</v>
      </c>
      <c r="B37" s="38"/>
      <c r="C37" s="39"/>
      <c r="G37" s="38"/>
      <c r="H37" s="39"/>
    </row>
    <row r="38" spans="1:10" x14ac:dyDescent="0.3">
      <c r="A38" s="37">
        <v>45117</v>
      </c>
      <c r="B38" s="38" t="s">
        <v>11</v>
      </c>
      <c r="C38" s="39">
        <v>1986</v>
      </c>
      <c r="G38" s="38" t="s">
        <v>11</v>
      </c>
      <c r="H38" s="39">
        <v>2284</v>
      </c>
      <c r="I38" s="7">
        <v>160</v>
      </c>
      <c r="J38" s="7">
        <v>160</v>
      </c>
    </row>
    <row r="39" spans="1:10" x14ac:dyDescent="0.3">
      <c r="A39" s="37">
        <v>45118</v>
      </c>
      <c r="B39" s="38" t="s">
        <v>11</v>
      </c>
      <c r="C39" s="270" t="s">
        <v>1367</v>
      </c>
      <c r="G39" s="38" t="s">
        <v>11</v>
      </c>
      <c r="H39" s="39">
        <v>1286</v>
      </c>
      <c r="I39" s="7" t="s">
        <v>31</v>
      </c>
      <c r="J39" s="7" t="s">
        <v>31</v>
      </c>
    </row>
    <row r="40" spans="1:10" x14ac:dyDescent="0.3">
      <c r="A40" s="37">
        <v>45119</v>
      </c>
      <c r="B40" s="38"/>
      <c r="C40" s="39"/>
      <c r="G40" s="38"/>
      <c r="H40" s="39"/>
    </row>
    <row r="41" spans="1:10" x14ac:dyDescent="0.3">
      <c r="A41" s="37">
        <v>45120</v>
      </c>
      <c r="B41" s="38"/>
      <c r="C41" s="39"/>
      <c r="G41" s="38" t="s">
        <v>11</v>
      </c>
      <c r="H41" s="39">
        <v>207</v>
      </c>
      <c r="I41" s="7" t="s">
        <v>31</v>
      </c>
      <c r="J41" s="7" t="s">
        <v>31</v>
      </c>
    </row>
    <row r="42" spans="1:10" x14ac:dyDescent="0.3">
      <c r="A42" s="37">
        <v>45121</v>
      </c>
      <c r="B42" s="38" t="s">
        <v>11</v>
      </c>
      <c r="C42" s="39">
        <v>30461</v>
      </c>
      <c r="D42" s="7">
        <v>205</v>
      </c>
      <c r="E42" s="7">
        <v>205</v>
      </c>
      <c r="G42" s="38" t="s">
        <v>11</v>
      </c>
      <c r="H42" s="39">
        <v>840</v>
      </c>
      <c r="I42" s="7">
        <v>20</v>
      </c>
      <c r="J42" s="7">
        <v>20</v>
      </c>
    </row>
    <row r="43" spans="1:10" x14ac:dyDescent="0.3">
      <c r="A43" s="37">
        <v>45122</v>
      </c>
      <c r="B43" s="38" t="s">
        <v>11</v>
      </c>
      <c r="C43" s="39">
        <v>924</v>
      </c>
      <c r="D43" s="7">
        <v>160</v>
      </c>
      <c r="E43" s="7">
        <v>6</v>
      </c>
      <c r="G43" s="38" t="s">
        <v>11</v>
      </c>
      <c r="H43" s="39">
        <v>811</v>
      </c>
      <c r="I43" s="7">
        <v>153</v>
      </c>
      <c r="J43" s="7">
        <v>83</v>
      </c>
    </row>
    <row r="44" spans="1:10" x14ac:dyDescent="0.3">
      <c r="A44" s="37">
        <v>45123</v>
      </c>
      <c r="B44" s="38"/>
      <c r="C44" s="39"/>
      <c r="G44" s="38"/>
      <c r="H44" s="39"/>
    </row>
    <row r="45" spans="1:10" x14ac:dyDescent="0.3">
      <c r="A45" s="37">
        <v>45124</v>
      </c>
      <c r="B45" s="38"/>
      <c r="C45" s="39"/>
      <c r="G45" s="38"/>
      <c r="H45" s="39"/>
    </row>
    <row r="46" spans="1:10" x14ac:dyDescent="0.3">
      <c r="A46" s="37">
        <v>45125</v>
      </c>
      <c r="B46" s="38" t="s">
        <v>11</v>
      </c>
      <c r="C46" s="39">
        <v>17541</v>
      </c>
      <c r="D46" s="7">
        <v>200</v>
      </c>
      <c r="E46" s="7">
        <v>120</v>
      </c>
      <c r="G46" s="38" t="s">
        <v>12</v>
      </c>
      <c r="H46" s="39">
        <v>754</v>
      </c>
      <c r="I46" s="7">
        <v>280</v>
      </c>
      <c r="J46" s="7">
        <v>77</v>
      </c>
    </row>
    <row r="47" spans="1:10" x14ac:dyDescent="0.3">
      <c r="A47" s="37">
        <v>45126</v>
      </c>
      <c r="B47" s="38" t="s">
        <v>11</v>
      </c>
      <c r="C47" s="39">
        <v>3178</v>
      </c>
      <c r="D47" s="7">
        <v>160</v>
      </c>
      <c r="E47" s="7">
        <v>22</v>
      </c>
      <c r="G47" s="38" t="s">
        <v>12</v>
      </c>
      <c r="H47" s="39">
        <v>957</v>
      </c>
      <c r="I47" s="7" t="s">
        <v>31</v>
      </c>
      <c r="J47" s="7" t="s">
        <v>31</v>
      </c>
    </row>
    <row r="48" spans="1:10" x14ac:dyDescent="0.3">
      <c r="A48" s="37">
        <v>45127</v>
      </c>
      <c r="B48" s="38"/>
      <c r="C48" s="39"/>
      <c r="G48" s="38"/>
      <c r="H48" s="39"/>
    </row>
    <row r="49" spans="1:10" x14ac:dyDescent="0.3">
      <c r="A49" s="37">
        <v>45128</v>
      </c>
      <c r="B49" s="38"/>
      <c r="C49" s="39"/>
      <c r="G49" s="38"/>
      <c r="H49" s="39"/>
    </row>
    <row r="50" spans="1:10" x14ac:dyDescent="0.3">
      <c r="A50" s="37">
        <v>45129</v>
      </c>
      <c r="B50" s="38" t="s">
        <v>12</v>
      </c>
      <c r="C50" s="39">
        <v>38191</v>
      </c>
      <c r="D50" s="7">
        <v>500</v>
      </c>
      <c r="E50" s="7">
        <v>121</v>
      </c>
      <c r="G50" s="38" t="s">
        <v>12</v>
      </c>
      <c r="H50" s="39">
        <v>768</v>
      </c>
      <c r="I50" s="7">
        <v>240</v>
      </c>
      <c r="J50" s="7">
        <v>81</v>
      </c>
    </row>
    <row r="51" spans="1:10" x14ac:dyDescent="0.3">
      <c r="A51" s="37">
        <v>45130</v>
      </c>
      <c r="B51" s="38" t="s">
        <v>12</v>
      </c>
      <c r="C51" s="39">
        <v>4445</v>
      </c>
      <c r="G51" s="38" t="s">
        <v>12</v>
      </c>
      <c r="H51" s="39">
        <v>1053</v>
      </c>
      <c r="I51" s="7" t="s">
        <v>31</v>
      </c>
      <c r="J51" s="7" t="s">
        <v>31</v>
      </c>
    </row>
    <row r="52" spans="1:10" x14ac:dyDescent="0.3">
      <c r="A52" s="37">
        <v>45131</v>
      </c>
      <c r="B52" s="38"/>
      <c r="C52" s="39"/>
      <c r="G52" s="38"/>
      <c r="H52" s="39"/>
    </row>
    <row r="53" spans="1:10" x14ac:dyDescent="0.3">
      <c r="A53" s="37">
        <v>45132</v>
      </c>
      <c r="B53" s="38"/>
      <c r="C53" s="39"/>
      <c r="G53" s="38"/>
      <c r="H53" s="39"/>
    </row>
    <row r="54" spans="1:10" x14ac:dyDescent="0.3">
      <c r="A54" s="37">
        <v>45133</v>
      </c>
      <c r="B54" s="38" t="s">
        <v>12</v>
      </c>
      <c r="C54" s="39">
        <v>79263</v>
      </c>
      <c r="D54" s="7">
        <v>360</v>
      </c>
      <c r="E54" s="7">
        <v>259</v>
      </c>
      <c r="G54" s="38" t="s">
        <v>12</v>
      </c>
      <c r="H54" s="39">
        <v>2487</v>
      </c>
      <c r="I54" s="7">
        <v>239</v>
      </c>
      <c r="J54" s="7">
        <v>222</v>
      </c>
    </row>
    <row r="55" spans="1:10" x14ac:dyDescent="0.3">
      <c r="A55" s="37">
        <v>45134</v>
      </c>
      <c r="B55" s="38" t="s">
        <v>12</v>
      </c>
      <c r="C55" s="39">
        <v>11802</v>
      </c>
      <c r="G55" s="38" t="s">
        <v>12</v>
      </c>
      <c r="H55" s="39">
        <v>2458</v>
      </c>
      <c r="I55" s="7" t="s">
        <v>31</v>
      </c>
      <c r="J55" s="7" t="s">
        <v>31</v>
      </c>
    </row>
    <row r="56" spans="1:10" x14ac:dyDescent="0.3">
      <c r="A56" s="37">
        <v>45135</v>
      </c>
      <c r="B56" s="38"/>
      <c r="C56" s="39"/>
      <c r="G56" s="38"/>
      <c r="H56" s="39"/>
    </row>
    <row r="57" spans="1:10" x14ac:dyDescent="0.3">
      <c r="A57" s="37">
        <v>45136</v>
      </c>
      <c r="B57" s="38"/>
      <c r="C57" s="39"/>
      <c r="G57" s="38"/>
      <c r="H57" s="39"/>
    </row>
    <row r="58" spans="1:10" x14ac:dyDescent="0.3">
      <c r="A58" s="37">
        <v>45137</v>
      </c>
      <c r="B58" s="38" t="s">
        <v>15</v>
      </c>
      <c r="C58" s="39">
        <v>33786</v>
      </c>
      <c r="D58" s="7">
        <v>240</v>
      </c>
      <c r="E58" s="7">
        <v>240</v>
      </c>
      <c r="G58" s="38" t="s">
        <v>15</v>
      </c>
      <c r="H58" s="39">
        <v>2078</v>
      </c>
      <c r="I58" s="7">
        <v>240</v>
      </c>
      <c r="J58" s="7">
        <v>240</v>
      </c>
    </row>
    <row r="59" spans="1:10" x14ac:dyDescent="0.3">
      <c r="A59" s="37">
        <v>45138</v>
      </c>
      <c r="B59" s="38" t="s">
        <v>15</v>
      </c>
      <c r="C59" s="39">
        <v>684</v>
      </c>
      <c r="G59" s="38" t="s">
        <v>15</v>
      </c>
      <c r="H59" s="39">
        <v>858</v>
      </c>
      <c r="I59" s="7" t="s">
        <v>31</v>
      </c>
      <c r="J59" s="7" t="s">
        <v>31</v>
      </c>
    </row>
    <row r="60" spans="1:10" x14ac:dyDescent="0.3">
      <c r="A60" s="37">
        <v>45139</v>
      </c>
      <c r="B60" s="38"/>
      <c r="C60" s="39"/>
      <c r="G60" s="38"/>
      <c r="H60" s="39"/>
    </row>
    <row r="61" spans="1:10" x14ac:dyDescent="0.3">
      <c r="A61" s="37">
        <v>45140</v>
      </c>
      <c r="B61" s="38"/>
      <c r="C61" s="39"/>
      <c r="G61" s="38"/>
      <c r="H61" s="39"/>
    </row>
    <row r="62" spans="1:10" x14ac:dyDescent="0.3">
      <c r="A62" s="37">
        <v>45141</v>
      </c>
      <c r="B62" s="38"/>
      <c r="C62" s="39"/>
      <c r="G62" s="38" t="s">
        <v>16</v>
      </c>
      <c r="H62" s="270" t="s">
        <v>1367</v>
      </c>
      <c r="I62" s="7" t="s">
        <v>31</v>
      </c>
      <c r="J62" s="7" t="s">
        <v>31</v>
      </c>
    </row>
    <row r="63" spans="1:10" x14ac:dyDescent="0.3">
      <c r="A63" s="37">
        <v>45142</v>
      </c>
      <c r="B63" s="38"/>
      <c r="C63" s="39"/>
      <c r="G63" s="38" t="s">
        <v>16</v>
      </c>
      <c r="H63" s="39">
        <v>271</v>
      </c>
      <c r="I63" s="7">
        <v>160</v>
      </c>
      <c r="J63" s="7">
        <v>16</v>
      </c>
    </row>
    <row r="64" spans="1:10" x14ac:dyDescent="0.3">
      <c r="A64" s="37">
        <v>45143</v>
      </c>
      <c r="B64" s="38"/>
      <c r="C64" s="39"/>
      <c r="G64" s="38" t="s">
        <v>16</v>
      </c>
      <c r="H64" s="270" t="s">
        <v>1367</v>
      </c>
      <c r="I64" s="7" t="s">
        <v>31</v>
      </c>
      <c r="J64" s="7" t="s">
        <v>31</v>
      </c>
    </row>
    <row r="65" spans="1:10" x14ac:dyDescent="0.3">
      <c r="A65" s="37">
        <v>45144</v>
      </c>
      <c r="B65" s="38"/>
      <c r="C65" s="39"/>
      <c r="G65" s="38" t="s">
        <v>16</v>
      </c>
      <c r="H65" s="39">
        <v>87</v>
      </c>
      <c r="I65" s="7" t="s">
        <v>31</v>
      </c>
      <c r="J65" s="7" t="s">
        <v>31</v>
      </c>
    </row>
    <row r="66" spans="1:10" x14ac:dyDescent="0.3">
      <c r="A66" s="37">
        <v>45145</v>
      </c>
      <c r="B66" s="38" t="s">
        <v>13</v>
      </c>
      <c r="C66" s="39">
        <v>48333</v>
      </c>
      <c r="D66" s="7">
        <v>100</v>
      </c>
      <c r="E66" s="7">
        <v>100</v>
      </c>
      <c r="G66" s="38" t="s">
        <v>16</v>
      </c>
      <c r="H66" s="39">
        <v>1699</v>
      </c>
      <c r="I66" s="7">
        <v>160</v>
      </c>
      <c r="J66" s="7">
        <v>84</v>
      </c>
    </row>
    <row r="67" spans="1:10" x14ac:dyDescent="0.3">
      <c r="A67" s="37">
        <v>45146</v>
      </c>
      <c r="B67" s="38" t="s">
        <v>13</v>
      </c>
      <c r="C67" s="39">
        <v>16589</v>
      </c>
      <c r="D67" s="7">
        <v>110</v>
      </c>
      <c r="E67" s="7">
        <v>96</v>
      </c>
      <c r="G67" s="38" t="s">
        <v>16</v>
      </c>
      <c r="H67" s="39">
        <v>1560</v>
      </c>
      <c r="I67" s="7">
        <v>80</v>
      </c>
      <c r="J67" s="7">
        <v>80</v>
      </c>
    </row>
    <row r="68" spans="1:10" x14ac:dyDescent="0.3">
      <c r="A68" s="37">
        <v>45147</v>
      </c>
      <c r="B68" s="38" t="s">
        <v>13</v>
      </c>
      <c r="C68" s="39">
        <v>25277</v>
      </c>
      <c r="D68" s="7">
        <v>120</v>
      </c>
      <c r="E68" s="7">
        <v>76</v>
      </c>
      <c r="G68" s="38" t="s">
        <v>16</v>
      </c>
      <c r="H68" s="39">
        <v>1767</v>
      </c>
      <c r="I68" s="7">
        <v>80</v>
      </c>
      <c r="J68" s="7">
        <v>80</v>
      </c>
    </row>
    <row r="69" spans="1:10" x14ac:dyDescent="0.3">
      <c r="A69" s="37">
        <v>45148</v>
      </c>
      <c r="B69" s="38"/>
      <c r="C69" s="39"/>
      <c r="G69" s="38"/>
      <c r="H69" s="39"/>
    </row>
    <row r="70" spans="1:10" x14ac:dyDescent="0.3">
      <c r="A70" s="37">
        <v>45149</v>
      </c>
      <c r="B70" s="38"/>
      <c r="C70" s="39"/>
      <c r="G70" s="38"/>
      <c r="H70" s="39"/>
    </row>
    <row r="71" spans="1:10" x14ac:dyDescent="0.3">
      <c r="A71" s="37">
        <v>45150</v>
      </c>
      <c r="B71" s="38" t="s">
        <v>13</v>
      </c>
      <c r="C71" s="39">
        <v>18635</v>
      </c>
      <c r="D71" s="7">
        <v>120</v>
      </c>
      <c r="E71" s="7">
        <v>56</v>
      </c>
      <c r="G71" s="38" t="s">
        <v>16</v>
      </c>
      <c r="H71" s="39">
        <v>290</v>
      </c>
      <c r="I71" s="7">
        <v>40</v>
      </c>
      <c r="J71" s="7">
        <v>40</v>
      </c>
    </row>
    <row r="72" spans="1:10" x14ac:dyDescent="0.3">
      <c r="A72" s="37">
        <v>45151</v>
      </c>
      <c r="B72" s="38" t="s">
        <v>13</v>
      </c>
      <c r="C72" s="39">
        <v>17069</v>
      </c>
      <c r="D72" s="7">
        <v>80</v>
      </c>
      <c r="E72" s="7">
        <v>52</v>
      </c>
      <c r="G72" s="38" t="s">
        <v>16</v>
      </c>
      <c r="H72" s="39">
        <v>768</v>
      </c>
      <c r="I72" s="7">
        <v>80</v>
      </c>
      <c r="J72" s="7">
        <v>80</v>
      </c>
    </row>
    <row r="73" spans="1:10" x14ac:dyDescent="0.3">
      <c r="A73" s="37">
        <v>45152</v>
      </c>
      <c r="B73" s="38" t="s">
        <v>14</v>
      </c>
      <c r="C73" s="39">
        <v>10034</v>
      </c>
      <c r="G73" s="38" t="s">
        <v>16</v>
      </c>
      <c r="H73" s="39">
        <v>745</v>
      </c>
      <c r="I73" s="7" t="s">
        <v>31</v>
      </c>
      <c r="J73" s="7" t="s">
        <v>31</v>
      </c>
    </row>
    <row r="74" spans="1:10" x14ac:dyDescent="0.3">
      <c r="A74" s="37">
        <v>45153</v>
      </c>
      <c r="B74" s="38"/>
      <c r="C74" s="39"/>
      <c r="G74" s="38"/>
      <c r="H74" s="39"/>
    </row>
    <row r="75" spans="1:10" x14ac:dyDescent="0.3">
      <c r="A75" s="37">
        <v>45154</v>
      </c>
      <c r="B75" s="38"/>
      <c r="C75" s="39"/>
      <c r="G75" s="38"/>
      <c r="H75" s="39"/>
    </row>
    <row r="76" spans="1:10" x14ac:dyDescent="0.3">
      <c r="A76" s="37">
        <v>45155</v>
      </c>
      <c r="B76" s="38" t="s">
        <v>14</v>
      </c>
      <c r="C76" s="39">
        <v>35722</v>
      </c>
      <c r="G76" s="38" t="s">
        <v>16</v>
      </c>
      <c r="H76" s="39">
        <v>828</v>
      </c>
      <c r="I76" s="7" t="s">
        <v>31</v>
      </c>
      <c r="J76" s="7" t="s">
        <v>31</v>
      </c>
    </row>
    <row r="77" spans="1:10" x14ac:dyDescent="0.3">
      <c r="A77" s="37">
        <v>45156</v>
      </c>
      <c r="B77" s="38" t="s">
        <v>14</v>
      </c>
      <c r="C77" s="39">
        <v>11500</v>
      </c>
      <c r="G77" s="38" t="s">
        <v>16</v>
      </c>
      <c r="H77" s="39">
        <v>991</v>
      </c>
      <c r="I77" s="7" t="s">
        <v>31</v>
      </c>
      <c r="J77" s="7" t="s">
        <v>31</v>
      </c>
    </row>
    <row r="78" spans="1:10" x14ac:dyDescent="0.3">
      <c r="A78" s="37">
        <v>45157</v>
      </c>
      <c r="B78" s="38" t="s">
        <v>14</v>
      </c>
      <c r="C78" s="39">
        <v>17226</v>
      </c>
      <c r="G78" s="38" t="s">
        <v>16</v>
      </c>
      <c r="H78" s="39">
        <v>677</v>
      </c>
      <c r="I78" s="7" t="s">
        <v>31</v>
      </c>
      <c r="J78" s="7" t="s">
        <v>31</v>
      </c>
    </row>
    <row r="79" spans="1:10" x14ac:dyDescent="0.3">
      <c r="A79" s="37">
        <v>45158</v>
      </c>
      <c r="B79" s="38" t="s">
        <v>14</v>
      </c>
      <c r="C79" s="39">
        <v>11408</v>
      </c>
      <c r="G79" s="38" t="s">
        <v>16</v>
      </c>
      <c r="H79" s="39">
        <v>691</v>
      </c>
      <c r="I79" s="7" t="s">
        <v>31</v>
      </c>
      <c r="J79" s="7" t="s">
        <v>31</v>
      </c>
    </row>
    <row r="80" spans="1:10" x14ac:dyDescent="0.3">
      <c r="A80" s="37">
        <v>45159</v>
      </c>
      <c r="B80" s="38" t="s">
        <v>14</v>
      </c>
      <c r="C80" s="39">
        <v>16601</v>
      </c>
      <c r="D80" s="7">
        <v>200</v>
      </c>
      <c r="E80" s="7">
        <v>200</v>
      </c>
      <c r="G80" s="38" t="s">
        <v>16</v>
      </c>
      <c r="H80" s="39">
        <v>552</v>
      </c>
      <c r="I80" s="7" t="s">
        <v>31</v>
      </c>
      <c r="J80" s="7" t="s">
        <v>31</v>
      </c>
    </row>
    <row r="81" spans="1:10" x14ac:dyDescent="0.3">
      <c r="A81" s="37">
        <v>45160</v>
      </c>
      <c r="B81" s="38" t="s">
        <v>14</v>
      </c>
      <c r="C81" s="39">
        <v>8353</v>
      </c>
      <c r="G81" s="38" t="s">
        <v>16</v>
      </c>
      <c r="H81" s="39">
        <v>257</v>
      </c>
      <c r="I81" s="7" t="s">
        <v>31</v>
      </c>
      <c r="J81" s="7" t="s">
        <v>31</v>
      </c>
    </row>
    <row r="82" spans="1:10" x14ac:dyDescent="0.3">
      <c r="A82" s="37">
        <v>45161</v>
      </c>
      <c r="B82" s="38" t="s">
        <v>14</v>
      </c>
      <c r="C82" s="39">
        <v>2405</v>
      </c>
      <c r="D82" s="7">
        <v>120</v>
      </c>
      <c r="E82" s="7">
        <v>120</v>
      </c>
      <c r="G82" s="38" t="s">
        <v>16</v>
      </c>
      <c r="H82" s="270" t="s">
        <v>1367</v>
      </c>
      <c r="I82" s="7" t="s">
        <v>31</v>
      </c>
      <c r="J82" s="7" t="s">
        <v>31</v>
      </c>
    </row>
    <row r="83" spans="1:10" x14ac:dyDescent="0.3">
      <c r="A83" s="37">
        <v>45162</v>
      </c>
      <c r="B83" s="38" t="s">
        <v>14</v>
      </c>
      <c r="C83" s="39">
        <v>2884</v>
      </c>
      <c r="G83" s="38"/>
      <c r="H83" s="39"/>
    </row>
    <row r="84" spans="1:10" x14ac:dyDescent="0.3">
      <c r="A84" s="37">
        <v>45163</v>
      </c>
      <c r="B84" s="38" t="s">
        <v>14</v>
      </c>
      <c r="C84" s="39">
        <v>5783</v>
      </c>
      <c r="G84" s="38"/>
      <c r="H84" s="39"/>
    </row>
    <row r="85" spans="1:10" x14ac:dyDescent="0.3">
      <c r="A85" s="37">
        <v>45164</v>
      </c>
      <c r="B85" s="38" t="s">
        <v>14</v>
      </c>
      <c r="C85" s="39">
        <v>6558</v>
      </c>
      <c r="G85" s="38"/>
      <c r="H85" s="39"/>
    </row>
    <row r="86" spans="1:10" x14ac:dyDescent="0.3">
      <c r="A86" s="37">
        <v>45165</v>
      </c>
      <c r="B86" s="38" t="s">
        <v>14</v>
      </c>
      <c r="C86" s="39">
        <v>839</v>
      </c>
      <c r="G86" s="38"/>
      <c r="H86" s="39"/>
    </row>
    <row r="87" spans="1:10" x14ac:dyDescent="0.3">
      <c r="A87" s="37">
        <v>45166</v>
      </c>
      <c r="B87" s="38" t="s">
        <v>14</v>
      </c>
      <c r="C87" s="270" t="s">
        <v>1367</v>
      </c>
      <c r="G87" s="38"/>
      <c r="H87" s="39"/>
    </row>
    <row r="88" spans="1:10" x14ac:dyDescent="0.3">
      <c r="A88" s="37">
        <v>45167</v>
      </c>
      <c r="B88" s="38" t="s">
        <v>14</v>
      </c>
      <c r="C88" s="39">
        <v>498</v>
      </c>
      <c r="G88" s="38"/>
      <c r="H88" s="39"/>
    </row>
    <row r="89" spans="1:10" x14ac:dyDescent="0.3">
      <c r="A89" s="37">
        <v>45168</v>
      </c>
      <c r="B89" s="38" t="s">
        <v>14</v>
      </c>
      <c r="C89" s="270" t="s">
        <v>1367</v>
      </c>
      <c r="G89" s="38"/>
      <c r="H89" s="39"/>
    </row>
    <row r="90" spans="1:10" x14ac:dyDescent="0.3">
      <c r="A90" s="133">
        <v>45169</v>
      </c>
      <c r="B90" s="134"/>
      <c r="C90" s="266"/>
      <c r="D90" s="18"/>
      <c r="E90" s="18"/>
      <c r="F90" s="18"/>
      <c r="G90" s="134"/>
      <c r="H90" s="266"/>
      <c r="I90" s="18"/>
      <c r="J90" s="18"/>
    </row>
    <row r="91" spans="1:10" x14ac:dyDescent="0.3">
      <c r="A91" s="7" t="s">
        <v>1366</v>
      </c>
    </row>
    <row r="92" spans="1:10" x14ac:dyDescent="0.3">
      <c r="A92" s="7" t="s">
        <v>1365</v>
      </c>
    </row>
    <row r="1048569" spans="2:2" x14ac:dyDescent="0.3">
      <c r="B1048569" s="38"/>
    </row>
  </sheetData>
  <mergeCells count="2">
    <mergeCell ref="B2:E2"/>
    <mergeCell ref="G2:J2"/>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E6177-ACD2-4D77-8584-E52ED7EE1E61}">
  <sheetPr>
    <tabColor rgb="FF7030A0"/>
  </sheetPr>
  <dimension ref="A1:J91"/>
  <sheetViews>
    <sheetView zoomScale="140" zoomScaleNormal="140" workbookViewId="0">
      <selection activeCell="M1" sqref="M1:R1048576"/>
    </sheetView>
  </sheetViews>
  <sheetFormatPr defaultRowHeight="14.4" x14ac:dyDescent="0.3"/>
  <cols>
    <col min="1" max="1" width="7.33203125" style="7" customWidth="1"/>
    <col min="2" max="2" width="16" style="7" bestFit="1" customWidth="1"/>
    <col min="3" max="3" width="7.33203125" style="7" bestFit="1" customWidth="1"/>
    <col min="4" max="4" width="8.88671875" style="7"/>
    <col min="5" max="5" width="7.6640625" style="7" bestFit="1" customWidth="1"/>
    <col min="6" max="6" width="2.6640625" style="7" customWidth="1"/>
    <col min="7" max="7" width="16" style="7" bestFit="1" customWidth="1"/>
    <col min="8" max="8" width="7.33203125" style="7" bestFit="1" customWidth="1"/>
    <col min="9" max="9" width="8.88671875" style="7"/>
    <col min="10" max="10" width="7.6640625" style="7" bestFit="1" customWidth="1"/>
  </cols>
  <sheetData>
    <row r="1" spans="1:10" x14ac:dyDescent="0.3">
      <c r="A1" s="7" t="s">
        <v>1411</v>
      </c>
    </row>
    <row r="2" spans="1:10" x14ac:dyDescent="0.3">
      <c r="B2" s="289" t="s">
        <v>0</v>
      </c>
      <c r="C2" s="289"/>
      <c r="D2" s="289"/>
      <c r="E2" s="289"/>
      <c r="F2" s="36"/>
      <c r="G2" s="289" t="s">
        <v>1</v>
      </c>
      <c r="H2" s="289"/>
      <c r="I2" s="289"/>
      <c r="J2" s="289"/>
    </row>
    <row r="3" spans="1:10" x14ac:dyDescent="0.3">
      <c r="A3" s="18" t="s">
        <v>2</v>
      </c>
      <c r="B3" s="18" t="s">
        <v>3</v>
      </c>
      <c r="C3" s="19" t="s">
        <v>4</v>
      </c>
      <c r="D3" s="19" t="s">
        <v>5</v>
      </c>
      <c r="E3" s="19" t="s">
        <v>6</v>
      </c>
      <c r="F3" s="19"/>
      <c r="G3" s="18" t="s">
        <v>3</v>
      </c>
      <c r="H3" s="19" t="s">
        <v>4</v>
      </c>
      <c r="I3" s="19" t="s">
        <v>5</v>
      </c>
      <c r="J3" s="19" t="s">
        <v>6</v>
      </c>
    </row>
    <row r="4" spans="1:10" x14ac:dyDescent="0.3">
      <c r="A4" s="37">
        <v>45084</v>
      </c>
      <c r="C4" s="41"/>
      <c r="D4" s="41"/>
      <c r="E4" s="41"/>
      <c r="F4" s="41"/>
      <c r="G4" s="38" t="s">
        <v>7</v>
      </c>
      <c r="H4" s="270" t="s">
        <v>1367</v>
      </c>
      <c r="I4" s="41"/>
      <c r="J4" s="41"/>
    </row>
    <row r="5" spans="1:10" x14ac:dyDescent="0.3">
      <c r="A5" s="37">
        <v>45085</v>
      </c>
      <c r="B5" s="37"/>
      <c r="C5" s="64"/>
      <c r="D5" s="41"/>
      <c r="E5" s="41"/>
      <c r="F5" s="41"/>
      <c r="G5" s="38"/>
      <c r="H5" s="64"/>
      <c r="I5" s="41"/>
      <c r="J5" s="41"/>
    </row>
    <row r="6" spans="1:10" x14ac:dyDescent="0.3">
      <c r="A6" s="37">
        <v>45086</v>
      </c>
      <c r="B6" s="37"/>
      <c r="C6" s="64"/>
      <c r="D6" s="41"/>
      <c r="E6" s="41"/>
      <c r="F6" s="41"/>
      <c r="G6" s="38"/>
      <c r="H6" s="64"/>
      <c r="I6" s="41"/>
      <c r="J6" s="41"/>
    </row>
    <row r="7" spans="1:10" x14ac:dyDescent="0.3">
      <c r="A7" s="37">
        <v>45087</v>
      </c>
      <c r="B7" s="98" t="s">
        <v>7</v>
      </c>
      <c r="C7" s="64">
        <v>293</v>
      </c>
      <c r="D7" s="41"/>
      <c r="E7" s="41"/>
      <c r="F7" s="41"/>
      <c r="G7" s="38" t="s">
        <v>7</v>
      </c>
      <c r="H7" s="64">
        <v>212</v>
      </c>
      <c r="I7" s="41"/>
      <c r="J7" s="41"/>
    </row>
    <row r="8" spans="1:10" x14ac:dyDescent="0.3">
      <c r="A8" s="37">
        <v>45088</v>
      </c>
      <c r="B8" s="65" t="s">
        <v>7</v>
      </c>
      <c r="C8" s="64">
        <v>5287</v>
      </c>
      <c r="D8" s="41">
        <v>480</v>
      </c>
      <c r="E8" s="41">
        <v>334</v>
      </c>
      <c r="F8" s="41"/>
      <c r="G8" s="38" t="s">
        <v>7</v>
      </c>
      <c r="H8" s="64">
        <v>1111</v>
      </c>
      <c r="I8" s="41">
        <v>246</v>
      </c>
      <c r="J8" s="41">
        <v>106</v>
      </c>
    </row>
    <row r="9" spans="1:10" x14ac:dyDescent="0.3">
      <c r="A9" s="37">
        <v>45089</v>
      </c>
      <c r="B9" s="65" t="s">
        <v>7</v>
      </c>
      <c r="C9" s="64">
        <v>766</v>
      </c>
      <c r="D9" s="41">
        <v>80</v>
      </c>
      <c r="E9" s="41">
        <v>46</v>
      </c>
      <c r="F9" s="41"/>
      <c r="G9" s="38" t="s">
        <v>7</v>
      </c>
      <c r="H9" s="64">
        <v>888</v>
      </c>
      <c r="I9" s="41">
        <v>102</v>
      </c>
      <c r="J9" s="41">
        <v>102</v>
      </c>
    </row>
    <row r="10" spans="1:10" x14ac:dyDescent="0.3">
      <c r="A10" s="37">
        <v>45090</v>
      </c>
      <c r="B10" s="65" t="s">
        <v>7</v>
      </c>
      <c r="C10" s="270" t="s">
        <v>1367</v>
      </c>
      <c r="D10" s="41"/>
      <c r="E10" s="41"/>
      <c r="F10" s="41"/>
      <c r="G10" s="38" t="s">
        <v>7</v>
      </c>
      <c r="H10" s="64">
        <v>2905</v>
      </c>
      <c r="I10" s="41">
        <v>172</v>
      </c>
      <c r="J10" s="41">
        <v>172</v>
      </c>
    </row>
    <row r="11" spans="1:10" x14ac:dyDescent="0.3">
      <c r="A11" s="37">
        <v>45091</v>
      </c>
      <c r="B11" s="98"/>
      <c r="C11" s="64"/>
      <c r="D11" s="41"/>
      <c r="E11" s="41"/>
      <c r="F11" s="41"/>
      <c r="G11" s="38"/>
      <c r="H11" s="64"/>
      <c r="I11" s="41"/>
      <c r="J11" s="41"/>
    </row>
    <row r="12" spans="1:10" x14ac:dyDescent="0.3">
      <c r="A12" s="37">
        <v>45092</v>
      </c>
      <c r="B12" s="66"/>
      <c r="C12" s="64"/>
      <c r="D12" s="41"/>
      <c r="E12" s="41"/>
      <c r="F12" s="41"/>
      <c r="G12" s="38" t="s">
        <v>8</v>
      </c>
      <c r="H12" s="64">
        <v>7504</v>
      </c>
      <c r="I12" s="41">
        <v>160</v>
      </c>
      <c r="J12" s="41">
        <v>145</v>
      </c>
    </row>
    <row r="13" spans="1:10" x14ac:dyDescent="0.3">
      <c r="A13" s="37">
        <v>45093</v>
      </c>
      <c r="B13" s="66" t="s">
        <v>8</v>
      </c>
      <c r="C13" s="64">
        <v>18461</v>
      </c>
      <c r="D13" s="41">
        <v>200</v>
      </c>
      <c r="E13" s="41">
        <v>180</v>
      </c>
      <c r="F13" s="41"/>
      <c r="G13" s="38" t="s">
        <v>8</v>
      </c>
      <c r="H13" s="64">
        <v>4470</v>
      </c>
      <c r="I13" s="41">
        <v>280</v>
      </c>
      <c r="J13" s="41">
        <v>111</v>
      </c>
    </row>
    <row r="14" spans="1:10" x14ac:dyDescent="0.3">
      <c r="A14" s="37">
        <v>45094</v>
      </c>
      <c r="B14" s="66" t="s">
        <v>8</v>
      </c>
      <c r="C14" s="64">
        <v>11522</v>
      </c>
      <c r="D14" s="41">
        <v>200</v>
      </c>
      <c r="E14" s="41">
        <v>112</v>
      </c>
      <c r="F14" s="41"/>
      <c r="G14" s="38" t="s">
        <v>8</v>
      </c>
      <c r="H14" s="64">
        <v>6723</v>
      </c>
      <c r="I14" s="41">
        <v>80</v>
      </c>
      <c r="J14" s="41">
        <v>80</v>
      </c>
    </row>
    <row r="15" spans="1:10" x14ac:dyDescent="0.3">
      <c r="A15" s="37">
        <v>45095</v>
      </c>
      <c r="B15" s="66" t="s">
        <v>8</v>
      </c>
      <c r="C15" s="64">
        <v>9087</v>
      </c>
      <c r="D15" s="41">
        <v>200</v>
      </c>
      <c r="E15" s="41">
        <v>88</v>
      </c>
      <c r="F15" s="41"/>
      <c r="G15" s="38" t="s">
        <v>8</v>
      </c>
      <c r="H15" s="64">
        <v>988</v>
      </c>
      <c r="I15" s="41">
        <v>57</v>
      </c>
      <c r="J15" s="41">
        <v>44</v>
      </c>
    </row>
    <row r="16" spans="1:10" x14ac:dyDescent="0.3">
      <c r="A16" s="37">
        <v>45096</v>
      </c>
      <c r="B16" s="98"/>
      <c r="C16" s="64"/>
      <c r="D16" s="41"/>
      <c r="E16" s="41"/>
      <c r="F16" s="41"/>
      <c r="G16" s="38"/>
      <c r="H16" s="64"/>
      <c r="I16" s="41"/>
      <c r="J16" s="41"/>
    </row>
    <row r="17" spans="1:10" x14ac:dyDescent="0.3">
      <c r="A17" s="37">
        <v>45097</v>
      </c>
      <c r="B17" s="66" t="s">
        <v>9</v>
      </c>
      <c r="C17" s="64">
        <v>9899</v>
      </c>
      <c r="D17" s="41">
        <v>360</v>
      </c>
      <c r="E17" s="41">
        <v>212</v>
      </c>
      <c r="F17" s="41"/>
      <c r="G17" s="38" t="s">
        <v>9</v>
      </c>
      <c r="H17" s="64">
        <v>1003</v>
      </c>
      <c r="I17" s="41">
        <v>160</v>
      </c>
      <c r="J17" s="41">
        <v>160</v>
      </c>
    </row>
    <row r="18" spans="1:10" x14ac:dyDescent="0.3">
      <c r="A18" s="37">
        <v>45098</v>
      </c>
      <c r="B18" s="66" t="s">
        <v>9</v>
      </c>
      <c r="C18" s="64">
        <v>5567</v>
      </c>
      <c r="D18" s="41"/>
      <c r="E18" s="41"/>
      <c r="F18" s="41"/>
      <c r="G18" s="38" t="s">
        <v>9</v>
      </c>
      <c r="H18" s="64">
        <v>1110</v>
      </c>
      <c r="I18" s="41">
        <v>80</v>
      </c>
      <c r="J18" s="41">
        <v>80</v>
      </c>
    </row>
    <row r="19" spans="1:10" x14ac:dyDescent="0.3">
      <c r="A19" s="37">
        <v>45099</v>
      </c>
      <c r="B19" s="66" t="s">
        <v>9</v>
      </c>
      <c r="C19" s="64">
        <v>5452</v>
      </c>
      <c r="D19" s="41">
        <v>200</v>
      </c>
      <c r="E19" s="41">
        <v>139</v>
      </c>
      <c r="F19" s="41"/>
      <c r="G19" s="38" t="s">
        <v>9</v>
      </c>
      <c r="H19" s="64">
        <v>691</v>
      </c>
      <c r="I19" s="41">
        <v>80</v>
      </c>
      <c r="J19" s="41">
        <v>80</v>
      </c>
    </row>
    <row r="20" spans="1:10" x14ac:dyDescent="0.3">
      <c r="A20" s="37">
        <v>45100</v>
      </c>
      <c r="B20" s="66" t="s">
        <v>9</v>
      </c>
      <c r="C20" s="64">
        <v>1717</v>
      </c>
      <c r="D20" s="41">
        <v>160</v>
      </c>
      <c r="E20" s="41">
        <v>29</v>
      </c>
      <c r="F20" s="41"/>
      <c r="G20" s="38" t="s">
        <v>9</v>
      </c>
      <c r="H20" s="64">
        <v>380</v>
      </c>
      <c r="I20" s="41"/>
      <c r="J20" s="41"/>
    </row>
    <row r="21" spans="1:10" x14ac:dyDescent="0.3">
      <c r="A21" s="37">
        <v>45101</v>
      </c>
      <c r="B21" s="98"/>
      <c r="C21" s="64"/>
      <c r="D21" s="41"/>
      <c r="E21" s="41"/>
      <c r="F21" s="41"/>
      <c r="G21" s="38"/>
      <c r="H21" s="64"/>
      <c r="I21" s="41"/>
      <c r="J21" s="41"/>
    </row>
    <row r="22" spans="1:10" x14ac:dyDescent="0.3">
      <c r="A22" s="37">
        <v>45102</v>
      </c>
      <c r="B22" s="66" t="s">
        <v>10</v>
      </c>
      <c r="C22" s="64">
        <v>2694</v>
      </c>
      <c r="D22" s="41">
        <v>354</v>
      </c>
      <c r="E22" s="41">
        <v>266</v>
      </c>
      <c r="F22" s="41"/>
      <c r="G22" s="38" t="s">
        <v>10</v>
      </c>
      <c r="H22" s="64">
        <v>1018</v>
      </c>
      <c r="I22" s="41">
        <v>80</v>
      </c>
      <c r="J22" s="41">
        <v>80</v>
      </c>
    </row>
    <row r="23" spans="1:10" x14ac:dyDescent="0.3">
      <c r="A23" s="37">
        <v>45103</v>
      </c>
      <c r="B23" s="66" t="s">
        <v>10</v>
      </c>
      <c r="C23" s="270" t="s">
        <v>1367</v>
      </c>
      <c r="D23" s="41"/>
      <c r="E23" s="41"/>
      <c r="F23" s="41"/>
      <c r="G23" s="38" t="s">
        <v>10</v>
      </c>
      <c r="H23" s="64">
        <v>965</v>
      </c>
      <c r="I23" s="41">
        <v>179</v>
      </c>
      <c r="J23" s="41">
        <v>179</v>
      </c>
    </row>
    <row r="24" spans="1:10" x14ac:dyDescent="0.3">
      <c r="A24" s="37">
        <v>45104</v>
      </c>
      <c r="B24" s="66" t="s">
        <v>10</v>
      </c>
      <c r="C24" s="64">
        <v>971</v>
      </c>
      <c r="D24" s="41">
        <v>160</v>
      </c>
      <c r="E24" s="41">
        <v>114</v>
      </c>
      <c r="F24" s="41"/>
      <c r="G24" s="38" t="s">
        <v>10</v>
      </c>
      <c r="H24" s="64">
        <v>126</v>
      </c>
      <c r="I24" s="41"/>
      <c r="J24" s="41"/>
    </row>
    <row r="25" spans="1:10" x14ac:dyDescent="0.3">
      <c r="A25" s="37">
        <v>45105</v>
      </c>
      <c r="B25" s="66"/>
      <c r="C25" s="64"/>
      <c r="D25" s="41"/>
      <c r="E25" s="41"/>
      <c r="F25" s="41"/>
      <c r="G25" s="38" t="s">
        <v>10</v>
      </c>
      <c r="H25" s="64">
        <v>379</v>
      </c>
      <c r="I25" s="41">
        <v>120</v>
      </c>
      <c r="J25" s="41">
        <v>120</v>
      </c>
    </row>
    <row r="26" spans="1:10" x14ac:dyDescent="0.3">
      <c r="A26" s="37">
        <v>45106</v>
      </c>
      <c r="B26" s="38"/>
      <c r="C26" s="64"/>
      <c r="D26" s="41"/>
      <c r="E26" s="41"/>
      <c r="F26" s="41"/>
      <c r="G26" s="38"/>
      <c r="H26" s="64"/>
      <c r="I26" s="41"/>
      <c r="J26" s="41"/>
    </row>
    <row r="27" spans="1:10" x14ac:dyDescent="0.3">
      <c r="A27" s="37">
        <v>45107</v>
      </c>
      <c r="B27" s="38"/>
      <c r="C27" s="64"/>
      <c r="D27" s="41"/>
      <c r="E27" s="41"/>
      <c r="F27" s="41"/>
      <c r="G27" s="38"/>
      <c r="H27" s="64"/>
      <c r="I27" s="41"/>
      <c r="J27" s="41"/>
    </row>
    <row r="28" spans="1:10" x14ac:dyDescent="0.3">
      <c r="A28" s="37">
        <v>45108</v>
      </c>
      <c r="B28" s="38"/>
      <c r="C28" s="64"/>
      <c r="D28" s="41"/>
      <c r="E28" s="41"/>
      <c r="F28" s="41"/>
      <c r="G28" s="38"/>
      <c r="H28" s="64"/>
      <c r="I28" s="41"/>
      <c r="J28" s="41"/>
    </row>
    <row r="29" spans="1:10" x14ac:dyDescent="0.3">
      <c r="A29" s="37">
        <v>45109</v>
      </c>
      <c r="B29" s="38"/>
      <c r="C29" s="64"/>
      <c r="D29" s="41"/>
      <c r="E29" s="41"/>
      <c r="F29" s="41"/>
      <c r="G29" s="38"/>
      <c r="H29" s="64"/>
      <c r="I29" s="41"/>
      <c r="J29" s="41"/>
    </row>
    <row r="30" spans="1:10" x14ac:dyDescent="0.3">
      <c r="A30" s="37">
        <v>45110</v>
      </c>
      <c r="B30" s="38"/>
      <c r="C30" s="64"/>
      <c r="D30" s="41"/>
      <c r="E30" s="41"/>
      <c r="F30" s="41"/>
      <c r="G30" s="38"/>
      <c r="H30" s="64"/>
      <c r="I30" s="41"/>
      <c r="J30" s="41"/>
    </row>
    <row r="31" spans="1:10" x14ac:dyDescent="0.3">
      <c r="A31" s="37">
        <v>45111</v>
      </c>
      <c r="B31" s="38"/>
      <c r="C31" s="64"/>
      <c r="D31" s="41"/>
      <c r="E31" s="41"/>
      <c r="F31" s="41"/>
      <c r="G31" s="38"/>
      <c r="H31" s="64"/>
      <c r="I31" s="41"/>
      <c r="J31" s="41"/>
    </row>
    <row r="32" spans="1:10" x14ac:dyDescent="0.3">
      <c r="A32" s="37">
        <v>45112</v>
      </c>
      <c r="B32" s="38"/>
      <c r="C32" s="64"/>
      <c r="D32" s="41"/>
      <c r="E32" s="41"/>
      <c r="F32" s="41"/>
      <c r="G32" s="38"/>
      <c r="H32" s="64"/>
      <c r="I32" s="41"/>
      <c r="J32" s="41"/>
    </row>
    <row r="33" spans="1:10" x14ac:dyDescent="0.3">
      <c r="A33" s="37">
        <v>45113</v>
      </c>
      <c r="B33" s="38" t="s">
        <v>11</v>
      </c>
      <c r="C33" s="64">
        <v>72715</v>
      </c>
      <c r="D33" s="41">
        <v>500</v>
      </c>
      <c r="E33" s="41">
        <v>380</v>
      </c>
      <c r="F33" s="41"/>
      <c r="G33" s="38" t="s">
        <v>11</v>
      </c>
      <c r="H33" s="64">
        <v>187</v>
      </c>
      <c r="I33" s="41"/>
      <c r="J33" s="41"/>
    </row>
    <row r="34" spans="1:10" x14ac:dyDescent="0.3">
      <c r="A34" s="37">
        <v>45114</v>
      </c>
      <c r="B34" s="38" t="s">
        <v>11</v>
      </c>
      <c r="C34" s="64">
        <v>2222</v>
      </c>
      <c r="D34" s="41"/>
      <c r="E34" s="41"/>
      <c r="F34" s="41"/>
      <c r="G34" s="38" t="s">
        <v>11</v>
      </c>
      <c r="H34" s="64">
        <v>276</v>
      </c>
      <c r="I34" s="41"/>
      <c r="J34" s="41"/>
    </row>
    <row r="35" spans="1:10" x14ac:dyDescent="0.3">
      <c r="A35" s="37">
        <v>45115</v>
      </c>
      <c r="B35" s="38"/>
      <c r="C35" s="64"/>
      <c r="D35" s="41"/>
      <c r="E35" s="41"/>
      <c r="F35" s="41"/>
      <c r="G35" s="38"/>
      <c r="H35" s="64"/>
      <c r="I35" s="41"/>
      <c r="J35" s="41"/>
    </row>
    <row r="36" spans="1:10" x14ac:dyDescent="0.3">
      <c r="A36" s="37">
        <v>45116</v>
      </c>
      <c r="B36" s="38"/>
      <c r="C36" s="64"/>
      <c r="D36" s="41"/>
      <c r="E36" s="41"/>
      <c r="F36" s="41"/>
      <c r="G36" s="38"/>
      <c r="H36" s="64"/>
      <c r="I36" s="41"/>
      <c r="J36" s="41"/>
    </row>
    <row r="37" spans="1:10" x14ac:dyDescent="0.3">
      <c r="A37" s="37">
        <v>45117</v>
      </c>
      <c r="B37" s="38" t="s">
        <v>12</v>
      </c>
      <c r="C37" s="64">
        <v>29465</v>
      </c>
      <c r="D37" s="41">
        <v>517</v>
      </c>
      <c r="E37" s="41">
        <v>292</v>
      </c>
      <c r="F37" s="41"/>
      <c r="G37" s="38" t="s">
        <v>11</v>
      </c>
      <c r="H37" s="64">
        <v>115</v>
      </c>
      <c r="I37" s="41">
        <v>40</v>
      </c>
      <c r="J37" s="41">
        <v>40</v>
      </c>
    </row>
    <row r="38" spans="1:10" x14ac:dyDescent="0.3">
      <c r="A38" s="37">
        <v>45118</v>
      </c>
      <c r="B38" s="38" t="s">
        <v>12</v>
      </c>
      <c r="C38" s="64">
        <v>1193</v>
      </c>
      <c r="D38" s="41"/>
      <c r="E38" s="41"/>
      <c r="F38" s="41"/>
      <c r="G38" s="38" t="s">
        <v>11</v>
      </c>
      <c r="H38" s="64">
        <v>24</v>
      </c>
      <c r="I38" s="41"/>
      <c r="J38" s="41"/>
    </row>
    <row r="39" spans="1:10" x14ac:dyDescent="0.3">
      <c r="A39" s="37">
        <v>45119</v>
      </c>
      <c r="B39" s="38"/>
      <c r="C39" s="64"/>
      <c r="D39" s="41"/>
      <c r="E39" s="41"/>
      <c r="F39" s="41"/>
      <c r="G39" s="38"/>
      <c r="H39" s="64"/>
      <c r="I39" s="41"/>
      <c r="J39" s="41"/>
    </row>
    <row r="40" spans="1:10" x14ac:dyDescent="0.3">
      <c r="A40" s="37">
        <v>45120</v>
      </c>
      <c r="B40" s="38"/>
      <c r="C40" s="64"/>
      <c r="D40" s="41"/>
      <c r="E40" s="41"/>
      <c r="F40" s="41"/>
      <c r="G40" s="38"/>
      <c r="H40" s="64"/>
      <c r="I40" s="41"/>
      <c r="J40" s="41"/>
    </row>
    <row r="41" spans="1:10" x14ac:dyDescent="0.3">
      <c r="A41" s="37">
        <v>45121</v>
      </c>
      <c r="B41" s="38" t="s">
        <v>12</v>
      </c>
      <c r="C41" s="64">
        <v>5864</v>
      </c>
      <c r="D41" s="41">
        <v>400</v>
      </c>
      <c r="E41" s="41">
        <v>88</v>
      </c>
      <c r="F41" s="41"/>
      <c r="G41" s="38" t="s">
        <v>11</v>
      </c>
      <c r="H41" s="64">
        <v>844</v>
      </c>
      <c r="I41" s="41">
        <v>75</v>
      </c>
      <c r="J41" s="41">
        <v>75</v>
      </c>
    </row>
    <row r="42" spans="1:10" x14ac:dyDescent="0.3">
      <c r="A42" s="37">
        <v>45122</v>
      </c>
      <c r="B42" s="38" t="s">
        <v>12</v>
      </c>
      <c r="C42" s="64">
        <v>3285</v>
      </c>
      <c r="D42" s="41"/>
      <c r="E42" s="41"/>
      <c r="F42" s="41"/>
      <c r="G42" s="38" t="s">
        <v>11</v>
      </c>
      <c r="H42" s="64">
        <v>308</v>
      </c>
      <c r="I42" s="41"/>
      <c r="J42" s="41"/>
    </row>
    <row r="43" spans="1:10" x14ac:dyDescent="0.3">
      <c r="A43" s="37">
        <v>45123</v>
      </c>
      <c r="B43" s="38"/>
      <c r="C43" s="64"/>
      <c r="D43" s="41"/>
      <c r="E43" s="41"/>
      <c r="F43" s="41"/>
      <c r="G43" s="38"/>
      <c r="H43" s="64"/>
      <c r="I43" s="41"/>
      <c r="J43" s="41"/>
    </row>
    <row r="44" spans="1:10" x14ac:dyDescent="0.3">
      <c r="A44" s="37">
        <v>45124</v>
      </c>
      <c r="B44" s="38"/>
      <c r="C44" s="64"/>
      <c r="D44" s="41"/>
      <c r="E44" s="41"/>
      <c r="F44" s="41"/>
      <c r="G44" s="38"/>
      <c r="H44" s="64"/>
      <c r="I44" s="41"/>
      <c r="J44" s="41"/>
    </row>
    <row r="45" spans="1:10" x14ac:dyDescent="0.3">
      <c r="A45" s="37">
        <v>45125</v>
      </c>
      <c r="B45" s="38" t="s">
        <v>15</v>
      </c>
      <c r="C45" s="64">
        <v>1706</v>
      </c>
      <c r="D45" s="41">
        <v>400</v>
      </c>
      <c r="E45" s="41">
        <v>187</v>
      </c>
      <c r="F45" s="41"/>
      <c r="G45" s="38" t="s">
        <v>11</v>
      </c>
      <c r="H45" s="64">
        <v>122</v>
      </c>
      <c r="I45" s="41"/>
      <c r="J45" s="41"/>
    </row>
    <row r="46" spans="1:10" x14ac:dyDescent="0.3">
      <c r="A46" s="37">
        <v>45126</v>
      </c>
      <c r="B46" s="38" t="s">
        <v>15</v>
      </c>
      <c r="C46" s="64">
        <v>3941</v>
      </c>
      <c r="D46" s="41"/>
      <c r="E46" s="41"/>
      <c r="F46" s="41"/>
      <c r="G46" s="38" t="s">
        <v>11</v>
      </c>
      <c r="H46" s="64">
        <v>1512</v>
      </c>
      <c r="I46" s="41"/>
      <c r="J46" s="41"/>
    </row>
    <row r="47" spans="1:10" x14ac:dyDescent="0.3">
      <c r="A47" s="37">
        <v>45127</v>
      </c>
      <c r="B47" s="38"/>
      <c r="C47" s="64"/>
      <c r="D47" s="41"/>
      <c r="E47" s="41"/>
      <c r="F47" s="41"/>
      <c r="G47" s="38"/>
      <c r="H47" s="64"/>
      <c r="I47" s="41"/>
      <c r="J47" s="41"/>
    </row>
    <row r="48" spans="1:10" x14ac:dyDescent="0.3">
      <c r="A48" s="37">
        <v>45128</v>
      </c>
      <c r="B48" s="38"/>
      <c r="C48" s="64"/>
      <c r="D48" s="41"/>
      <c r="E48" s="41"/>
      <c r="F48" s="41"/>
      <c r="G48" s="38"/>
      <c r="H48" s="64"/>
      <c r="I48" s="41"/>
      <c r="J48" s="41"/>
    </row>
    <row r="49" spans="1:10" x14ac:dyDescent="0.3">
      <c r="A49" s="37">
        <v>45129</v>
      </c>
      <c r="B49" s="38" t="s">
        <v>15</v>
      </c>
      <c r="C49" s="64">
        <v>1636</v>
      </c>
      <c r="D49" s="41"/>
      <c r="E49" s="41"/>
      <c r="F49" s="41"/>
      <c r="G49" s="38" t="s">
        <v>12</v>
      </c>
      <c r="H49" s="64">
        <v>1821</v>
      </c>
      <c r="I49" s="41">
        <v>280</v>
      </c>
      <c r="J49" s="41">
        <v>150</v>
      </c>
    </row>
    <row r="50" spans="1:10" x14ac:dyDescent="0.3">
      <c r="A50" s="37">
        <v>45130</v>
      </c>
      <c r="B50" s="38" t="s">
        <v>15</v>
      </c>
      <c r="C50" s="270" t="s">
        <v>1367</v>
      </c>
      <c r="D50" s="41"/>
      <c r="E50" s="41"/>
      <c r="F50" s="41"/>
      <c r="G50" s="38" t="s">
        <v>12</v>
      </c>
      <c r="H50" s="64">
        <v>372</v>
      </c>
      <c r="I50" s="41"/>
      <c r="J50" s="41"/>
    </row>
    <row r="51" spans="1:10" x14ac:dyDescent="0.3">
      <c r="A51" s="37">
        <v>45131</v>
      </c>
      <c r="B51" s="38"/>
      <c r="C51" s="64"/>
      <c r="D51" s="41"/>
      <c r="E51" s="41"/>
      <c r="F51" s="41"/>
      <c r="G51" s="38"/>
      <c r="H51" s="64"/>
      <c r="I51" s="41"/>
      <c r="J51" s="41"/>
    </row>
    <row r="52" spans="1:10" x14ac:dyDescent="0.3">
      <c r="A52" s="37">
        <v>45132</v>
      </c>
      <c r="B52" s="38"/>
      <c r="C52" s="64"/>
      <c r="D52" s="41"/>
      <c r="E52" s="41"/>
      <c r="F52" s="41"/>
      <c r="G52" s="38"/>
      <c r="H52" s="64"/>
      <c r="I52" s="41"/>
      <c r="J52" s="41"/>
    </row>
    <row r="53" spans="1:10" x14ac:dyDescent="0.3">
      <c r="A53" s="37">
        <v>45133</v>
      </c>
      <c r="B53" s="38" t="s">
        <v>15</v>
      </c>
      <c r="C53" s="64">
        <v>1031</v>
      </c>
      <c r="D53" s="41">
        <v>92</v>
      </c>
      <c r="E53" s="41">
        <v>60</v>
      </c>
      <c r="F53" s="41"/>
      <c r="G53" s="38" t="s">
        <v>12</v>
      </c>
      <c r="H53" s="64">
        <v>2163</v>
      </c>
      <c r="I53" s="41">
        <v>230</v>
      </c>
      <c r="J53" s="41">
        <v>230</v>
      </c>
    </row>
    <row r="54" spans="1:10" x14ac:dyDescent="0.3">
      <c r="A54" s="37">
        <v>45134</v>
      </c>
      <c r="B54" s="38" t="s">
        <v>15</v>
      </c>
      <c r="C54" s="64">
        <v>791</v>
      </c>
      <c r="D54" s="41"/>
      <c r="E54" s="41"/>
      <c r="F54" s="41"/>
      <c r="G54" s="38" t="s">
        <v>12</v>
      </c>
      <c r="H54" s="64">
        <v>1939</v>
      </c>
      <c r="I54" s="41"/>
      <c r="J54" s="41"/>
    </row>
    <row r="55" spans="1:10" x14ac:dyDescent="0.3">
      <c r="A55" s="37">
        <v>45135</v>
      </c>
      <c r="B55" s="38"/>
      <c r="C55" s="64"/>
      <c r="D55" s="41"/>
      <c r="E55" s="41"/>
      <c r="F55" s="41"/>
      <c r="G55" s="38"/>
      <c r="H55" s="64"/>
      <c r="I55" s="41"/>
      <c r="J55" s="41"/>
    </row>
    <row r="56" spans="1:10" x14ac:dyDescent="0.3">
      <c r="A56" s="37">
        <v>45136</v>
      </c>
      <c r="B56" s="38"/>
      <c r="C56" s="64"/>
      <c r="D56" s="41"/>
      <c r="E56" s="41"/>
      <c r="F56" s="41"/>
      <c r="G56" s="38"/>
      <c r="H56" s="64"/>
      <c r="I56" s="41"/>
      <c r="J56" s="41"/>
    </row>
    <row r="57" spans="1:10" x14ac:dyDescent="0.3">
      <c r="A57" s="37">
        <v>45137</v>
      </c>
      <c r="B57" s="38" t="s">
        <v>15</v>
      </c>
      <c r="C57" s="64">
        <v>2151</v>
      </c>
      <c r="D57" s="41">
        <v>133</v>
      </c>
      <c r="E57" s="41">
        <v>133</v>
      </c>
      <c r="F57" s="41"/>
      <c r="G57" s="38" t="s">
        <v>15</v>
      </c>
      <c r="H57" s="64">
        <v>2629</v>
      </c>
      <c r="I57" s="41">
        <v>200</v>
      </c>
      <c r="J57" s="41">
        <v>200</v>
      </c>
    </row>
    <row r="58" spans="1:10" x14ac:dyDescent="0.3">
      <c r="A58" s="37">
        <v>45138</v>
      </c>
      <c r="B58" s="38" t="s">
        <v>15</v>
      </c>
      <c r="C58" s="64">
        <v>3303</v>
      </c>
      <c r="D58" s="41"/>
      <c r="E58" s="41"/>
      <c r="F58" s="41"/>
      <c r="G58" s="38" t="s">
        <v>15</v>
      </c>
      <c r="H58" s="64">
        <v>1515</v>
      </c>
      <c r="I58" s="41"/>
      <c r="J58" s="41"/>
    </row>
    <row r="59" spans="1:10" x14ac:dyDescent="0.3">
      <c r="A59" s="37">
        <v>45139</v>
      </c>
      <c r="B59" s="38"/>
      <c r="C59" s="64"/>
      <c r="D59" s="41"/>
      <c r="E59" s="41"/>
      <c r="F59" s="41"/>
      <c r="G59" s="38"/>
      <c r="H59" s="64"/>
      <c r="I59" s="41"/>
      <c r="J59" s="41"/>
    </row>
    <row r="60" spans="1:10" x14ac:dyDescent="0.3">
      <c r="A60" s="37">
        <v>45140</v>
      </c>
      <c r="B60" s="38"/>
      <c r="C60" s="64"/>
      <c r="D60" s="41"/>
      <c r="E60" s="41"/>
      <c r="F60" s="41"/>
      <c r="G60" s="38"/>
      <c r="H60" s="64"/>
      <c r="I60" s="41"/>
      <c r="J60" s="41"/>
    </row>
    <row r="61" spans="1:10" x14ac:dyDescent="0.3">
      <c r="A61" s="37">
        <v>45141</v>
      </c>
      <c r="B61" s="38"/>
      <c r="C61" s="64"/>
      <c r="D61" s="41"/>
      <c r="E61" s="41"/>
      <c r="F61" s="41"/>
      <c r="G61" s="38"/>
      <c r="H61" s="64"/>
      <c r="I61" s="41"/>
      <c r="J61" s="41"/>
    </row>
    <row r="62" spans="1:10" x14ac:dyDescent="0.3">
      <c r="A62" s="37">
        <v>45142</v>
      </c>
      <c r="B62" s="38"/>
      <c r="C62" s="64"/>
      <c r="D62" s="41"/>
      <c r="E62" s="41"/>
      <c r="F62" s="41"/>
      <c r="G62" s="38"/>
      <c r="H62" s="64"/>
      <c r="I62" s="41"/>
      <c r="J62" s="41"/>
    </row>
    <row r="63" spans="1:10" x14ac:dyDescent="0.3">
      <c r="A63" s="37">
        <v>45143</v>
      </c>
      <c r="B63" s="38"/>
      <c r="C63" s="64"/>
      <c r="D63" s="41"/>
      <c r="E63" s="41"/>
      <c r="F63" s="41"/>
      <c r="G63" s="38"/>
      <c r="H63" s="64"/>
      <c r="I63" s="41"/>
      <c r="J63" s="41"/>
    </row>
    <row r="64" spans="1:10" x14ac:dyDescent="0.3">
      <c r="A64" s="37">
        <v>45144</v>
      </c>
      <c r="B64" s="38"/>
      <c r="C64" s="64"/>
      <c r="D64" s="41"/>
      <c r="E64" s="41"/>
      <c r="F64" s="41"/>
      <c r="G64" s="38"/>
      <c r="H64" s="64"/>
      <c r="I64" s="41"/>
      <c r="J64" s="41"/>
    </row>
    <row r="65" spans="1:10" x14ac:dyDescent="0.3">
      <c r="A65" s="37">
        <v>45145</v>
      </c>
      <c r="B65" s="38" t="s">
        <v>13</v>
      </c>
      <c r="C65" s="64">
        <v>8580</v>
      </c>
      <c r="D65" s="41">
        <v>105</v>
      </c>
      <c r="E65" s="41">
        <v>26</v>
      </c>
      <c r="F65" s="41"/>
      <c r="G65" s="38" t="s">
        <v>13</v>
      </c>
      <c r="H65" s="64">
        <v>1361</v>
      </c>
      <c r="I65" s="41">
        <v>155</v>
      </c>
      <c r="J65" s="41">
        <v>155</v>
      </c>
    </row>
    <row r="66" spans="1:10" x14ac:dyDescent="0.3">
      <c r="A66" s="37">
        <v>45146</v>
      </c>
      <c r="B66" s="38" t="s">
        <v>13</v>
      </c>
      <c r="C66" s="64">
        <v>2132</v>
      </c>
      <c r="D66" s="41">
        <v>68</v>
      </c>
      <c r="E66" s="41">
        <v>7</v>
      </c>
      <c r="F66" s="41"/>
      <c r="G66" s="38" t="s">
        <v>13</v>
      </c>
      <c r="H66" s="64">
        <v>684</v>
      </c>
      <c r="I66" s="41"/>
      <c r="J66" s="41"/>
    </row>
    <row r="67" spans="1:10" x14ac:dyDescent="0.3">
      <c r="A67" s="37">
        <v>45147</v>
      </c>
      <c r="B67" s="38" t="s">
        <v>13</v>
      </c>
      <c r="C67" s="64">
        <v>7670</v>
      </c>
      <c r="D67" s="41">
        <v>80</v>
      </c>
      <c r="E67" s="41">
        <v>23</v>
      </c>
      <c r="F67" s="41"/>
      <c r="G67" s="38" t="s">
        <v>13</v>
      </c>
      <c r="H67" s="64">
        <v>699</v>
      </c>
      <c r="I67" s="41">
        <v>85</v>
      </c>
      <c r="J67" s="41">
        <v>85</v>
      </c>
    </row>
    <row r="68" spans="1:10" x14ac:dyDescent="0.3">
      <c r="A68" s="37">
        <v>45148</v>
      </c>
      <c r="B68" s="38"/>
      <c r="C68" s="64"/>
      <c r="D68" s="41"/>
      <c r="E68" s="41"/>
      <c r="F68" s="41"/>
      <c r="G68" s="38"/>
      <c r="H68" s="64"/>
      <c r="I68" s="41"/>
      <c r="J68" s="41"/>
    </row>
    <row r="69" spans="1:10" x14ac:dyDescent="0.3">
      <c r="A69" s="37">
        <v>45149</v>
      </c>
      <c r="B69" s="38"/>
      <c r="C69" s="64"/>
      <c r="D69" s="41"/>
      <c r="E69" s="41"/>
      <c r="F69" s="41"/>
      <c r="G69" s="38"/>
      <c r="H69" s="64"/>
      <c r="I69" s="41"/>
      <c r="J69" s="41"/>
    </row>
    <row r="70" spans="1:10" x14ac:dyDescent="0.3">
      <c r="A70" s="37">
        <v>45150</v>
      </c>
      <c r="B70" s="38" t="s">
        <v>13</v>
      </c>
      <c r="C70" s="64">
        <v>33532</v>
      </c>
      <c r="D70" s="41">
        <v>120</v>
      </c>
      <c r="E70" s="41">
        <v>102</v>
      </c>
      <c r="F70" s="41"/>
      <c r="G70" s="38" t="s">
        <v>13</v>
      </c>
      <c r="H70" s="64">
        <v>291</v>
      </c>
      <c r="I70" s="41"/>
      <c r="J70" s="41"/>
    </row>
    <row r="71" spans="1:10" x14ac:dyDescent="0.3">
      <c r="A71" s="37">
        <v>45151</v>
      </c>
      <c r="B71" s="38" t="s">
        <v>13</v>
      </c>
      <c r="C71" s="64">
        <v>38723</v>
      </c>
      <c r="D71" s="41">
        <v>120</v>
      </c>
      <c r="E71" s="41">
        <v>120</v>
      </c>
      <c r="F71" s="41"/>
      <c r="G71" s="38" t="s">
        <v>13</v>
      </c>
      <c r="H71" s="64">
        <v>153</v>
      </c>
      <c r="I71" s="41">
        <v>110</v>
      </c>
      <c r="J71" s="41">
        <v>110</v>
      </c>
    </row>
    <row r="72" spans="1:10" x14ac:dyDescent="0.3">
      <c r="A72" s="37">
        <v>45152</v>
      </c>
      <c r="B72" s="38" t="s">
        <v>13</v>
      </c>
      <c r="C72" s="64">
        <v>14609</v>
      </c>
      <c r="D72" s="41"/>
      <c r="E72" s="41"/>
      <c r="F72" s="41"/>
      <c r="G72" s="38" t="s">
        <v>13</v>
      </c>
      <c r="H72" s="64">
        <v>428</v>
      </c>
      <c r="I72" s="41"/>
      <c r="J72" s="41"/>
    </row>
    <row r="73" spans="1:10" x14ac:dyDescent="0.3">
      <c r="A73" s="37">
        <v>45153</v>
      </c>
      <c r="B73" s="38"/>
      <c r="C73" s="64"/>
      <c r="D73" s="41"/>
      <c r="E73" s="41"/>
      <c r="F73" s="41"/>
      <c r="G73" s="38"/>
      <c r="H73" s="64"/>
      <c r="I73" s="41"/>
      <c r="J73" s="41"/>
    </row>
    <row r="74" spans="1:10" x14ac:dyDescent="0.3">
      <c r="A74" s="37">
        <v>45154</v>
      </c>
      <c r="B74" s="38"/>
      <c r="C74" s="64"/>
      <c r="D74" s="41"/>
      <c r="E74" s="41"/>
      <c r="F74" s="41"/>
      <c r="G74" s="38"/>
      <c r="H74" s="64"/>
      <c r="I74" s="41"/>
      <c r="J74" s="41"/>
    </row>
    <row r="75" spans="1:10" x14ac:dyDescent="0.3">
      <c r="A75" s="37">
        <v>45155</v>
      </c>
      <c r="B75" s="38" t="s">
        <v>13</v>
      </c>
      <c r="C75" s="64">
        <v>19700</v>
      </c>
      <c r="D75" s="41">
        <v>215</v>
      </c>
      <c r="E75" s="41">
        <v>102</v>
      </c>
      <c r="F75" s="41"/>
      <c r="G75" s="38" t="s">
        <v>13</v>
      </c>
      <c r="H75" s="64">
        <v>702</v>
      </c>
      <c r="I75" s="41"/>
      <c r="J75" s="41"/>
    </row>
    <row r="76" spans="1:10" x14ac:dyDescent="0.3">
      <c r="A76" s="37">
        <v>45156</v>
      </c>
      <c r="B76" s="38" t="s">
        <v>14</v>
      </c>
      <c r="C76" s="64">
        <v>30408</v>
      </c>
      <c r="D76" s="41"/>
      <c r="E76" s="41"/>
      <c r="F76" s="41"/>
      <c r="G76" s="38" t="s">
        <v>13</v>
      </c>
      <c r="H76" s="64">
        <v>129</v>
      </c>
      <c r="I76" s="41"/>
      <c r="J76" s="41"/>
    </row>
    <row r="77" spans="1:10" x14ac:dyDescent="0.3">
      <c r="A77" s="37">
        <v>45157</v>
      </c>
      <c r="B77" s="38" t="s">
        <v>14</v>
      </c>
      <c r="C77" s="64">
        <v>3778</v>
      </c>
      <c r="D77" s="41">
        <v>80</v>
      </c>
      <c r="E77" s="41">
        <v>80</v>
      </c>
      <c r="F77" s="41"/>
      <c r="G77" s="38" t="s">
        <v>13</v>
      </c>
      <c r="H77" s="270" t="s">
        <v>1367</v>
      </c>
      <c r="I77" s="41"/>
      <c r="J77" s="41"/>
    </row>
    <row r="78" spans="1:10" x14ac:dyDescent="0.3">
      <c r="A78" s="37">
        <v>45158</v>
      </c>
      <c r="B78" s="38" t="s">
        <v>14</v>
      </c>
      <c r="C78" s="64">
        <v>9282</v>
      </c>
      <c r="D78" s="41">
        <v>160</v>
      </c>
      <c r="E78" s="41">
        <v>153</v>
      </c>
      <c r="F78" s="41"/>
      <c r="G78" s="38"/>
      <c r="H78" s="64"/>
      <c r="I78" s="41"/>
      <c r="J78" s="41"/>
    </row>
    <row r="79" spans="1:10" x14ac:dyDescent="0.3">
      <c r="A79" s="37">
        <v>45159</v>
      </c>
      <c r="B79" s="38" t="s">
        <v>14</v>
      </c>
      <c r="C79" s="64">
        <v>6982</v>
      </c>
      <c r="D79" s="41">
        <v>80</v>
      </c>
      <c r="E79" s="41">
        <v>80</v>
      </c>
      <c r="F79" s="41"/>
      <c r="G79" s="38" t="s">
        <v>13</v>
      </c>
      <c r="H79" s="270" t="s">
        <v>1367</v>
      </c>
      <c r="I79" s="41"/>
      <c r="J79" s="41"/>
    </row>
    <row r="80" spans="1:10" x14ac:dyDescent="0.3">
      <c r="A80" s="37">
        <v>45160</v>
      </c>
      <c r="B80" s="38" t="s">
        <v>14</v>
      </c>
      <c r="C80" s="64">
        <v>12489</v>
      </c>
      <c r="D80" s="41"/>
      <c r="E80" s="41"/>
      <c r="F80" s="41"/>
      <c r="G80" s="38" t="s">
        <v>13</v>
      </c>
      <c r="H80" s="64">
        <v>1027</v>
      </c>
      <c r="I80" s="41"/>
      <c r="J80" s="41"/>
    </row>
    <row r="81" spans="1:10" x14ac:dyDescent="0.3">
      <c r="A81" s="37">
        <v>45161</v>
      </c>
      <c r="B81" s="38" t="s">
        <v>14</v>
      </c>
      <c r="C81" s="64">
        <v>4867</v>
      </c>
      <c r="D81" s="41"/>
      <c r="E81" s="41"/>
      <c r="F81" s="41"/>
      <c r="G81" s="38"/>
      <c r="H81" s="64"/>
      <c r="I81" s="41"/>
      <c r="J81" s="41"/>
    </row>
    <row r="82" spans="1:10" x14ac:dyDescent="0.3">
      <c r="A82" s="37">
        <v>45162</v>
      </c>
      <c r="B82" s="38" t="s">
        <v>14</v>
      </c>
      <c r="C82" s="64">
        <v>5015</v>
      </c>
      <c r="D82" s="41">
        <v>67</v>
      </c>
      <c r="E82" s="41">
        <v>67</v>
      </c>
      <c r="F82" s="41"/>
      <c r="G82" s="38"/>
      <c r="H82" s="64"/>
      <c r="I82" s="41"/>
      <c r="J82" s="41"/>
    </row>
    <row r="83" spans="1:10" x14ac:dyDescent="0.3">
      <c r="A83" s="37">
        <v>45163</v>
      </c>
      <c r="B83" s="38" t="s">
        <v>14</v>
      </c>
      <c r="C83" s="64">
        <v>9757</v>
      </c>
      <c r="D83" s="41"/>
      <c r="E83" s="41"/>
      <c r="F83" s="41"/>
      <c r="G83" s="38"/>
      <c r="H83" s="64"/>
      <c r="I83" s="41"/>
      <c r="J83" s="41"/>
    </row>
    <row r="84" spans="1:10" x14ac:dyDescent="0.3">
      <c r="A84" s="37">
        <v>45164</v>
      </c>
      <c r="B84" s="38" t="s">
        <v>14</v>
      </c>
      <c r="C84" s="64">
        <v>25028</v>
      </c>
      <c r="D84" s="41"/>
      <c r="E84" s="41"/>
      <c r="F84" s="41"/>
      <c r="G84" s="38" t="s">
        <v>13</v>
      </c>
      <c r="H84" s="64">
        <v>349</v>
      </c>
      <c r="I84" s="41"/>
      <c r="J84" s="41"/>
    </row>
    <row r="85" spans="1:10" x14ac:dyDescent="0.3">
      <c r="A85" s="37">
        <v>45165</v>
      </c>
      <c r="B85" s="38" t="s">
        <v>14</v>
      </c>
      <c r="C85" s="64">
        <v>18415</v>
      </c>
      <c r="D85" s="41"/>
      <c r="E85" s="41"/>
      <c r="F85" s="41"/>
      <c r="G85" s="38"/>
      <c r="H85" s="64"/>
      <c r="I85" s="41"/>
      <c r="J85" s="41"/>
    </row>
    <row r="86" spans="1:10" x14ac:dyDescent="0.3">
      <c r="A86" s="37">
        <v>45166</v>
      </c>
      <c r="B86" s="38" t="s">
        <v>14</v>
      </c>
      <c r="C86" s="64">
        <v>2982</v>
      </c>
      <c r="D86" s="41"/>
      <c r="E86" s="41"/>
      <c r="F86" s="41"/>
      <c r="G86" s="38"/>
      <c r="H86" s="64"/>
      <c r="I86" s="41"/>
      <c r="J86" s="41"/>
    </row>
    <row r="87" spans="1:10" x14ac:dyDescent="0.3">
      <c r="A87" s="37">
        <v>45167</v>
      </c>
      <c r="B87" s="38" t="s">
        <v>14</v>
      </c>
      <c r="C87" s="64">
        <v>1175</v>
      </c>
      <c r="D87" s="41"/>
      <c r="E87" s="41"/>
      <c r="F87" s="41"/>
      <c r="G87" s="38"/>
      <c r="H87" s="64"/>
      <c r="I87" s="41"/>
      <c r="J87" s="41"/>
    </row>
    <row r="88" spans="1:10" x14ac:dyDescent="0.3">
      <c r="A88" s="37">
        <v>45168</v>
      </c>
      <c r="B88" s="38" t="s">
        <v>14</v>
      </c>
      <c r="C88" s="64">
        <v>1583</v>
      </c>
      <c r="D88" s="41"/>
      <c r="E88" s="41"/>
      <c r="F88" s="41"/>
      <c r="G88" s="38"/>
      <c r="H88" s="64"/>
      <c r="I88" s="41"/>
      <c r="J88" s="41"/>
    </row>
    <row r="89" spans="1:10" x14ac:dyDescent="0.3">
      <c r="A89" s="133">
        <v>45169</v>
      </c>
      <c r="B89" s="134"/>
      <c r="C89" s="135"/>
      <c r="D89" s="19"/>
      <c r="E89" s="19"/>
      <c r="F89" s="19"/>
      <c r="G89" s="134"/>
      <c r="H89" s="135"/>
      <c r="I89" s="19"/>
      <c r="J89" s="19"/>
    </row>
    <row r="90" spans="1:10" x14ac:dyDescent="0.3">
      <c r="A90" s="7" t="s">
        <v>1366</v>
      </c>
    </row>
    <row r="91" spans="1:10" x14ac:dyDescent="0.3">
      <c r="A91" s="7" t="s">
        <v>1365</v>
      </c>
    </row>
  </sheetData>
  <mergeCells count="2">
    <mergeCell ref="B2:E2"/>
    <mergeCell ref="G2:J2"/>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FAB89-DD70-4B83-B319-4189E170E1AA}">
  <sheetPr>
    <tabColor rgb="FF7030A0"/>
  </sheetPr>
  <dimension ref="A1:J130"/>
  <sheetViews>
    <sheetView zoomScale="140" zoomScaleNormal="140" workbookViewId="0">
      <selection activeCell="M1" sqref="M1:R1048576"/>
    </sheetView>
  </sheetViews>
  <sheetFormatPr defaultColWidth="8.88671875" defaultRowHeight="13.8" x14ac:dyDescent="0.25"/>
  <cols>
    <col min="1" max="1" width="9.44140625" style="7" bestFit="1" customWidth="1"/>
    <col min="2" max="2" width="16" style="7" bestFit="1" customWidth="1"/>
    <col min="3" max="3" width="7.33203125" style="7" bestFit="1" customWidth="1"/>
    <col min="4" max="4" width="8.88671875" style="7" bestFit="1" customWidth="1"/>
    <col min="5" max="5" width="7.6640625" style="7" bestFit="1" customWidth="1"/>
    <col min="6" max="6" width="2.6640625" style="7" customWidth="1"/>
    <col min="7" max="7" width="16" style="7" bestFit="1" customWidth="1"/>
    <col min="8" max="8" width="7.33203125" style="7" bestFit="1" customWidth="1"/>
    <col min="9" max="9" width="8.88671875" style="7" bestFit="1" customWidth="1"/>
    <col min="10" max="10" width="7.6640625" style="7" bestFit="1" customWidth="1"/>
    <col min="11" max="16384" width="8.88671875" style="7"/>
  </cols>
  <sheetData>
    <row r="1" spans="1:10" x14ac:dyDescent="0.25">
      <c r="A1" s="7" t="s">
        <v>1412</v>
      </c>
    </row>
    <row r="2" spans="1:10" x14ac:dyDescent="0.25">
      <c r="B2" s="289" t="s">
        <v>0</v>
      </c>
      <c r="C2" s="289"/>
      <c r="D2" s="289"/>
      <c r="E2" s="289"/>
      <c r="F2" s="36"/>
      <c r="G2" s="289" t="s">
        <v>1</v>
      </c>
      <c r="H2" s="289"/>
      <c r="I2" s="289"/>
      <c r="J2" s="289"/>
    </row>
    <row r="3" spans="1:10" x14ac:dyDescent="0.25">
      <c r="A3" s="18" t="s">
        <v>2</v>
      </c>
      <c r="B3" s="18" t="s">
        <v>3</v>
      </c>
      <c r="C3" s="19" t="s">
        <v>4</v>
      </c>
      <c r="D3" s="19" t="s">
        <v>5</v>
      </c>
      <c r="E3" s="19" t="s">
        <v>6</v>
      </c>
      <c r="F3" s="19"/>
      <c r="G3" s="18" t="s">
        <v>3</v>
      </c>
      <c r="H3" s="19" t="s">
        <v>4</v>
      </c>
      <c r="I3" s="19" t="s">
        <v>5</v>
      </c>
      <c r="J3" s="19" t="s">
        <v>6</v>
      </c>
    </row>
    <row r="4" spans="1:10" x14ac:dyDescent="0.25">
      <c r="A4" s="37">
        <v>45449</v>
      </c>
      <c r="G4" s="40" t="s">
        <v>22</v>
      </c>
      <c r="H4" s="39">
        <v>294</v>
      </c>
    </row>
    <row r="5" spans="1:10" x14ac:dyDescent="0.25">
      <c r="A5" s="37">
        <v>45450</v>
      </c>
      <c r="G5" s="40" t="s">
        <v>22</v>
      </c>
      <c r="H5" s="39">
        <v>407</v>
      </c>
    </row>
    <row r="6" spans="1:10" x14ac:dyDescent="0.25">
      <c r="A6" s="37">
        <v>45451</v>
      </c>
      <c r="G6" s="40" t="s">
        <v>22</v>
      </c>
      <c r="H6" s="270" t="s">
        <v>1367</v>
      </c>
    </row>
    <row r="7" spans="1:10" x14ac:dyDescent="0.25">
      <c r="A7" s="37">
        <v>45452</v>
      </c>
      <c r="G7" s="40"/>
      <c r="H7" s="39"/>
    </row>
    <row r="8" spans="1:10" x14ac:dyDescent="0.25">
      <c r="A8" s="37">
        <v>45453</v>
      </c>
      <c r="G8" s="40" t="s">
        <v>22</v>
      </c>
      <c r="H8" s="39">
        <v>354</v>
      </c>
    </row>
    <row r="9" spans="1:10" x14ac:dyDescent="0.25">
      <c r="A9" s="37">
        <v>45454</v>
      </c>
      <c r="B9" s="267" t="s">
        <v>7</v>
      </c>
      <c r="C9" s="7">
        <v>6316</v>
      </c>
      <c r="D9" s="7">
        <v>200</v>
      </c>
      <c r="E9" s="7">
        <v>200</v>
      </c>
      <c r="G9" s="40" t="s">
        <v>22</v>
      </c>
      <c r="H9" s="39">
        <v>591</v>
      </c>
      <c r="I9" s="7">
        <v>40</v>
      </c>
      <c r="J9" s="7">
        <v>34</v>
      </c>
    </row>
    <row r="10" spans="1:10" x14ac:dyDescent="0.25">
      <c r="A10" s="37">
        <v>45455</v>
      </c>
      <c r="B10" s="267" t="s">
        <v>7</v>
      </c>
      <c r="C10" s="7">
        <v>3539</v>
      </c>
      <c r="D10" s="7">
        <v>240</v>
      </c>
      <c r="E10" s="7">
        <v>180</v>
      </c>
      <c r="G10" s="40" t="s">
        <v>22</v>
      </c>
      <c r="H10" s="39">
        <v>453</v>
      </c>
      <c r="I10" s="7">
        <v>40</v>
      </c>
      <c r="J10" s="7">
        <v>26</v>
      </c>
    </row>
    <row r="11" spans="1:10" x14ac:dyDescent="0.25">
      <c r="A11" s="37">
        <v>45456</v>
      </c>
      <c r="B11" s="267" t="s">
        <v>7</v>
      </c>
      <c r="G11" s="40" t="s">
        <v>22</v>
      </c>
      <c r="H11" s="39">
        <v>644</v>
      </c>
      <c r="I11" s="7">
        <v>40</v>
      </c>
      <c r="J11" s="7">
        <v>37</v>
      </c>
    </row>
    <row r="12" spans="1:10" x14ac:dyDescent="0.25">
      <c r="A12" s="37">
        <v>45457</v>
      </c>
      <c r="G12" s="40"/>
      <c r="H12" s="39"/>
    </row>
    <row r="13" spans="1:10" x14ac:dyDescent="0.25">
      <c r="A13" s="37">
        <v>45458</v>
      </c>
      <c r="B13" s="267" t="s">
        <v>8</v>
      </c>
      <c r="G13" s="40" t="s">
        <v>22</v>
      </c>
      <c r="H13" s="39">
        <v>479</v>
      </c>
      <c r="I13" s="7">
        <v>40</v>
      </c>
      <c r="J13" s="7">
        <v>40</v>
      </c>
    </row>
    <row r="14" spans="1:10" x14ac:dyDescent="0.25">
      <c r="A14" s="37">
        <v>45459</v>
      </c>
      <c r="B14" s="267" t="s">
        <v>8</v>
      </c>
      <c r="C14" s="7">
        <v>27088</v>
      </c>
      <c r="D14" s="7">
        <v>280</v>
      </c>
      <c r="E14" s="7">
        <v>280</v>
      </c>
      <c r="G14" s="40" t="s">
        <v>22</v>
      </c>
      <c r="H14" s="39">
        <v>533</v>
      </c>
    </row>
    <row r="15" spans="1:10" x14ac:dyDescent="0.25">
      <c r="A15" s="37">
        <v>45460</v>
      </c>
      <c r="B15" s="267" t="s">
        <v>8</v>
      </c>
      <c r="C15" s="7">
        <v>1190</v>
      </c>
      <c r="D15" s="7">
        <v>160</v>
      </c>
      <c r="E15" s="7">
        <v>100</v>
      </c>
      <c r="G15" s="40" t="s">
        <v>22</v>
      </c>
      <c r="H15" s="39">
        <v>129</v>
      </c>
      <c r="I15" s="7">
        <v>80</v>
      </c>
      <c r="J15" s="7">
        <v>29</v>
      </c>
    </row>
    <row r="16" spans="1:10" x14ac:dyDescent="0.25">
      <c r="A16" s="37">
        <v>45461</v>
      </c>
      <c r="B16" s="267" t="s">
        <v>8</v>
      </c>
      <c r="G16" s="40" t="s">
        <v>22</v>
      </c>
      <c r="H16" s="39">
        <v>790</v>
      </c>
      <c r="I16" s="7">
        <v>40</v>
      </c>
      <c r="J16" s="7">
        <v>40</v>
      </c>
    </row>
    <row r="17" spans="1:10" x14ac:dyDescent="0.25">
      <c r="A17" s="37">
        <v>45462</v>
      </c>
      <c r="G17" s="40"/>
      <c r="H17" s="39"/>
    </row>
    <row r="18" spans="1:10" x14ac:dyDescent="0.25">
      <c r="A18" s="37">
        <v>45463</v>
      </c>
      <c r="B18" s="267" t="s">
        <v>9</v>
      </c>
      <c r="C18" s="7">
        <v>34737</v>
      </c>
      <c r="D18" s="7">
        <v>280</v>
      </c>
      <c r="E18" s="7">
        <v>280</v>
      </c>
      <c r="G18" s="40" t="s">
        <v>22</v>
      </c>
      <c r="H18" s="39">
        <v>184</v>
      </c>
      <c r="I18" s="7">
        <v>40</v>
      </c>
      <c r="J18" s="7">
        <v>20</v>
      </c>
    </row>
    <row r="19" spans="1:10" x14ac:dyDescent="0.25">
      <c r="A19" s="37">
        <v>45464</v>
      </c>
      <c r="B19" s="267" t="s">
        <v>9</v>
      </c>
      <c r="C19" s="7">
        <v>2915</v>
      </c>
      <c r="D19" s="7">
        <v>280</v>
      </c>
      <c r="E19" s="7">
        <v>100</v>
      </c>
      <c r="G19" s="40" t="s">
        <v>22</v>
      </c>
      <c r="H19" s="39">
        <v>289</v>
      </c>
    </row>
    <row r="20" spans="1:10" x14ac:dyDescent="0.25">
      <c r="A20" s="37">
        <v>45465</v>
      </c>
      <c r="B20" s="267" t="s">
        <v>9</v>
      </c>
      <c r="G20" s="40" t="s">
        <v>22</v>
      </c>
      <c r="H20" s="39">
        <v>390</v>
      </c>
      <c r="I20" s="7">
        <v>40</v>
      </c>
      <c r="J20" s="7">
        <v>30</v>
      </c>
    </row>
    <row r="21" spans="1:10" x14ac:dyDescent="0.25">
      <c r="A21" s="37">
        <v>45466</v>
      </c>
      <c r="B21" s="267" t="s">
        <v>9</v>
      </c>
      <c r="G21" s="40" t="s">
        <v>22</v>
      </c>
      <c r="H21" s="39">
        <v>558</v>
      </c>
      <c r="I21" s="7">
        <v>40</v>
      </c>
      <c r="J21" s="7">
        <v>32</v>
      </c>
    </row>
    <row r="22" spans="1:10" x14ac:dyDescent="0.25">
      <c r="A22" s="37">
        <v>45467</v>
      </c>
      <c r="G22" s="40"/>
      <c r="H22" s="39"/>
    </row>
    <row r="23" spans="1:10" x14ac:dyDescent="0.25">
      <c r="A23" s="37">
        <v>45468</v>
      </c>
      <c r="B23" s="268" t="s">
        <v>10</v>
      </c>
      <c r="C23" s="7">
        <v>35814</v>
      </c>
      <c r="D23" s="7">
        <v>240</v>
      </c>
      <c r="E23" s="7">
        <v>231</v>
      </c>
      <c r="G23" s="40" t="s">
        <v>22</v>
      </c>
      <c r="H23" s="39">
        <v>406</v>
      </c>
      <c r="I23" s="7">
        <v>40</v>
      </c>
      <c r="J23" s="7">
        <v>23</v>
      </c>
    </row>
    <row r="24" spans="1:10" x14ac:dyDescent="0.25">
      <c r="A24" s="37">
        <v>45469</v>
      </c>
      <c r="B24" s="268" t="s">
        <v>10</v>
      </c>
      <c r="C24" s="7">
        <v>23202</v>
      </c>
      <c r="D24" s="7">
        <v>280</v>
      </c>
      <c r="E24" s="7">
        <v>149</v>
      </c>
      <c r="G24" s="40" t="s">
        <v>22</v>
      </c>
      <c r="H24" s="39">
        <v>342</v>
      </c>
      <c r="I24" s="7">
        <v>40</v>
      </c>
      <c r="J24" s="7">
        <v>20</v>
      </c>
    </row>
    <row r="25" spans="1:10" x14ac:dyDescent="0.25">
      <c r="A25" s="37">
        <v>45470</v>
      </c>
      <c r="B25" s="268" t="s">
        <v>10</v>
      </c>
      <c r="D25" s="7">
        <v>105</v>
      </c>
      <c r="G25" s="40" t="s">
        <v>22</v>
      </c>
      <c r="H25" s="39">
        <v>704</v>
      </c>
      <c r="I25" s="7">
        <v>40</v>
      </c>
      <c r="J25" s="7">
        <v>40</v>
      </c>
    </row>
    <row r="26" spans="1:10" x14ac:dyDescent="0.25">
      <c r="A26" s="37">
        <v>45471</v>
      </c>
      <c r="B26" s="268" t="s">
        <v>10</v>
      </c>
      <c r="D26" s="7">
        <v>80</v>
      </c>
      <c r="G26" s="40" t="s">
        <v>22</v>
      </c>
      <c r="H26" s="39">
        <v>163</v>
      </c>
      <c r="I26" s="7">
        <v>40</v>
      </c>
      <c r="J26" s="7">
        <v>9</v>
      </c>
    </row>
    <row r="27" spans="1:10" x14ac:dyDescent="0.25">
      <c r="A27" s="37">
        <v>45472</v>
      </c>
      <c r="G27" s="40"/>
      <c r="H27" s="39"/>
    </row>
    <row r="28" spans="1:10" x14ac:dyDescent="0.25">
      <c r="A28" s="37">
        <v>45473</v>
      </c>
      <c r="G28" s="40"/>
      <c r="H28" s="39"/>
    </row>
    <row r="29" spans="1:10" x14ac:dyDescent="0.25">
      <c r="A29" s="37">
        <v>45474</v>
      </c>
      <c r="G29" s="40"/>
      <c r="H29" s="39"/>
    </row>
    <row r="30" spans="1:10" x14ac:dyDescent="0.25">
      <c r="A30" s="37">
        <v>45475</v>
      </c>
      <c r="G30" s="40"/>
      <c r="H30" s="39"/>
    </row>
    <row r="31" spans="1:10" x14ac:dyDescent="0.25">
      <c r="A31" s="37">
        <v>45476</v>
      </c>
      <c r="G31" s="40"/>
      <c r="H31" s="39"/>
    </row>
    <row r="32" spans="1:10" x14ac:dyDescent="0.25">
      <c r="A32" s="37">
        <v>45477</v>
      </c>
      <c r="G32" s="40"/>
      <c r="H32" s="39"/>
    </row>
    <row r="33" spans="1:10" x14ac:dyDescent="0.25">
      <c r="A33" s="37">
        <v>45478</v>
      </c>
      <c r="G33" s="40"/>
      <c r="H33" s="39"/>
    </row>
    <row r="34" spans="1:10" x14ac:dyDescent="0.25">
      <c r="A34" s="37">
        <v>45479</v>
      </c>
      <c r="B34" s="267" t="s">
        <v>11</v>
      </c>
      <c r="C34" s="7">
        <v>7972</v>
      </c>
      <c r="D34" s="7">
        <v>240</v>
      </c>
      <c r="E34" s="7">
        <v>98</v>
      </c>
      <c r="G34" s="267" t="s">
        <v>11</v>
      </c>
      <c r="H34" s="39">
        <v>142</v>
      </c>
      <c r="I34" s="7">
        <v>200</v>
      </c>
      <c r="J34" s="7">
        <v>59</v>
      </c>
    </row>
    <row r="35" spans="1:10" x14ac:dyDescent="0.25">
      <c r="A35" s="37">
        <v>45480</v>
      </c>
      <c r="B35" s="267" t="s">
        <v>11</v>
      </c>
      <c r="C35" s="7">
        <v>2182</v>
      </c>
      <c r="D35" s="7">
        <v>80</v>
      </c>
      <c r="E35" s="7">
        <v>27</v>
      </c>
      <c r="G35" s="267" t="s">
        <v>11</v>
      </c>
      <c r="H35" s="39">
        <v>122</v>
      </c>
    </row>
    <row r="36" spans="1:10" x14ac:dyDescent="0.25">
      <c r="A36" s="37">
        <v>45481</v>
      </c>
      <c r="H36" s="39"/>
    </row>
    <row r="37" spans="1:10" x14ac:dyDescent="0.25">
      <c r="A37" s="37">
        <v>45482</v>
      </c>
      <c r="H37" s="39"/>
    </row>
    <row r="38" spans="1:10" x14ac:dyDescent="0.25">
      <c r="A38" s="37">
        <v>45483</v>
      </c>
      <c r="B38" s="267" t="s">
        <v>11</v>
      </c>
      <c r="C38" s="7">
        <v>4314</v>
      </c>
      <c r="D38" s="7">
        <v>280</v>
      </c>
      <c r="E38" s="7">
        <v>54</v>
      </c>
      <c r="G38" s="267" t="s">
        <v>11</v>
      </c>
      <c r="H38" s="39">
        <v>184</v>
      </c>
      <c r="I38" s="7">
        <v>200</v>
      </c>
      <c r="J38" s="7">
        <v>123</v>
      </c>
    </row>
    <row r="39" spans="1:10" x14ac:dyDescent="0.25">
      <c r="A39" s="37">
        <v>45484</v>
      </c>
      <c r="B39" s="267" t="s">
        <v>11</v>
      </c>
      <c r="C39" s="270" t="s">
        <v>1367</v>
      </c>
      <c r="G39" s="267" t="s">
        <v>11</v>
      </c>
      <c r="H39" s="39">
        <v>369</v>
      </c>
    </row>
    <row r="40" spans="1:10" x14ac:dyDescent="0.25">
      <c r="A40" s="37">
        <v>45485</v>
      </c>
      <c r="H40" s="39"/>
    </row>
    <row r="41" spans="1:10" x14ac:dyDescent="0.25">
      <c r="A41" s="37">
        <v>45486</v>
      </c>
      <c r="H41" s="39"/>
    </row>
    <row r="42" spans="1:10" x14ac:dyDescent="0.25">
      <c r="A42" s="37">
        <v>45487</v>
      </c>
      <c r="B42" s="267" t="s">
        <v>11</v>
      </c>
      <c r="C42" s="7">
        <v>16398</v>
      </c>
      <c r="D42" s="7">
        <v>320</v>
      </c>
      <c r="E42" s="7">
        <v>201</v>
      </c>
      <c r="G42" s="267" t="s">
        <v>11</v>
      </c>
      <c r="H42" s="39">
        <v>454</v>
      </c>
      <c r="I42" s="7">
        <v>160</v>
      </c>
      <c r="J42" s="7">
        <v>118</v>
      </c>
    </row>
    <row r="43" spans="1:10" x14ac:dyDescent="0.25">
      <c r="A43" s="37">
        <v>45488</v>
      </c>
      <c r="B43" s="267" t="s">
        <v>11</v>
      </c>
      <c r="C43" s="270" t="s">
        <v>1367</v>
      </c>
      <c r="G43" s="267" t="s">
        <v>11</v>
      </c>
      <c r="H43" s="39">
        <v>428</v>
      </c>
      <c r="I43" s="7">
        <v>80</v>
      </c>
      <c r="J43" s="7">
        <v>80</v>
      </c>
    </row>
    <row r="44" spans="1:10" x14ac:dyDescent="0.25">
      <c r="A44" s="37">
        <v>45489</v>
      </c>
      <c r="H44" s="39"/>
    </row>
    <row r="45" spans="1:10" x14ac:dyDescent="0.25">
      <c r="A45" s="37">
        <v>45490</v>
      </c>
      <c r="H45" s="39"/>
    </row>
    <row r="46" spans="1:10" x14ac:dyDescent="0.25">
      <c r="A46" s="37">
        <v>45491</v>
      </c>
      <c r="B46" s="267" t="s">
        <v>12</v>
      </c>
      <c r="C46" s="7">
        <v>6168</v>
      </c>
      <c r="D46" s="7">
        <v>320</v>
      </c>
      <c r="E46" s="7">
        <v>181</v>
      </c>
      <c r="G46" s="267" t="s">
        <v>12</v>
      </c>
      <c r="H46" s="39">
        <v>662</v>
      </c>
    </row>
    <row r="47" spans="1:10" x14ac:dyDescent="0.25">
      <c r="A47" s="37">
        <v>45492</v>
      </c>
      <c r="B47" s="267" t="s">
        <v>12</v>
      </c>
      <c r="C47" s="270" t="s">
        <v>1367</v>
      </c>
      <c r="G47" s="267" t="s">
        <v>12</v>
      </c>
      <c r="H47" s="39">
        <v>76</v>
      </c>
      <c r="I47" s="7">
        <v>240</v>
      </c>
      <c r="J47" s="7">
        <v>217</v>
      </c>
    </row>
    <row r="48" spans="1:10" x14ac:dyDescent="0.25">
      <c r="A48" s="37">
        <v>45493</v>
      </c>
      <c r="H48" s="39"/>
    </row>
    <row r="49" spans="1:10" x14ac:dyDescent="0.25">
      <c r="A49" s="37">
        <v>45494</v>
      </c>
      <c r="H49" s="39"/>
    </row>
    <row r="50" spans="1:10" x14ac:dyDescent="0.25">
      <c r="A50" s="37">
        <v>45495</v>
      </c>
      <c r="B50" s="267" t="s">
        <v>12</v>
      </c>
      <c r="C50" s="7">
        <v>4469</v>
      </c>
      <c r="D50" s="7">
        <v>320</v>
      </c>
      <c r="E50" s="7">
        <v>199</v>
      </c>
      <c r="G50" s="267" t="s">
        <v>12</v>
      </c>
      <c r="H50" s="39">
        <v>321</v>
      </c>
      <c r="I50" s="7">
        <v>240</v>
      </c>
      <c r="J50" s="7">
        <v>163</v>
      </c>
    </row>
    <row r="51" spans="1:10" x14ac:dyDescent="0.25">
      <c r="A51" s="37">
        <v>45496</v>
      </c>
      <c r="B51" s="267" t="s">
        <v>12</v>
      </c>
      <c r="C51" s="7">
        <v>2645</v>
      </c>
      <c r="G51" s="267" t="s">
        <v>12</v>
      </c>
      <c r="H51" s="39">
        <v>236</v>
      </c>
    </row>
    <row r="52" spans="1:10" x14ac:dyDescent="0.25">
      <c r="A52" s="37">
        <v>45497</v>
      </c>
      <c r="H52" s="39"/>
    </row>
    <row r="53" spans="1:10" x14ac:dyDescent="0.25">
      <c r="A53" s="37">
        <v>45498</v>
      </c>
      <c r="H53" s="39"/>
    </row>
    <row r="54" spans="1:10" x14ac:dyDescent="0.25">
      <c r="A54" s="37">
        <v>45499</v>
      </c>
      <c r="B54" s="267" t="s">
        <v>15</v>
      </c>
      <c r="C54" s="7">
        <v>20991</v>
      </c>
      <c r="D54" s="7">
        <v>320</v>
      </c>
      <c r="E54" s="7">
        <v>306</v>
      </c>
      <c r="G54" s="267" t="s">
        <v>15</v>
      </c>
      <c r="H54" s="39">
        <v>1282</v>
      </c>
      <c r="I54" s="7">
        <v>240</v>
      </c>
      <c r="J54" s="7">
        <v>240</v>
      </c>
    </row>
    <row r="55" spans="1:10" x14ac:dyDescent="0.25">
      <c r="A55" s="37">
        <v>45500</v>
      </c>
      <c r="B55" s="267" t="s">
        <v>15</v>
      </c>
      <c r="C55" s="7">
        <v>9701</v>
      </c>
      <c r="G55" s="267" t="s">
        <v>15</v>
      </c>
      <c r="H55" s="39">
        <v>205</v>
      </c>
    </row>
    <row r="56" spans="1:10" x14ac:dyDescent="0.25">
      <c r="A56" s="37">
        <v>45501</v>
      </c>
      <c r="H56" s="39"/>
    </row>
    <row r="57" spans="1:10" x14ac:dyDescent="0.25">
      <c r="A57" s="37">
        <v>45502</v>
      </c>
      <c r="H57" s="39"/>
    </row>
    <row r="58" spans="1:10" x14ac:dyDescent="0.25">
      <c r="A58" s="37">
        <v>45503</v>
      </c>
      <c r="B58" s="267" t="s">
        <v>15</v>
      </c>
      <c r="C58" s="7">
        <v>5712</v>
      </c>
      <c r="D58" s="7">
        <v>200</v>
      </c>
      <c r="E58" s="7">
        <v>74</v>
      </c>
      <c r="G58" s="267" t="s">
        <v>15</v>
      </c>
      <c r="H58" s="39">
        <v>153</v>
      </c>
      <c r="I58" s="7">
        <v>160</v>
      </c>
      <c r="J58" s="7">
        <v>140</v>
      </c>
    </row>
    <row r="59" spans="1:10" x14ac:dyDescent="0.25">
      <c r="A59" s="37">
        <v>45504</v>
      </c>
      <c r="B59" s="267" t="s">
        <v>15</v>
      </c>
      <c r="C59" s="7">
        <v>1665</v>
      </c>
      <c r="G59" s="267" t="s">
        <v>15</v>
      </c>
      <c r="H59" s="39">
        <v>205</v>
      </c>
    </row>
    <row r="60" spans="1:10" x14ac:dyDescent="0.25">
      <c r="A60" s="37">
        <v>45505</v>
      </c>
      <c r="G60" s="38"/>
      <c r="H60" s="39"/>
    </row>
    <row r="61" spans="1:10" x14ac:dyDescent="0.25">
      <c r="A61" s="37">
        <v>45506</v>
      </c>
      <c r="G61" s="38"/>
      <c r="H61" s="39"/>
    </row>
    <row r="62" spans="1:10" x14ac:dyDescent="0.25">
      <c r="A62" s="37">
        <v>45507</v>
      </c>
      <c r="G62" s="38"/>
      <c r="H62" s="39"/>
    </row>
    <row r="63" spans="1:10" x14ac:dyDescent="0.25">
      <c r="A63" s="37">
        <v>45508</v>
      </c>
      <c r="G63" s="38"/>
      <c r="H63" s="39"/>
    </row>
    <row r="64" spans="1:10" x14ac:dyDescent="0.25">
      <c r="A64" s="37">
        <v>45509</v>
      </c>
      <c r="G64" s="38"/>
      <c r="H64" s="39"/>
    </row>
    <row r="65" spans="1:8" x14ac:dyDescent="0.25">
      <c r="A65" s="37">
        <v>45510</v>
      </c>
      <c r="G65" s="38"/>
      <c r="H65" s="39"/>
    </row>
    <row r="66" spans="1:8" x14ac:dyDescent="0.25">
      <c r="A66" s="37">
        <v>45511</v>
      </c>
      <c r="G66" s="38"/>
      <c r="H66" s="39"/>
    </row>
    <row r="67" spans="1:8" x14ac:dyDescent="0.25">
      <c r="A67" s="37">
        <v>45512</v>
      </c>
      <c r="G67" s="38"/>
      <c r="H67" s="39"/>
    </row>
    <row r="68" spans="1:8" x14ac:dyDescent="0.25">
      <c r="A68" s="37">
        <v>45513</v>
      </c>
      <c r="G68" s="38"/>
      <c r="H68" s="39"/>
    </row>
    <row r="69" spans="1:8" x14ac:dyDescent="0.25">
      <c r="A69" s="37">
        <v>45514</v>
      </c>
      <c r="G69" s="38"/>
      <c r="H69" s="39"/>
    </row>
    <row r="70" spans="1:8" x14ac:dyDescent="0.25">
      <c r="A70" s="37">
        <v>45515</v>
      </c>
      <c r="G70" s="38"/>
      <c r="H70" s="39"/>
    </row>
    <row r="71" spans="1:8" x14ac:dyDescent="0.25">
      <c r="A71" s="37">
        <v>45516</v>
      </c>
      <c r="G71" s="38"/>
      <c r="H71" s="39"/>
    </row>
    <row r="72" spans="1:8" x14ac:dyDescent="0.25">
      <c r="A72" s="37">
        <v>45517</v>
      </c>
      <c r="G72" s="38"/>
      <c r="H72" s="39"/>
    </row>
    <row r="73" spans="1:8" x14ac:dyDescent="0.25">
      <c r="A73" s="37">
        <v>45518</v>
      </c>
      <c r="G73" s="38"/>
      <c r="H73" s="39"/>
    </row>
    <row r="74" spans="1:8" x14ac:dyDescent="0.25">
      <c r="A74" s="37">
        <v>45519</v>
      </c>
      <c r="B74" s="267" t="s">
        <v>15</v>
      </c>
      <c r="C74" s="7">
        <v>1833</v>
      </c>
      <c r="G74" s="267" t="s">
        <v>15</v>
      </c>
      <c r="H74" s="39">
        <v>95</v>
      </c>
    </row>
    <row r="75" spans="1:8" x14ac:dyDescent="0.25">
      <c r="A75" s="37">
        <v>45520</v>
      </c>
      <c r="B75" s="267" t="s">
        <v>15</v>
      </c>
      <c r="C75" s="7">
        <v>1055</v>
      </c>
      <c r="G75" s="267" t="s">
        <v>15</v>
      </c>
      <c r="H75" s="39">
        <v>45</v>
      </c>
    </row>
    <row r="76" spans="1:8" x14ac:dyDescent="0.25">
      <c r="A76" s="37">
        <v>45521</v>
      </c>
      <c r="B76" s="267" t="s">
        <v>15</v>
      </c>
      <c r="C76" s="7">
        <v>1395</v>
      </c>
      <c r="G76" s="267" t="s">
        <v>15</v>
      </c>
      <c r="H76" s="270" t="s">
        <v>1367</v>
      </c>
    </row>
    <row r="77" spans="1:8" x14ac:dyDescent="0.25">
      <c r="A77" s="37">
        <v>45522</v>
      </c>
      <c r="B77" s="267" t="s">
        <v>15</v>
      </c>
      <c r="C77" s="7">
        <v>3992</v>
      </c>
      <c r="G77" s="267" t="s">
        <v>15</v>
      </c>
      <c r="H77" s="270" t="s">
        <v>1367</v>
      </c>
    </row>
    <row r="78" spans="1:8" x14ac:dyDescent="0.25">
      <c r="A78" s="37">
        <v>45523</v>
      </c>
      <c r="B78" s="267" t="s">
        <v>15</v>
      </c>
      <c r="C78" s="7">
        <v>1704</v>
      </c>
      <c r="G78" s="267" t="s">
        <v>15</v>
      </c>
      <c r="H78" s="39">
        <v>76</v>
      </c>
    </row>
    <row r="79" spans="1:8" x14ac:dyDescent="0.25">
      <c r="A79" s="37">
        <v>45524</v>
      </c>
      <c r="H79" s="39"/>
    </row>
    <row r="80" spans="1:8" x14ac:dyDescent="0.25">
      <c r="A80" s="37">
        <v>45525</v>
      </c>
      <c r="H80" s="39"/>
    </row>
    <row r="81" spans="1:10" x14ac:dyDescent="0.25">
      <c r="A81" s="37">
        <v>45526</v>
      </c>
      <c r="B81" s="267" t="s">
        <v>15</v>
      </c>
      <c r="C81" s="7">
        <v>1355</v>
      </c>
      <c r="G81" s="267" t="s">
        <v>15</v>
      </c>
      <c r="H81" s="39">
        <v>90</v>
      </c>
    </row>
    <row r="82" spans="1:10" x14ac:dyDescent="0.25">
      <c r="A82" s="37">
        <v>45527</v>
      </c>
      <c r="B82" s="267"/>
      <c r="G82" s="267" t="s">
        <v>15</v>
      </c>
      <c r="H82" s="270" t="s">
        <v>1367</v>
      </c>
    </row>
    <row r="83" spans="1:10" x14ac:dyDescent="0.25">
      <c r="A83" s="37">
        <v>45528</v>
      </c>
      <c r="B83" s="267" t="s">
        <v>15</v>
      </c>
      <c r="C83" s="270" t="s">
        <v>1367</v>
      </c>
      <c r="G83" s="267" t="s">
        <v>15</v>
      </c>
      <c r="H83" s="270" t="s">
        <v>1367</v>
      </c>
    </row>
    <row r="84" spans="1:10" x14ac:dyDescent="0.25">
      <c r="A84" s="37">
        <v>45529</v>
      </c>
      <c r="B84" s="267"/>
      <c r="G84" s="267" t="s">
        <v>15</v>
      </c>
      <c r="H84" s="270" t="s">
        <v>1367</v>
      </c>
    </row>
    <row r="85" spans="1:10" x14ac:dyDescent="0.25">
      <c r="A85" s="37">
        <v>45530</v>
      </c>
      <c r="B85" s="267"/>
      <c r="G85" s="267" t="s">
        <v>15</v>
      </c>
      <c r="H85" s="270" t="s">
        <v>1367</v>
      </c>
    </row>
    <row r="86" spans="1:10" x14ac:dyDescent="0.25">
      <c r="A86" s="37">
        <v>45531</v>
      </c>
      <c r="B86" s="267"/>
      <c r="G86" s="267" t="s">
        <v>15</v>
      </c>
      <c r="H86" s="270" t="s">
        <v>1367</v>
      </c>
    </row>
    <row r="87" spans="1:10" x14ac:dyDescent="0.25">
      <c r="A87" s="37">
        <v>45532</v>
      </c>
      <c r="B87" s="267"/>
      <c r="G87" s="267" t="s">
        <v>15</v>
      </c>
      <c r="H87" s="270" t="s">
        <v>1367</v>
      </c>
    </row>
    <row r="88" spans="1:10" x14ac:dyDescent="0.25">
      <c r="A88" s="37">
        <v>45533</v>
      </c>
      <c r="G88" s="38"/>
      <c r="H88" s="39"/>
    </row>
    <row r="89" spans="1:10" x14ac:dyDescent="0.25">
      <c r="A89" s="37">
        <v>45534</v>
      </c>
    </row>
    <row r="90" spans="1:10" x14ac:dyDescent="0.25">
      <c r="A90" s="37">
        <v>45535</v>
      </c>
      <c r="B90" s="38"/>
      <c r="C90" s="38"/>
      <c r="D90" s="38"/>
      <c r="E90" s="38"/>
      <c r="G90" s="267" t="s">
        <v>15</v>
      </c>
      <c r="H90" s="270" t="s">
        <v>1367</v>
      </c>
    </row>
    <row r="91" spans="1:10" x14ac:dyDescent="0.25">
      <c r="A91" s="37">
        <v>45536</v>
      </c>
      <c r="B91" s="38"/>
      <c r="C91" s="38"/>
      <c r="D91" s="38"/>
      <c r="E91" s="38"/>
    </row>
    <row r="92" spans="1:10" x14ac:dyDescent="0.25">
      <c r="A92" s="37">
        <v>45537</v>
      </c>
      <c r="B92" s="38"/>
      <c r="C92" s="38"/>
      <c r="D92" s="38"/>
      <c r="E92" s="38"/>
      <c r="G92" s="38"/>
      <c r="H92" s="39"/>
    </row>
    <row r="93" spans="1:10" x14ac:dyDescent="0.25">
      <c r="A93" s="37">
        <v>45538</v>
      </c>
      <c r="B93" s="38"/>
      <c r="C93" s="38"/>
      <c r="D93" s="38"/>
      <c r="E93" s="38"/>
      <c r="G93" s="38"/>
      <c r="H93" s="39"/>
    </row>
    <row r="94" spans="1:10" x14ac:dyDescent="0.25">
      <c r="A94" s="37">
        <v>45539</v>
      </c>
      <c r="B94" s="38"/>
      <c r="C94" s="38"/>
      <c r="D94" s="38"/>
      <c r="E94" s="38"/>
      <c r="G94" s="38"/>
      <c r="H94" s="39"/>
    </row>
    <row r="95" spans="1:10" x14ac:dyDescent="0.25">
      <c r="A95" s="133">
        <v>45540</v>
      </c>
      <c r="B95" s="134"/>
      <c r="C95" s="134"/>
      <c r="D95" s="134"/>
      <c r="E95" s="134"/>
      <c r="F95" s="18"/>
      <c r="G95" s="269" t="s">
        <v>15</v>
      </c>
      <c r="H95" s="270" t="s">
        <v>1367</v>
      </c>
      <c r="I95" s="18"/>
      <c r="J95" s="18"/>
    </row>
    <row r="96" spans="1:10" x14ac:dyDescent="0.25">
      <c r="A96" s="7" t="s">
        <v>1366</v>
      </c>
      <c r="B96" s="38"/>
      <c r="C96" s="38"/>
      <c r="D96" s="38"/>
      <c r="E96" s="38"/>
      <c r="G96" s="38"/>
      <c r="H96" s="39"/>
    </row>
    <row r="97" spans="1:8" x14ac:dyDescent="0.25">
      <c r="A97" s="7" t="s">
        <v>1365</v>
      </c>
      <c r="B97" s="38"/>
      <c r="C97" s="38"/>
      <c r="D97" s="38"/>
      <c r="E97" s="38"/>
      <c r="G97" s="38"/>
      <c r="H97" s="39"/>
    </row>
    <row r="98" spans="1:8" x14ac:dyDescent="0.25">
      <c r="B98" s="38"/>
      <c r="C98" s="38"/>
      <c r="D98" s="38"/>
      <c r="E98" s="38"/>
      <c r="G98" s="38"/>
      <c r="H98" s="39"/>
    </row>
    <row r="99" spans="1:8" x14ac:dyDescent="0.25">
      <c r="B99" s="38"/>
      <c r="C99" s="38"/>
      <c r="D99" s="38"/>
      <c r="E99" s="38"/>
      <c r="G99" s="38"/>
      <c r="H99" s="39"/>
    </row>
    <row r="100" spans="1:8" x14ac:dyDescent="0.25">
      <c r="B100" s="38"/>
      <c r="C100" s="38"/>
      <c r="D100" s="38"/>
      <c r="E100" s="38"/>
      <c r="G100" s="38"/>
      <c r="H100" s="39"/>
    </row>
    <row r="101" spans="1:8" x14ac:dyDescent="0.25">
      <c r="B101" s="38"/>
      <c r="C101" s="38"/>
      <c r="D101" s="38"/>
      <c r="E101" s="38"/>
      <c r="G101" s="38"/>
      <c r="H101" s="39"/>
    </row>
    <row r="102" spans="1:8" x14ac:dyDescent="0.25">
      <c r="B102" s="38"/>
      <c r="C102" s="38"/>
      <c r="D102" s="38"/>
      <c r="E102" s="38"/>
      <c r="G102" s="38"/>
      <c r="H102" s="39"/>
    </row>
    <row r="103" spans="1:8" x14ac:dyDescent="0.25">
      <c r="B103" s="38"/>
      <c r="C103" s="38"/>
      <c r="D103" s="38"/>
      <c r="E103" s="38"/>
      <c r="G103" s="38"/>
      <c r="H103" s="39"/>
    </row>
    <row r="104" spans="1:8" x14ac:dyDescent="0.25">
      <c r="B104" s="38"/>
      <c r="C104" s="38"/>
      <c r="D104" s="38"/>
      <c r="E104" s="38"/>
      <c r="G104" s="38"/>
      <c r="H104" s="39"/>
    </row>
    <row r="105" spans="1:8" x14ac:dyDescent="0.25">
      <c r="B105" s="38"/>
      <c r="C105" s="38"/>
      <c r="D105" s="38"/>
      <c r="E105" s="38"/>
      <c r="G105" s="38"/>
      <c r="H105" s="39"/>
    </row>
    <row r="106" spans="1:8" x14ac:dyDescent="0.25">
      <c r="B106" s="38"/>
      <c r="C106" s="38"/>
      <c r="D106" s="38"/>
      <c r="E106" s="38"/>
      <c r="G106" s="38"/>
      <c r="H106" s="39"/>
    </row>
    <row r="107" spans="1:8" x14ac:dyDescent="0.25">
      <c r="B107" s="38"/>
      <c r="C107" s="38"/>
      <c r="D107" s="38"/>
      <c r="E107" s="38"/>
      <c r="G107" s="38"/>
      <c r="H107" s="39"/>
    </row>
    <row r="108" spans="1:8" x14ac:dyDescent="0.25">
      <c r="B108" s="38"/>
      <c r="C108" s="38"/>
      <c r="D108" s="38"/>
      <c r="E108" s="38"/>
      <c r="G108" s="38"/>
      <c r="H108" s="39"/>
    </row>
    <row r="109" spans="1:8" x14ac:dyDescent="0.25">
      <c r="B109" s="38"/>
      <c r="C109" s="38"/>
      <c r="D109" s="38"/>
      <c r="E109" s="38"/>
      <c r="G109" s="38"/>
      <c r="H109" s="39"/>
    </row>
    <row r="110" spans="1:8" x14ac:dyDescent="0.25">
      <c r="B110" s="38"/>
      <c r="C110" s="38"/>
      <c r="D110" s="38"/>
      <c r="E110" s="38"/>
      <c r="G110" s="38"/>
      <c r="H110" s="39"/>
    </row>
    <row r="111" spans="1:8" x14ac:dyDescent="0.25">
      <c r="B111" s="38"/>
      <c r="C111" s="38"/>
      <c r="D111" s="38"/>
      <c r="E111" s="38"/>
      <c r="G111" s="38"/>
      <c r="H111" s="39"/>
    </row>
    <row r="112" spans="1:8" x14ac:dyDescent="0.25">
      <c r="B112" s="38"/>
      <c r="C112" s="38"/>
      <c r="D112" s="38"/>
      <c r="E112" s="38"/>
      <c r="G112" s="38"/>
      <c r="H112" s="39"/>
    </row>
    <row r="113" spans="2:8" x14ac:dyDescent="0.25">
      <c r="B113" s="38"/>
      <c r="C113" s="38"/>
      <c r="D113" s="38"/>
      <c r="E113" s="38"/>
      <c r="G113" s="38"/>
      <c r="H113" s="39"/>
    </row>
    <row r="114" spans="2:8" x14ac:dyDescent="0.25">
      <c r="B114" s="38"/>
      <c r="C114" s="38"/>
      <c r="D114" s="38"/>
      <c r="E114" s="38"/>
      <c r="G114" s="38"/>
      <c r="H114" s="39"/>
    </row>
    <row r="115" spans="2:8" x14ac:dyDescent="0.25">
      <c r="B115" s="38"/>
      <c r="C115" s="38"/>
      <c r="D115" s="38"/>
      <c r="E115" s="38"/>
      <c r="G115" s="38"/>
      <c r="H115" s="39"/>
    </row>
    <row r="116" spans="2:8" x14ac:dyDescent="0.25">
      <c r="B116" s="38"/>
      <c r="C116" s="38"/>
      <c r="D116" s="38"/>
      <c r="E116" s="38"/>
      <c r="G116" s="38"/>
      <c r="H116" s="39"/>
    </row>
    <row r="117" spans="2:8" x14ac:dyDescent="0.25">
      <c r="B117" s="38"/>
      <c r="C117" s="38"/>
      <c r="D117" s="38"/>
      <c r="E117" s="38"/>
      <c r="G117" s="38"/>
      <c r="H117" s="39"/>
    </row>
    <row r="118" spans="2:8" x14ac:dyDescent="0.25">
      <c r="B118" s="38"/>
      <c r="C118" s="38"/>
      <c r="D118" s="38"/>
      <c r="E118" s="38"/>
      <c r="G118" s="38"/>
      <c r="H118" s="39"/>
    </row>
    <row r="119" spans="2:8" x14ac:dyDescent="0.25">
      <c r="B119" s="38"/>
      <c r="C119" s="38"/>
      <c r="D119" s="38"/>
      <c r="E119" s="38"/>
      <c r="G119" s="38"/>
      <c r="H119" s="39"/>
    </row>
    <row r="120" spans="2:8" x14ac:dyDescent="0.25">
      <c r="B120" s="38"/>
      <c r="C120" s="38"/>
      <c r="D120" s="38"/>
      <c r="E120" s="38"/>
      <c r="G120" s="38"/>
      <c r="H120" s="39"/>
    </row>
    <row r="121" spans="2:8" x14ac:dyDescent="0.25">
      <c r="B121" s="38"/>
      <c r="C121" s="38"/>
      <c r="D121" s="38"/>
      <c r="E121" s="38"/>
      <c r="G121" s="38"/>
      <c r="H121" s="39"/>
    </row>
    <row r="122" spans="2:8" x14ac:dyDescent="0.25">
      <c r="B122" s="38"/>
      <c r="C122" s="38"/>
      <c r="D122" s="38"/>
      <c r="E122" s="38"/>
      <c r="G122" s="38"/>
      <c r="H122" s="39"/>
    </row>
    <row r="123" spans="2:8" x14ac:dyDescent="0.25">
      <c r="B123" s="38"/>
      <c r="C123" s="38"/>
      <c r="D123" s="38"/>
      <c r="E123" s="38"/>
      <c r="G123" s="38"/>
      <c r="H123" s="39"/>
    </row>
    <row r="124" spans="2:8" x14ac:dyDescent="0.25">
      <c r="B124" s="38"/>
      <c r="C124" s="38"/>
      <c r="D124" s="38"/>
      <c r="E124" s="38"/>
      <c r="G124" s="38"/>
      <c r="H124" s="39"/>
    </row>
    <row r="125" spans="2:8" x14ac:dyDescent="0.25">
      <c r="B125" s="38"/>
      <c r="C125" s="38"/>
      <c r="D125" s="38"/>
      <c r="E125" s="38"/>
      <c r="G125" s="38"/>
      <c r="H125" s="39"/>
    </row>
    <row r="126" spans="2:8" x14ac:dyDescent="0.25">
      <c r="B126" s="38"/>
      <c r="C126" s="38"/>
      <c r="D126" s="38"/>
      <c r="E126" s="38"/>
      <c r="G126" s="38"/>
      <c r="H126" s="39"/>
    </row>
    <row r="127" spans="2:8" x14ac:dyDescent="0.25">
      <c r="B127" s="38"/>
      <c r="C127" s="38"/>
      <c r="D127" s="38"/>
      <c r="E127" s="38"/>
      <c r="G127" s="38"/>
      <c r="H127" s="39"/>
    </row>
    <row r="128" spans="2:8" x14ac:dyDescent="0.25">
      <c r="B128" s="38"/>
      <c r="C128" s="38"/>
      <c r="D128" s="38"/>
      <c r="E128" s="38"/>
      <c r="G128" s="38"/>
      <c r="H128" s="39"/>
    </row>
    <row r="129" spans="2:8" x14ac:dyDescent="0.25">
      <c r="B129" s="38"/>
      <c r="C129" s="38"/>
      <c r="D129" s="38"/>
      <c r="E129" s="38"/>
      <c r="G129" s="38"/>
      <c r="H129" s="39"/>
    </row>
    <row r="130" spans="2:8" x14ac:dyDescent="0.25">
      <c r="G130" s="38"/>
      <c r="H130" s="39"/>
    </row>
  </sheetData>
  <mergeCells count="2">
    <mergeCell ref="B2:E2"/>
    <mergeCell ref="G2:J2"/>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AFC66-CF70-4A5C-88E4-9FF7BED24746}">
  <sheetPr>
    <tabColor rgb="FF7030A0"/>
  </sheetPr>
  <dimension ref="A1:J95"/>
  <sheetViews>
    <sheetView zoomScale="140" zoomScaleNormal="140" workbookViewId="0">
      <selection activeCell="M1" sqref="M1:R1048576"/>
    </sheetView>
  </sheetViews>
  <sheetFormatPr defaultRowHeight="14.4" x14ac:dyDescent="0.3"/>
  <cols>
    <col min="1" max="1" width="9.44140625" style="7" bestFit="1" customWidth="1"/>
    <col min="2" max="2" width="16" style="7" bestFit="1" customWidth="1"/>
    <col min="3" max="3" width="7.33203125" style="7" bestFit="1" customWidth="1"/>
    <col min="4" max="4" width="8.88671875" style="7" bestFit="1"/>
    <col min="5" max="5" width="7.6640625" style="7" bestFit="1" customWidth="1"/>
    <col min="6" max="6" width="2.6640625" style="7" customWidth="1"/>
    <col min="7" max="7" width="16" style="7" bestFit="1" customWidth="1"/>
    <col min="8" max="8" width="7.33203125" style="7" bestFit="1" customWidth="1"/>
    <col min="9" max="9" width="8.88671875" style="7" bestFit="1"/>
    <col min="10" max="10" width="7.6640625" style="7" bestFit="1" customWidth="1"/>
  </cols>
  <sheetData>
    <row r="1" spans="1:10" x14ac:dyDescent="0.3">
      <c r="A1" s="7" t="s">
        <v>1413</v>
      </c>
    </row>
    <row r="2" spans="1:10" x14ac:dyDescent="0.3">
      <c r="B2" s="289" t="s">
        <v>0</v>
      </c>
      <c r="C2" s="289"/>
      <c r="D2" s="289"/>
      <c r="E2" s="289"/>
      <c r="F2" s="36"/>
      <c r="G2" s="289" t="s">
        <v>1</v>
      </c>
      <c r="H2" s="289"/>
      <c r="I2" s="289"/>
      <c r="J2" s="289"/>
    </row>
    <row r="3" spans="1:10" x14ac:dyDescent="0.3">
      <c r="A3" s="18" t="s">
        <v>2</v>
      </c>
      <c r="B3" s="18" t="s">
        <v>3</v>
      </c>
      <c r="C3" s="19" t="s">
        <v>4</v>
      </c>
      <c r="D3" s="19" t="s">
        <v>5</v>
      </c>
      <c r="E3" s="19" t="s">
        <v>6</v>
      </c>
      <c r="F3" s="19"/>
      <c r="G3" s="18" t="s">
        <v>3</v>
      </c>
      <c r="H3" s="19" t="s">
        <v>4</v>
      </c>
      <c r="I3" s="19" t="s">
        <v>5</v>
      </c>
      <c r="J3" s="19" t="s">
        <v>6</v>
      </c>
    </row>
    <row r="4" spans="1:10" x14ac:dyDescent="0.3">
      <c r="A4" s="37">
        <v>45451</v>
      </c>
      <c r="B4" s="37"/>
      <c r="C4" s="64"/>
      <c r="D4" s="41"/>
      <c r="E4" s="41"/>
      <c r="F4" s="41"/>
      <c r="G4" s="38"/>
      <c r="H4" s="64"/>
      <c r="I4" s="41"/>
      <c r="J4" s="41"/>
    </row>
    <row r="5" spans="1:10" x14ac:dyDescent="0.3">
      <c r="A5" s="37">
        <v>45452</v>
      </c>
      <c r="B5" s="37"/>
      <c r="C5" s="64"/>
      <c r="D5" s="41"/>
      <c r="E5" s="41"/>
      <c r="F5" s="41"/>
      <c r="G5" s="38"/>
      <c r="H5" s="64"/>
      <c r="I5" s="41"/>
      <c r="J5" s="41"/>
    </row>
    <row r="6" spans="1:10" x14ac:dyDescent="0.3">
      <c r="A6" s="37">
        <v>45453</v>
      </c>
      <c r="B6" s="98"/>
      <c r="C6" s="64"/>
      <c r="D6" s="41"/>
      <c r="E6" s="41"/>
      <c r="F6" s="41"/>
      <c r="G6" s="38"/>
      <c r="H6" s="64"/>
      <c r="I6" s="64"/>
      <c r="J6" s="64"/>
    </row>
    <row r="7" spans="1:10" x14ac:dyDescent="0.3">
      <c r="A7" s="37">
        <v>45454</v>
      </c>
      <c r="B7" s="65" t="s">
        <v>7</v>
      </c>
      <c r="C7" s="64">
        <v>10082</v>
      </c>
      <c r="D7" s="64">
        <v>400</v>
      </c>
      <c r="E7" s="64">
        <v>380</v>
      </c>
      <c r="F7" s="41"/>
      <c r="G7" s="38" t="s">
        <v>7</v>
      </c>
      <c r="H7" s="64">
        <v>10263</v>
      </c>
      <c r="I7" s="64">
        <v>120</v>
      </c>
      <c r="J7" s="64">
        <v>93</v>
      </c>
    </row>
    <row r="8" spans="1:10" x14ac:dyDescent="0.3">
      <c r="A8" s="37">
        <v>45455</v>
      </c>
      <c r="B8" s="65" t="s">
        <v>7</v>
      </c>
      <c r="C8" s="64">
        <v>3138</v>
      </c>
      <c r="D8" s="64"/>
      <c r="E8" s="64"/>
      <c r="F8" s="41"/>
      <c r="G8" s="38" t="s">
        <v>7</v>
      </c>
      <c r="H8" s="64">
        <v>17868</v>
      </c>
      <c r="I8" s="64">
        <v>219</v>
      </c>
      <c r="J8" s="64">
        <v>167</v>
      </c>
    </row>
    <row r="9" spans="1:10" x14ac:dyDescent="0.3">
      <c r="A9" s="37">
        <v>45456</v>
      </c>
      <c r="B9" s="65" t="s">
        <v>7</v>
      </c>
      <c r="C9" s="64"/>
      <c r="D9" s="64"/>
      <c r="E9" s="64"/>
      <c r="F9" s="41"/>
      <c r="G9" s="38" t="s">
        <v>7</v>
      </c>
      <c r="H9" s="64">
        <v>13964</v>
      </c>
      <c r="I9" s="64">
        <v>120</v>
      </c>
      <c r="J9" s="64">
        <v>120</v>
      </c>
    </row>
    <row r="10" spans="1:10" x14ac:dyDescent="0.3">
      <c r="A10" s="37">
        <v>45457</v>
      </c>
      <c r="B10" s="98"/>
      <c r="C10" s="64"/>
      <c r="D10" s="64"/>
      <c r="E10" s="64"/>
      <c r="F10" s="41"/>
      <c r="G10" s="38"/>
      <c r="H10" s="64"/>
      <c r="I10" s="64"/>
      <c r="J10" s="64"/>
    </row>
    <row r="11" spans="1:10" x14ac:dyDescent="0.3">
      <c r="A11" s="37">
        <v>45458</v>
      </c>
      <c r="B11" s="66"/>
      <c r="C11" s="64"/>
      <c r="D11" s="64"/>
      <c r="E11" s="64"/>
      <c r="F11" s="41"/>
      <c r="G11" s="38" t="s">
        <v>8</v>
      </c>
      <c r="H11" s="64">
        <v>20193</v>
      </c>
      <c r="I11" s="64">
        <v>199</v>
      </c>
      <c r="J11" s="64">
        <v>199</v>
      </c>
    </row>
    <row r="12" spans="1:10" x14ac:dyDescent="0.3">
      <c r="A12" s="37">
        <v>45459</v>
      </c>
      <c r="B12" s="66" t="s">
        <v>8</v>
      </c>
      <c r="C12" s="64">
        <v>6873</v>
      </c>
      <c r="D12" s="64">
        <v>240</v>
      </c>
      <c r="E12" s="64">
        <v>207</v>
      </c>
      <c r="F12" s="41"/>
      <c r="G12" s="38" t="s">
        <v>8</v>
      </c>
      <c r="H12" s="64">
        <v>3446</v>
      </c>
      <c r="I12" s="64">
        <v>120</v>
      </c>
      <c r="J12" s="64">
        <v>51</v>
      </c>
    </row>
    <row r="13" spans="1:10" x14ac:dyDescent="0.3">
      <c r="A13" s="37">
        <v>45460</v>
      </c>
      <c r="B13" s="66" t="s">
        <v>8</v>
      </c>
      <c r="C13" s="64">
        <v>8781</v>
      </c>
      <c r="D13" s="64"/>
      <c r="E13" s="64"/>
      <c r="F13" s="41"/>
      <c r="G13" s="38" t="s">
        <v>8</v>
      </c>
      <c r="H13" s="64">
        <v>4607</v>
      </c>
      <c r="I13" s="64">
        <v>120</v>
      </c>
      <c r="J13" s="64">
        <v>50</v>
      </c>
    </row>
    <row r="14" spans="1:10" x14ac:dyDescent="0.3">
      <c r="A14" s="37">
        <v>45461</v>
      </c>
      <c r="B14" s="66" t="s">
        <v>8</v>
      </c>
      <c r="C14" s="64">
        <v>5022</v>
      </c>
      <c r="D14" s="64">
        <v>320</v>
      </c>
      <c r="E14" s="64">
        <v>173</v>
      </c>
      <c r="F14" s="41"/>
      <c r="G14" s="38" t="s">
        <v>8</v>
      </c>
      <c r="H14" s="64">
        <v>7649</v>
      </c>
      <c r="I14" s="64">
        <v>80</v>
      </c>
      <c r="J14" s="64">
        <v>80</v>
      </c>
    </row>
    <row r="15" spans="1:10" x14ac:dyDescent="0.3">
      <c r="A15" s="37">
        <v>45462</v>
      </c>
      <c r="B15" s="98"/>
      <c r="C15" s="64"/>
      <c r="D15" s="64"/>
      <c r="E15" s="64"/>
      <c r="F15" s="41"/>
      <c r="G15" s="38"/>
      <c r="H15" s="64"/>
      <c r="I15" s="64"/>
      <c r="J15" s="64"/>
    </row>
    <row r="16" spans="1:10" x14ac:dyDescent="0.3">
      <c r="A16" s="37">
        <v>45463</v>
      </c>
      <c r="B16" s="66" t="s">
        <v>9</v>
      </c>
      <c r="C16" s="64">
        <v>22302</v>
      </c>
      <c r="D16" s="64">
        <v>280</v>
      </c>
      <c r="E16" s="64">
        <v>107</v>
      </c>
      <c r="F16" s="41"/>
      <c r="G16" s="38" t="s">
        <v>9</v>
      </c>
      <c r="H16" s="64">
        <v>5038</v>
      </c>
      <c r="I16" s="64">
        <v>160</v>
      </c>
      <c r="J16" s="64">
        <v>75</v>
      </c>
    </row>
    <row r="17" spans="1:10" x14ac:dyDescent="0.3">
      <c r="A17" s="37">
        <v>45464</v>
      </c>
      <c r="B17" s="66" t="s">
        <v>9</v>
      </c>
      <c r="C17" s="64">
        <v>6625</v>
      </c>
      <c r="D17" s="64"/>
      <c r="E17" s="64"/>
      <c r="F17" s="41"/>
      <c r="G17" s="38" t="s">
        <v>9</v>
      </c>
      <c r="H17" s="64">
        <v>5908</v>
      </c>
      <c r="I17" s="64">
        <v>120</v>
      </c>
      <c r="J17" s="64">
        <v>87</v>
      </c>
    </row>
    <row r="18" spans="1:10" x14ac:dyDescent="0.3">
      <c r="A18" s="37">
        <v>45465</v>
      </c>
      <c r="B18" s="66" t="s">
        <v>9</v>
      </c>
      <c r="C18" s="64">
        <v>37049</v>
      </c>
      <c r="D18" s="64">
        <v>156</v>
      </c>
      <c r="E18" s="64">
        <v>156</v>
      </c>
      <c r="F18" s="41"/>
      <c r="G18" s="38" t="s">
        <v>9</v>
      </c>
      <c r="H18" s="64">
        <v>8154</v>
      </c>
      <c r="I18" s="64">
        <v>120</v>
      </c>
      <c r="J18" s="64">
        <v>120</v>
      </c>
    </row>
    <row r="19" spans="1:10" x14ac:dyDescent="0.3">
      <c r="A19" s="37">
        <v>45466</v>
      </c>
      <c r="B19" s="66" t="s">
        <v>9</v>
      </c>
      <c r="C19" s="64">
        <v>29211</v>
      </c>
      <c r="D19" s="64">
        <v>160</v>
      </c>
      <c r="E19" s="64">
        <v>117</v>
      </c>
      <c r="F19" s="41"/>
      <c r="G19" s="38" t="s">
        <v>9</v>
      </c>
      <c r="H19" s="64">
        <v>6585</v>
      </c>
      <c r="I19" s="64">
        <v>120</v>
      </c>
      <c r="J19" s="64">
        <v>98</v>
      </c>
    </row>
    <row r="20" spans="1:10" x14ac:dyDescent="0.3">
      <c r="A20" s="37">
        <v>45467</v>
      </c>
      <c r="B20" s="98"/>
      <c r="C20" s="64"/>
      <c r="D20" s="64"/>
      <c r="E20" s="64"/>
      <c r="F20" s="41"/>
      <c r="G20" s="38"/>
      <c r="H20" s="64"/>
      <c r="I20" s="64"/>
      <c r="J20" s="64"/>
    </row>
    <row r="21" spans="1:10" x14ac:dyDescent="0.3">
      <c r="A21" s="37">
        <v>45468</v>
      </c>
      <c r="B21" s="66" t="s">
        <v>10</v>
      </c>
      <c r="C21" s="64">
        <v>26378</v>
      </c>
      <c r="D21" s="64">
        <v>160</v>
      </c>
      <c r="E21" s="64">
        <v>141</v>
      </c>
      <c r="F21" s="41"/>
      <c r="G21" s="38" t="s">
        <v>10</v>
      </c>
      <c r="H21" s="64">
        <v>1490</v>
      </c>
      <c r="I21" s="64">
        <v>120</v>
      </c>
      <c r="J21" s="64">
        <v>120</v>
      </c>
    </row>
    <row r="22" spans="1:10" x14ac:dyDescent="0.3">
      <c r="A22" s="37">
        <v>45469</v>
      </c>
      <c r="B22" s="66" t="s">
        <v>10</v>
      </c>
      <c r="C22" s="270" t="s">
        <v>1367</v>
      </c>
      <c r="D22" s="64"/>
      <c r="E22" s="64"/>
      <c r="F22" s="41"/>
      <c r="G22" s="38" t="s">
        <v>10</v>
      </c>
      <c r="H22" s="64">
        <v>312</v>
      </c>
      <c r="I22" s="64">
        <v>80</v>
      </c>
      <c r="J22" s="64">
        <v>65</v>
      </c>
    </row>
    <row r="23" spans="1:10" x14ac:dyDescent="0.3">
      <c r="A23" s="37">
        <v>45470</v>
      </c>
      <c r="B23" s="66" t="s">
        <v>10</v>
      </c>
      <c r="C23" s="64">
        <v>21139</v>
      </c>
      <c r="D23" s="64">
        <v>240</v>
      </c>
      <c r="E23" s="64">
        <v>239</v>
      </c>
      <c r="F23" s="41"/>
      <c r="G23" s="38" t="s">
        <v>10</v>
      </c>
      <c r="H23" s="64">
        <v>865</v>
      </c>
      <c r="I23" s="64">
        <v>120</v>
      </c>
      <c r="J23" s="64">
        <v>89</v>
      </c>
    </row>
    <row r="24" spans="1:10" x14ac:dyDescent="0.3">
      <c r="A24" s="37">
        <v>45471</v>
      </c>
      <c r="B24" s="66" t="s">
        <v>10</v>
      </c>
      <c r="C24" s="64">
        <v>23902</v>
      </c>
      <c r="D24" s="64"/>
      <c r="E24" s="64"/>
      <c r="F24" s="41"/>
      <c r="G24" s="38" t="s">
        <v>10</v>
      </c>
      <c r="H24" s="64">
        <v>1026</v>
      </c>
      <c r="I24" s="64">
        <v>120</v>
      </c>
      <c r="J24" s="64">
        <v>106</v>
      </c>
    </row>
    <row r="25" spans="1:10" x14ac:dyDescent="0.3">
      <c r="A25" s="37">
        <v>45472</v>
      </c>
      <c r="B25" s="38"/>
      <c r="C25" s="64"/>
      <c r="D25" s="64"/>
      <c r="E25" s="64"/>
      <c r="F25" s="41"/>
      <c r="G25" s="38"/>
      <c r="H25" s="64"/>
      <c r="I25" s="64"/>
      <c r="J25" s="64"/>
    </row>
    <row r="26" spans="1:10" x14ac:dyDescent="0.3">
      <c r="A26" s="37">
        <v>45473</v>
      </c>
      <c r="B26" s="38"/>
      <c r="C26" s="64"/>
      <c r="D26" s="64"/>
      <c r="E26" s="64"/>
      <c r="F26" s="41"/>
      <c r="G26" s="38"/>
      <c r="H26" s="64"/>
      <c r="I26" s="64"/>
      <c r="J26" s="64"/>
    </row>
    <row r="27" spans="1:10" x14ac:dyDescent="0.3">
      <c r="A27" s="37">
        <v>45474</v>
      </c>
      <c r="B27" s="38"/>
      <c r="C27" s="64"/>
      <c r="D27" s="64"/>
      <c r="E27" s="64"/>
      <c r="F27" s="41"/>
      <c r="G27" s="38"/>
      <c r="H27" s="64"/>
      <c r="I27" s="64"/>
      <c r="J27" s="64"/>
    </row>
    <row r="28" spans="1:10" x14ac:dyDescent="0.3">
      <c r="A28" s="37">
        <v>45475</v>
      </c>
      <c r="B28" s="38"/>
      <c r="C28" s="64"/>
      <c r="D28" s="64"/>
      <c r="E28" s="64"/>
      <c r="F28" s="41"/>
      <c r="G28" s="38"/>
      <c r="H28" s="64"/>
      <c r="I28" s="64"/>
      <c r="J28" s="64"/>
    </row>
    <row r="29" spans="1:10" x14ac:dyDescent="0.3">
      <c r="A29" s="37">
        <v>45476</v>
      </c>
      <c r="B29" s="38"/>
      <c r="C29" s="64"/>
      <c r="D29" s="64"/>
      <c r="E29" s="64"/>
      <c r="F29" s="41"/>
      <c r="G29" s="38"/>
      <c r="H29" s="64"/>
      <c r="I29" s="64"/>
      <c r="J29" s="64"/>
    </row>
    <row r="30" spans="1:10" x14ac:dyDescent="0.3">
      <c r="A30" s="37">
        <v>45477</v>
      </c>
      <c r="B30" s="38"/>
      <c r="C30" s="64"/>
      <c r="D30" s="64"/>
      <c r="E30" s="64"/>
      <c r="F30" s="41"/>
      <c r="G30" s="38"/>
      <c r="H30" s="64"/>
      <c r="I30" s="64"/>
      <c r="J30" s="64"/>
    </row>
    <row r="31" spans="1:10" x14ac:dyDescent="0.3">
      <c r="A31" s="37">
        <v>45478</v>
      </c>
      <c r="B31" s="38"/>
      <c r="C31" s="64"/>
      <c r="D31" s="64"/>
      <c r="E31" s="64"/>
      <c r="F31" s="41"/>
      <c r="G31" s="38"/>
      <c r="H31" s="64"/>
      <c r="I31" s="64"/>
      <c r="J31" s="64"/>
    </row>
    <row r="32" spans="1:10" x14ac:dyDescent="0.3">
      <c r="A32" s="37">
        <v>45479</v>
      </c>
      <c r="B32" s="38" t="s">
        <v>11</v>
      </c>
      <c r="C32" s="64">
        <v>2008</v>
      </c>
      <c r="D32" s="64">
        <v>160</v>
      </c>
      <c r="E32" s="64">
        <v>160</v>
      </c>
      <c r="F32" s="41"/>
      <c r="G32" s="38" t="s">
        <v>11</v>
      </c>
      <c r="H32" s="64">
        <v>62</v>
      </c>
      <c r="I32" s="64">
        <v>40</v>
      </c>
      <c r="J32" s="64">
        <v>40</v>
      </c>
    </row>
    <row r="33" spans="1:10" x14ac:dyDescent="0.3">
      <c r="A33" s="37">
        <v>45480</v>
      </c>
      <c r="B33" s="38" t="s">
        <v>11</v>
      </c>
      <c r="C33" s="270" t="s">
        <v>1367</v>
      </c>
      <c r="D33" s="64"/>
      <c r="E33" s="64"/>
      <c r="F33" s="41"/>
      <c r="G33" s="38" t="s">
        <v>11</v>
      </c>
      <c r="H33" s="64"/>
      <c r="I33" s="64"/>
      <c r="J33" s="64">
        <v>0</v>
      </c>
    </row>
    <row r="34" spans="1:10" x14ac:dyDescent="0.3">
      <c r="A34" s="37">
        <v>45481</v>
      </c>
      <c r="B34" s="38"/>
      <c r="C34" s="64"/>
      <c r="D34" s="64"/>
      <c r="E34" s="64"/>
      <c r="F34" s="41"/>
      <c r="G34" s="38"/>
      <c r="H34" s="64"/>
      <c r="I34" s="64"/>
      <c r="J34" s="64"/>
    </row>
    <row r="35" spans="1:10" x14ac:dyDescent="0.3">
      <c r="A35" s="37">
        <v>45482</v>
      </c>
      <c r="B35" s="38"/>
      <c r="C35" s="64"/>
      <c r="D35" s="64"/>
      <c r="E35" s="64"/>
      <c r="F35" s="41"/>
      <c r="G35" s="38"/>
      <c r="H35" s="64"/>
      <c r="I35" s="64"/>
      <c r="J35" s="64"/>
    </row>
    <row r="36" spans="1:10" x14ac:dyDescent="0.3">
      <c r="A36" s="37">
        <v>45483</v>
      </c>
      <c r="B36" s="38" t="s">
        <v>12</v>
      </c>
      <c r="C36" s="64">
        <v>814</v>
      </c>
      <c r="D36" s="64">
        <v>320</v>
      </c>
      <c r="E36" s="64">
        <v>84</v>
      </c>
      <c r="F36" s="41"/>
      <c r="G36" s="38" t="s">
        <v>11</v>
      </c>
      <c r="H36" s="64">
        <v>44</v>
      </c>
      <c r="I36" s="64">
        <v>40</v>
      </c>
      <c r="J36" s="64">
        <v>40</v>
      </c>
    </row>
    <row r="37" spans="1:10" x14ac:dyDescent="0.3">
      <c r="A37" s="37">
        <v>45484</v>
      </c>
      <c r="B37" s="38" t="s">
        <v>12</v>
      </c>
      <c r="C37" s="64"/>
      <c r="D37" s="64"/>
      <c r="E37" s="64"/>
      <c r="F37" s="41"/>
      <c r="G37" s="38" t="s">
        <v>11</v>
      </c>
      <c r="H37" s="64">
        <v>0</v>
      </c>
      <c r="I37" s="64"/>
      <c r="J37" s="64">
        <v>0</v>
      </c>
    </row>
    <row r="38" spans="1:10" x14ac:dyDescent="0.3">
      <c r="A38" s="37">
        <v>45485</v>
      </c>
      <c r="B38" s="38"/>
      <c r="C38" s="64"/>
      <c r="D38" s="64"/>
      <c r="E38" s="64"/>
      <c r="F38" s="41"/>
      <c r="G38" s="38"/>
      <c r="H38" s="64"/>
      <c r="I38" s="64"/>
      <c r="J38" s="64"/>
    </row>
    <row r="39" spans="1:10" x14ac:dyDescent="0.3">
      <c r="A39" s="37">
        <v>45486</v>
      </c>
      <c r="B39" s="38"/>
      <c r="C39" s="64"/>
      <c r="D39" s="64"/>
      <c r="E39" s="64"/>
      <c r="F39" s="41"/>
      <c r="G39" s="38"/>
      <c r="H39" s="64"/>
      <c r="I39" s="64"/>
      <c r="J39" s="64"/>
    </row>
    <row r="40" spans="1:10" x14ac:dyDescent="0.3">
      <c r="A40" s="37">
        <v>45487</v>
      </c>
      <c r="B40" s="38" t="s">
        <v>12</v>
      </c>
      <c r="C40" s="64">
        <v>1575</v>
      </c>
      <c r="D40" s="64">
        <v>320</v>
      </c>
      <c r="E40" s="64">
        <v>136</v>
      </c>
      <c r="F40" s="41"/>
      <c r="G40" s="38" t="s">
        <v>11</v>
      </c>
      <c r="H40" s="64">
        <v>172</v>
      </c>
      <c r="I40" s="64">
        <v>66</v>
      </c>
      <c r="J40" s="64">
        <v>66</v>
      </c>
    </row>
    <row r="41" spans="1:10" x14ac:dyDescent="0.3">
      <c r="A41" s="37">
        <v>45488</v>
      </c>
      <c r="B41" s="38" t="s">
        <v>12</v>
      </c>
      <c r="C41" s="64"/>
      <c r="D41" s="64"/>
      <c r="E41" s="64"/>
      <c r="F41" s="41"/>
      <c r="G41" s="38" t="s">
        <v>11</v>
      </c>
      <c r="H41" s="64">
        <v>0</v>
      </c>
      <c r="I41" s="64"/>
      <c r="J41" s="64">
        <v>0</v>
      </c>
    </row>
    <row r="42" spans="1:10" x14ac:dyDescent="0.3">
      <c r="A42" s="37">
        <v>45489</v>
      </c>
      <c r="B42" s="38"/>
      <c r="C42" s="64"/>
      <c r="D42" s="64"/>
      <c r="E42" s="64"/>
      <c r="F42" s="41"/>
      <c r="G42" s="38"/>
      <c r="H42" s="64"/>
      <c r="I42" s="64"/>
      <c r="J42" s="64"/>
    </row>
    <row r="43" spans="1:10" x14ac:dyDescent="0.3">
      <c r="A43" s="37">
        <v>45490</v>
      </c>
      <c r="B43" s="38"/>
      <c r="C43" s="64"/>
      <c r="D43" s="64"/>
      <c r="E43" s="64"/>
      <c r="F43" s="41"/>
      <c r="G43" s="38"/>
      <c r="H43" s="64"/>
      <c r="I43" s="64"/>
      <c r="J43" s="64"/>
    </row>
    <row r="44" spans="1:10" x14ac:dyDescent="0.3">
      <c r="A44" s="37">
        <v>45491</v>
      </c>
      <c r="B44" s="38" t="s">
        <v>15</v>
      </c>
      <c r="C44" s="270" t="s">
        <v>1367</v>
      </c>
      <c r="D44" s="64">
        <v>320</v>
      </c>
      <c r="E44" s="64">
        <v>181</v>
      </c>
      <c r="F44" s="41"/>
      <c r="G44" s="38" t="s">
        <v>11</v>
      </c>
      <c r="H44" s="64">
        <v>116</v>
      </c>
      <c r="I44" s="64">
        <v>80</v>
      </c>
      <c r="J44" s="64">
        <v>80</v>
      </c>
    </row>
    <row r="45" spans="1:10" x14ac:dyDescent="0.3">
      <c r="A45" s="37">
        <v>45492</v>
      </c>
      <c r="B45" s="38" t="s">
        <v>15</v>
      </c>
      <c r="C45" s="64">
        <v>3563</v>
      </c>
      <c r="D45" s="64"/>
      <c r="E45" s="64"/>
      <c r="F45" s="41"/>
      <c r="G45" s="38" t="s">
        <v>11</v>
      </c>
      <c r="H45" s="270" t="s">
        <v>1367</v>
      </c>
      <c r="I45" s="64"/>
      <c r="J45" s="64">
        <v>0</v>
      </c>
    </row>
    <row r="46" spans="1:10" x14ac:dyDescent="0.3">
      <c r="A46" s="37">
        <v>45493</v>
      </c>
      <c r="B46" s="38"/>
      <c r="C46" s="64"/>
      <c r="D46" s="64"/>
      <c r="E46" s="64"/>
      <c r="F46" s="41"/>
      <c r="G46" s="38"/>
      <c r="H46" s="64"/>
      <c r="I46" s="64"/>
      <c r="J46" s="64"/>
    </row>
    <row r="47" spans="1:10" x14ac:dyDescent="0.3">
      <c r="A47" s="37">
        <v>45494</v>
      </c>
      <c r="B47" s="38"/>
      <c r="C47" s="64"/>
      <c r="D47" s="64"/>
      <c r="E47" s="64"/>
      <c r="F47" s="41"/>
      <c r="G47" s="38"/>
      <c r="H47" s="64"/>
      <c r="I47" s="64"/>
      <c r="J47" s="64"/>
    </row>
    <row r="48" spans="1:10" x14ac:dyDescent="0.3">
      <c r="A48" s="37">
        <v>45495</v>
      </c>
      <c r="B48" s="38" t="s">
        <v>15</v>
      </c>
      <c r="C48" s="64">
        <v>4086</v>
      </c>
      <c r="D48" s="64">
        <v>320</v>
      </c>
      <c r="E48" s="64">
        <v>199</v>
      </c>
      <c r="F48" s="41"/>
      <c r="G48" s="38" t="s">
        <v>12</v>
      </c>
      <c r="H48" s="64">
        <v>390</v>
      </c>
      <c r="I48" s="64">
        <v>240</v>
      </c>
      <c r="J48" s="64">
        <v>240</v>
      </c>
    </row>
    <row r="49" spans="1:10" x14ac:dyDescent="0.3">
      <c r="A49" s="37">
        <v>45496</v>
      </c>
      <c r="B49" s="38" t="s">
        <v>15</v>
      </c>
      <c r="C49" s="64"/>
      <c r="D49" s="64"/>
      <c r="E49" s="64"/>
      <c r="F49" s="41"/>
      <c r="G49" s="38" t="s">
        <v>12</v>
      </c>
      <c r="H49" s="64">
        <v>537</v>
      </c>
      <c r="I49" s="64"/>
      <c r="J49" s="64">
        <v>0</v>
      </c>
    </row>
    <row r="50" spans="1:10" x14ac:dyDescent="0.3">
      <c r="A50" s="37">
        <v>45497</v>
      </c>
      <c r="B50" s="38"/>
      <c r="C50" s="64"/>
      <c r="D50" s="64"/>
      <c r="E50" s="64"/>
      <c r="F50" s="41"/>
      <c r="G50" s="38"/>
      <c r="H50" s="64"/>
      <c r="I50" s="64"/>
      <c r="J50" s="64"/>
    </row>
    <row r="51" spans="1:10" x14ac:dyDescent="0.3">
      <c r="A51" s="37">
        <v>45498</v>
      </c>
      <c r="B51" s="38"/>
      <c r="C51" s="64"/>
      <c r="D51" s="64"/>
      <c r="E51" s="64"/>
      <c r="F51" s="41"/>
      <c r="G51" s="38"/>
      <c r="H51" s="64"/>
      <c r="I51" s="64"/>
      <c r="J51" s="64"/>
    </row>
    <row r="52" spans="1:10" x14ac:dyDescent="0.3">
      <c r="A52" s="37">
        <v>45499</v>
      </c>
      <c r="B52" s="38" t="s">
        <v>15</v>
      </c>
      <c r="C52" s="270" t="s">
        <v>1367</v>
      </c>
      <c r="D52" s="64"/>
      <c r="E52" s="64"/>
      <c r="F52" s="41"/>
      <c r="G52" s="38" t="s">
        <v>12</v>
      </c>
      <c r="H52" s="64">
        <v>2584</v>
      </c>
      <c r="I52" s="64">
        <v>240</v>
      </c>
      <c r="J52" s="64">
        <v>225</v>
      </c>
    </row>
    <row r="53" spans="1:10" x14ac:dyDescent="0.3">
      <c r="A53" s="37">
        <v>45500</v>
      </c>
      <c r="B53" s="38" t="s">
        <v>15</v>
      </c>
      <c r="C53" s="64"/>
      <c r="D53" s="64"/>
      <c r="E53" s="64"/>
      <c r="F53" s="41"/>
      <c r="G53" s="38" t="s">
        <v>12</v>
      </c>
      <c r="H53" s="64">
        <v>2156</v>
      </c>
      <c r="I53" s="64"/>
      <c r="J53" s="64">
        <v>0</v>
      </c>
    </row>
    <row r="54" spans="1:10" x14ac:dyDescent="0.3">
      <c r="A54" s="37">
        <v>45501</v>
      </c>
      <c r="B54" s="38"/>
      <c r="C54" s="64"/>
      <c r="D54" s="64"/>
      <c r="E54" s="64"/>
      <c r="F54" s="41"/>
      <c r="G54" s="38"/>
      <c r="H54" s="64"/>
      <c r="I54" s="64"/>
      <c r="J54" s="64"/>
    </row>
    <row r="55" spans="1:10" x14ac:dyDescent="0.3">
      <c r="A55" s="37">
        <v>45502</v>
      </c>
      <c r="B55" s="38"/>
      <c r="C55" s="64"/>
      <c r="D55" s="64"/>
      <c r="E55" s="64"/>
      <c r="F55" s="41"/>
      <c r="G55" s="38"/>
      <c r="H55" s="64"/>
      <c r="I55" s="64"/>
      <c r="J55" s="64"/>
    </row>
    <row r="56" spans="1:10" x14ac:dyDescent="0.3">
      <c r="A56" s="37">
        <v>45503</v>
      </c>
      <c r="B56" s="38" t="s">
        <v>15</v>
      </c>
      <c r="C56" s="270" t="s">
        <v>1367</v>
      </c>
      <c r="D56" s="64"/>
      <c r="E56" s="64"/>
      <c r="F56" s="41"/>
      <c r="G56" s="38" t="s">
        <v>15</v>
      </c>
      <c r="H56" s="64">
        <v>965</v>
      </c>
      <c r="I56" s="64">
        <v>160</v>
      </c>
      <c r="J56" s="64">
        <v>75</v>
      </c>
    </row>
    <row r="57" spans="1:10" x14ac:dyDescent="0.3">
      <c r="A57" s="37">
        <v>45504</v>
      </c>
      <c r="B57" s="38" t="s">
        <v>15</v>
      </c>
      <c r="C57" s="64">
        <v>0</v>
      </c>
      <c r="D57" s="64">
        <v>80</v>
      </c>
      <c r="E57" s="64">
        <v>80</v>
      </c>
      <c r="F57" s="41"/>
      <c r="G57" s="38" t="s">
        <v>15</v>
      </c>
      <c r="H57" s="64">
        <v>2291</v>
      </c>
      <c r="I57" s="64">
        <v>80</v>
      </c>
      <c r="J57" s="64">
        <v>80</v>
      </c>
    </row>
    <row r="58" spans="1:10" x14ac:dyDescent="0.3">
      <c r="A58" s="37">
        <v>45505</v>
      </c>
      <c r="B58" s="38"/>
      <c r="C58" s="64"/>
      <c r="D58" s="64"/>
      <c r="E58" s="64"/>
      <c r="F58" s="41"/>
      <c r="G58" s="38"/>
      <c r="H58" s="64"/>
      <c r="I58" s="64"/>
      <c r="J58" s="64"/>
    </row>
    <row r="59" spans="1:10" x14ac:dyDescent="0.3">
      <c r="A59" s="37">
        <v>45506</v>
      </c>
      <c r="B59" s="38"/>
      <c r="C59" s="64"/>
      <c r="D59" s="64"/>
      <c r="E59" s="64"/>
      <c r="F59" s="41"/>
      <c r="G59" s="38"/>
      <c r="H59" s="64"/>
      <c r="I59" s="64"/>
      <c r="J59" s="64"/>
    </row>
    <row r="60" spans="1:10" x14ac:dyDescent="0.3">
      <c r="A60" s="37">
        <v>45507</v>
      </c>
      <c r="B60" s="38"/>
      <c r="C60" s="64"/>
      <c r="D60" s="64"/>
      <c r="E60" s="64"/>
      <c r="F60" s="41"/>
      <c r="G60" s="38"/>
      <c r="H60" s="64"/>
      <c r="I60" s="64"/>
      <c r="J60" s="64"/>
    </row>
    <row r="61" spans="1:10" x14ac:dyDescent="0.3">
      <c r="A61" s="37">
        <v>45508</v>
      </c>
      <c r="B61" s="38"/>
      <c r="C61" s="64"/>
      <c r="D61" s="64"/>
      <c r="E61" s="64"/>
      <c r="F61" s="41"/>
      <c r="G61" s="38"/>
      <c r="H61" s="64"/>
      <c r="I61" s="64"/>
      <c r="J61" s="64"/>
    </row>
    <row r="62" spans="1:10" x14ac:dyDescent="0.3">
      <c r="A62" s="37">
        <v>45509</v>
      </c>
      <c r="B62" s="38"/>
      <c r="C62" s="64"/>
      <c r="D62" s="64"/>
      <c r="E62" s="64"/>
      <c r="F62" s="41"/>
      <c r="G62" s="38"/>
      <c r="H62" s="64"/>
      <c r="I62" s="64"/>
      <c r="J62" s="64"/>
    </row>
    <row r="63" spans="1:10" x14ac:dyDescent="0.3">
      <c r="A63" s="37">
        <v>45510</v>
      </c>
      <c r="B63" s="38"/>
      <c r="C63" s="64"/>
      <c r="D63" s="64"/>
      <c r="E63" s="64"/>
      <c r="F63" s="41"/>
      <c r="G63" s="38"/>
      <c r="H63" s="64"/>
      <c r="I63" s="64"/>
      <c r="J63" s="64"/>
    </row>
    <row r="64" spans="1:10" x14ac:dyDescent="0.3">
      <c r="A64" s="37">
        <v>45511</v>
      </c>
      <c r="B64" s="38"/>
      <c r="C64" s="64"/>
      <c r="D64" s="64"/>
      <c r="E64" s="64"/>
      <c r="F64" s="41"/>
      <c r="G64" s="38"/>
      <c r="H64" s="64"/>
      <c r="I64" s="64"/>
      <c r="J64" s="64"/>
    </row>
    <row r="65" spans="1:10" x14ac:dyDescent="0.3">
      <c r="A65" s="37">
        <v>45512</v>
      </c>
      <c r="B65" s="38"/>
      <c r="C65" s="64"/>
      <c r="D65" s="64"/>
      <c r="E65" s="64"/>
      <c r="F65" s="41"/>
      <c r="G65" s="38"/>
      <c r="H65" s="64"/>
      <c r="I65" s="64"/>
      <c r="J65" s="64"/>
    </row>
    <row r="66" spans="1:10" x14ac:dyDescent="0.3">
      <c r="A66" s="37">
        <v>45513</v>
      </c>
      <c r="B66" s="38"/>
      <c r="C66" s="64"/>
      <c r="D66" s="64"/>
      <c r="E66" s="64"/>
      <c r="F66" s="41"/>
      <c r="G66" s="38"/>
      <c r="H66" s="64"/>
      <c r="I66" s="64"/>
      <c r="J66" s="64"/>
    </row>
    <row r="67" spans="1:10" x14ac:dyDescent="0.3">
      <c r="A67" s="37">
        <v>45514</v>
      </c>
      <c r="B67" s="38"/>
      <c r="C67" s="64"/>
      <c r="D67" s="64"/>
      <c r="E67" s="64"/>
      <c r="F67" s="41"/>
      <c r="G67" s="38"/>
      <c r="H67" s="64"/>
      <c r="I67" s="64"/>
      <c r="J67" s="64"/>
    </row>
    <row r="68" spans="1:10" x14ac:dyDescent="0.3">
      <c r="A68" s="37">
        <v>45515</v>
      </c>
      <c r="B68" s="38"/>
      <c r="C68" s="64"/>
      <c r="D68" s="64"/>
      <c r="E68" s="64"/>
      <c r="F68" s="41"/>
      <c r="G68" s="38"/>
      <c r="H68" s="64"/>
      <c r="I68" s="64"/>
      <c r="J68" s="64"/>
    </row>
    <row r="69" spans="1:10" x14ac:dyDescent="0.3">
      <c r="A69" s="37">
        <v>45516</v>
      </c>
      <c r="B69" s="38"/>
      <c r="C69" s="64"/>
      <c r="D69" s="64"/>
      <c r="E69" s="64"/>
      <c r="F69" s="41"/>
      <c r="G69" s="38"/>
      <c r="H69" s="64"/>
      <c r="I69" s="64"/>
      <c r="J69" s="64"/>
    </row>
    <row r="70" spans="1:10" x14ac:dyDescent="0.3">
      <c r="A70" s="37">
        <v>45517</v>
      </c>
      <c r="B70" s="38"/>
      <c r="C70" s="64"/>
      <c r="D70" s="64"/>
      <c r="E70" s="64"/>
      <c r="F70" s="41"/>
      <c r="G70" s="38"/>
      <c r="H70" s="64"/>
      <c r="I70" s="64"/>
      <c r="J70" s="64"/>
    </row>
    <row r="71" spans="1:10" x14ac:dyDescent="0.3">
      <c r="A71" s="37">
        <v>45518</v>
      </c>
      <c r="B71" s="38"/>
      <c r="C71" s="64"/>
      <c r="D71" s="64"/>
      <c r="E71" s="64"/>
      <c r="F71" s="41"/>
      <c r="G71" s="38"/>
      <c r="H71" s="64"/>
      <c r="I71" s="64"/>
      <c r="J71" s="64"/>
    </row>
    <row r="72" spans="1:10" x14ac:dyDescent="0.3">
      <c r="A72" s="37">
        <v>45519</v>
      </c>
      <c r="B72" s="38"/>
      <c r="C72" s="64"/>
      <c r="D72" s="64"/>
      <c r="E72" s="64"/>
      <c r="F72" s="41"/>
      <c r="G72" s="38"/>
      <c r="H72" s="64"/>
      <c r="I72" s="64"/>
      <c r="J72" s="64"/>
    </row>
    <row r="73" spans="1:10" x14ac:dyDescent="0.3">
      <c r="A73" s="37">
        <v>45520</v>
      </c>
      <c r="B73" s="38"/>
      <c r="C73" s="64"/>
      <c r="D73" s="64"/>
      <c r="E73" s="64"/>
      <c r="F73" s="41"/>
      <c r="G73" s="38"/>
      <c r="H73" s="64"/>
      <c r="I73" s="64"/>
      <c r="J73" s="64"/>
    </row>
    <row r="74" spans="1:10" x14ac:dyDescent="0.3">
      <c r="A74" s="37">
        <v>45521</v>
      </c>
      <c r="B74" s="38"/>
      <c r="C74" s="64"/>
      <c r="D74" s="64"/>
      <c r="E74" s="64"/>
      <c r="F74" s="41"/>
      <c r="G74" s="38"/>
      <c r="H74" s="64"/>
      <c r="I74" s="64"/>
      <c r="J74" s="64"/>
    </row>
    <row r="75" spans="1:10" x14ac:dyDescent="0.3">
      <c r="A75" s="37">
        <v>45522</v>
      </c>
      <c r="B75" s="38"/>
      <c r="C75" s="64"/>
      <c r="D75" s="64"/>
      <c r="E75" s="64"/>
      <c r="F75" s="41"/>
      <c r="G75" s="38"/>
      <c r="H75" s="64"/>
      <c r="I75" s="64"/>
      <c r="J75" s="64"/>
    </row>
    <row r="76" spans="1:10" x14ac:dyDescent="0.3">
      <c r="A76" s="37">
        <v>45523</v>
      </c>
      <c r="B76" s="38"/>
      <c r="C76" s="64"/>
      <c r="D76" s="64"/>
      <c r="E76" s="64"/>
      <c r="F76" s="41"/>
      <c r="G76" s="38"/>
      <c r="H76" s="64"/>
      <c r="I76" s="64"/>
      <c r="J76" s="64"/>
    </row>
    <row r="77" spans="1:10" x14ac:dyDescent="0.3">
      <c r="A77" s="37">
        <v>45524</v>
      </c>
      <c r="B77" s="38"/>
      <c r="C77" s="64"/>
      <c r="D77" s="64"/>
      <c r="E77" s="64"/>
      <c r="F77" s="41"/>
      <c r="G77" s="38"/>
      <c r="H77" s="64"/>
      <c r="I77" s="64"/>
      <c r="J77" s="64"/>
    </row>
    <row r="78" spans="1:10" x14ac:dyDescent="0.3">
      <c r="A78" s="37">
        <v>45525</v>
      </c>
      <c r="B78" s="38"/>
      <c r="C78" s="64"/>
      <c r="D78" s="64"/>
      <c r="E78" s="64"/>
      <c r="F78" s="41"/>
      <c r="G78" s="38"/>
      <c r="H78" s="64"/>
      <c r="I78" s="64"/>
      <c r="J78" s="64"/>
    </row>
    <row r="79" spans="1:10" x14ac:dyDescent="0.3">
      <c r="A79" s="37">
        <v>45526</v>
      </c>
      <c r="B79" s="38" t="s">
        <v>15</v>
      </c>
      <c r="C79" s="270" t="s">
        <v>1367</v>
      </c>
      <c r="D79" s="64"/>
      <c r="E79" s="64"/>
      <c r="F79" s="41"/>
      <c r="G79" s="38"/>
      <c r="H79" s="64"/>
      <c r="I79" s="64"/>
      <c r="J79" s="64"/>
    </row>
    <row r="80" spans="1:10" x14ac:dyDescent="0.3">
      <c r="A80" s="37">
        <v>45527</v>
      </c>
      <c r="B80" s="38"/>
      <c r="C80" s="64"/>
      <c r="D80" s="64"/>
      <c r="E80" s="64"/>
      <c r="F80" s="41"/>
      <c r="G80" s="38"/>
      <c r="H80" s="64"/>
      <c r="I80" s="64"/>
      <c r="J80" s="64"/>
    </row>
    <row r="81" spans="1:10" x14ac:dyDescent="0.3">
      <c r="A81" s="37">
        <v>45528</v>
      </c>
      <c r="B81" s="38"/>
      <c r="C81" s="64"/>
      <c r="D81" s="64"/>
      <c r="E81" s="64"/>
      <c r="F81" s="41"/>
      <c r="G81" s="38"/>
      <c r="H81" s="64"/>
      <c r="I81" s="64"/>
      <c r="J81" s="64"/>
    </row>
    <row r="82" spans="1:10" x14ac:dyDescent="0.3">
      <c r="A82" s="37">
        <v>45529</v>
      </c>
      <c r="B82" s="38"/>
      <c r="C82" s="64"/>
      <c r="D82" s="64"/>
      <c r="E82" s="64"/>
      <c r="F82" s="41"/>
      <c r="G82" s="38"/>
      <c r="H82" s="64"/>
      <c r="I82" s="64"/>
      <c r="J82" s="64"/>
    </row>
    <row r="83" spans="1:10" x14ac:dyDescent="0.3">
      <c r="A83" s="37">
        <v>45530</v>
      </c>
      <c r="B83" s="38"/>
      <c r="C83" s="64"/>
      <c r="D83" s="64"/>
      <c r="E83" s="64"/>
      <c r="F83" s="41"/>
      <c r="G83" s="38"/>
      <c r="H83" s="64"/>
      <c r="I83" s="64"/>
      <c r="J83" s="64"/>
    </row>
    <row r="84" spans="1:10" x14ac:dyDescent="0.3">
      <c r="A84" s="37">
        <v>45531</v>
      </c>
      <c r="B84" s="38"/>
      <c r="C84" s="64"/>
      <c r="D84" s="64"/>
      <c r="E84" s="64"/>
      <c r="F84" s="41"/>
      <c r="G84" s="38"/>
      <c r="H84" s="64"/>
      <c r="I84" s="64"/>
      <c r="J84" s="64"/>
    </row>
    <row r="85" spans="1:10" x14ac:dyDescent="0.3">
      <c r="A85" s="37">
        <v>45532</v>
      </c>
      <c r="B85" s="38"/>
      <c r="C85" s="64"/>
      <c r="D85" s="64"/>
      <c r="E85" s="64"/>
      <c r="F85" s="41"/>
      <c r="G85" s="38"/>
      <c r="H85" s="64"/>
      <c r="I85" s="64"/>
      <c r="J85" s="64"/>
    </row>
    <row r="86" spans="1:10" x14ac:dyDescent="0.3">
      <c r="A86" s="37">
        <v>45533</v>
      </c>
      <c r="B86" s="38"/>
      <c r="C86" s="64"/>
      <c r="D86" s="64"/>
      <c r="E86" s="64"/>
      <c r="F86" s="41"/>
      <c r="G86" s="38"/>
      <c r="H86" s="64"/>
      <c r="I86" s="64"/>
      <c r="J86" s="64"/>
    </row>
    <row r="87" spans="1:10" x14ac:dyDescent="0.3">
      <c r="A87" s="37">
        <v>45534</v>
      </c>
      <c r="B87" s="38"/>
      <c r="C87" s="64"/>
      <c r="D87" s="64"/>
      <c r="E87" s="64"/>
      <c r="F87" s="41"/>
      <c r="G87" s="38"/>
      <c r="H87" s="64"/>
      <c r="I87" s="64"/>
      <c r="J87" s="64"/>
    </row>
    <row r="88" spans="1:10" x14ac:dyDescent="0.3">
      <c r="A88" s="37">
        <v>45535</v>
      </c>
      <c r="B88" s="38"/>
      <c r="C88" s="64"/>
      <c r="D88" s="64"/>
      <c r="E88" s="64"/>
      <c r="F88" s="41"/>
      <c r="G88" s="38"/>
      <c r="H88" s="64"/>
      <c r="I88" s="64"/>
      <c r="J88" s="64"/>
    </row>
    <row r="89" spans="1:10" x14ac:dyDescent="0.3">
      <c r="A89" s="37">
        <v>45536</v>
      </c>
      <c r="C89" s="64"/>
      <c r="D89" s="64"/>
      <c r="E89" s="64"/>
      <c r="H89" s="64"/>
      <c r="I89" s="64"/>
      <c r="J89" s="64"/>
    </row>
    <row r="90" spans="1:10" x14ac:dyDescent="0.3">
      <c r="A90" s="37">
        <v>45537</v>
      </c>
      <c r="C90" s="64"/>
      <c r="D90" s="64"/>
      <c r="E90" s="64"/>
      <c r="H90" s="64"/>
      <c r="I90" s="64"/>
      <c r="J90" s="64"/>
    </row>
    <row r="91" spans="1:10" x14ac:dyDescent="0.3">
      <c r="A91" s="37">
        <v>45538</v>
      </c>
      <c r="C91" s="64"/>
      <c r="D91" s="64"/>
      <c r="E91" s="64"/>
      <c r="H91" s="64"/>
      <c r="I91" s="64"/>
      <c r="J91" s="64"/>
    </row>
    <row r="92" spans="1:10" x14ac:dyDescent="0.3">
      <c r="A92" s="37">
        <v>45539</v>
      </c>
      <c r="C92" s="64"/>
      <c r="D92" s="64"/>
      <c r="E92" s="64"/>
      <c r="H92" s="64"/>
      <c r="I92" s="64"/>
      <c r="J92" s="64"/>
    </row>
    <row r="93" spans="1:10" x14ac:dyDescent="0.3">
      <c r="A93" s="133">
        <v>45540</v>
      </c>
      <c r="B93" s="18"/>
      <c r="C93" s="135"/>
      <c r="D93" s="135"/>
      <c r="E93" s="135"/>
      <c r="F93" s="18"/>
      <c r="G93" s="18"/>
      <c r="H93" s="135"/>
      <c r="I93" s="135"/>
      <c r="J93" s="135"/>
    </row>
    <row r="94" spans="1:10" x14ac:dyDescent="0.3">
      <c r="A94" s="7" t="s">
        <v>1366</v>
      </c>
    </row>
    <row r="95" spans="1:10" x14ac:dyDescent="0.3">
      <c r="A95" s="7" t="s">
        <v>1365</v>
      </c>
    </row>
  </sheetData>
  <mergeCells count="2">
    <mergeCell ref="B2:E2"/>
    <mergeCell ref="G2:J2"/>
  </mergeCells>
  <phoneticPr fontId="12" type="noConversion"/>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A7B27-A36B-4021-900A-82C311D39086}">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1414</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12</v>
      </c>
      <c r="D7" s="208">
        <v>2.3952095808383236</v>
      </c>
      <c r="E7" s="208">
        <v>1.1685880454654427</v>
      </c>
      <c r="F7" s="208">
        <v>3.621831116211204</v>
      </c>
      <c r="G7" s="208">
        <v>0.68378933765845262</v>
      </c>
      <c r="I7" s="87">
        <v>12</v>
      </c>
      <c r="J7" s="209">
        <v>520.33333333333337</v>
      </c>
      <c r="K7" s="209">
        <v>508.75160939518719</v>
      </c>
      <c r="L7" s="209">
        <v>531.91505727147955</v>
      </c>
      <c r="M7" s="209">
        <v>24.350969117669568</v>
      </c>
    </row>
    <row r="8" spans="1:13" x14ac:dyDescent="0.25">
      <c r="A8" s="5">
        <v>0.3</v>
      </c>
      <c r="C8" s="2">
        <v>317</v>
      </c>
      <c r="D8" s="208">
        <v>63.273453093812371</v>
      </c>
      <c r="E8" s="208">
        <v>59.621034999536114</v>
      </c>
      <c r="F8" s="208">
        <v>66.925871188088621</v>
      </c>
      <c r="G8" s="208">
        <v>2.1558364701277148</v>
      </c>
      <c r="I8" s="87">
        <v>317</v>
      </c>
      <c r="J8" s="209">
        <v>545.6813880126183</v>
      </c>
      <c r="K8" s="209">
        <v>542.8150735245174</v>
      </c>
      <c r="L8" s="209">
        <v>548.5477025007192</v>
      </c>
      <c r="M8" s="209">
        <v>30.974612930085005</v>
      </c>
    </row>
    <row r="9" spans="1:13" x14ac:dyDescent="0.25">
      <c r="A9" s="5">
        <v>0.4</v>
      </c>
      <c r="C9" s="2">
        <v>167</v>
      </c>
      <c r="D9" s="208">
        <v>33.333333333333329</v>
      </c>
      <c r="E9" s="208">
        <v>29.759440247318636</v>
      </c>
      <c r="F9" s="208">
        <v>36.907226419348028</v>
      </c>
      <c r="G9" s="208">
        <v>2.1081851067789197</v>
      </c>
      <c r="I9" s="87">
        <v>167</v>
      </c>
      <c r="J9" s="209">
        <v>561.92814371257487</v>
      </c>
      <c r="K9" s="209">
        <v>557.48314866974636</v>
      </c>
      <c r="L9" s="209">
        <v>566.37313875540337</v>
      </c>
      <c r="M9" s="209">
        <v>34.864379042964643</v>
      </c>
    </row>
    <row r="10" spans="1:13" x14ac:dyDescent="0.25">
      <c r="A10" s="5">
        <v>0.5</v>
      </c>
      <c r="C10" s="2">
        <v>4</v>
      </c>
      <c r="D10" s="208">
        <v>0.79840319361277434</v>
      </c>
      <c r="E10" s="208">
        <v>4.2732257302850914E-2</v>
      </c>
      <c r="F10" s="208">
        <v>1.5540741299226979</v>
      </c>
      <c r="G10" s="208">
        <v>0.39800219019926597</v>
      </c>
      <c r="I10" s="87">
        <v>4</v>
      </c>
      <c r="J10" s="209">
        <v>578.5</v>
      </c>
      <c r="K10" s="209">
        <v>550.27785807657926</v>
      </c>
      <c r="L10" s="209">
        <v>606.72214192342074</v>
      </c>
      <c r="M10" s="209">
        <v>34.25881881598761</v>
      </c>
    </row>
    <row r="11" spans="1:13" x14ac:dyDescent="0.25">
      <c r="A11" s="5">
        <v>0.6</v>
      </c>
      <c r="C11" s="2">
        <v>1</v>
      </c>
      <c r="D11" s="208">
        <v>0.19960079840319359</v>
      </c>
      <c r="E11" s="210">
        <v>0</v>
      </c>
      <c r="F11" s="208">
        <v>0.62832472134321549</v>
      </c>
      <c r="G11" s="208">
        <v>0.19960079840319359</v>
      </c>
      <c r="I11" s="87">
        <v>1</v>
      </c>
      <c r="J11" s="209">
        <v>587</v>
      </c>
      <c r="K11" s="209">
        <v>587</v>
      </c>
      <c r="L11" s="209">
        <v>587</v>
      </c>
      <c r="M11" s="209">
        <v>0</v>
      </c>
    </row>
    <row r="12" spans="1:13" x14ac:dyDescent="0.25">
      <c r="A12" s="2" t="s">
        <v>120</v>
      </c>
      <c r="I12" s="87">
        <v>59</v>
      </c>
      <c r="J12" s="209">
        <v>548.40677966101691</v>
      </c>
      <c r="K12" s="209">
        <v>539.78280118032433</v>
      </c>
      <c r="L12" s="209">
        <v>557.0307581417095</v>
      </c>
      <c r="M12" s="209">
        <v>40.205557449131845</v>
      </c>
    </row>
    <row r="13" spans="1:13" x14ac:dyDescent="0.25">
      <c r="A13" s="88" t="s">
        <v>29</v>
      </c>
      <c r="B13" s="89"/>
      <c r="C13" s="89">
        <v>501</v>
      </c>
      <c r="D13" s="91"/>
      <c r="E13" s="92"/>
      <c r="F13" s="93"/>
      <c r="G13" s="93"/>
      <c r="H13" s="89"/>
      <c r="I13" s="90">
        <v>560</v>
      </c>
      <c r="J13" s="212">
        <v>550.57857142857142</v>
      </c>
      <c r="K13" s="212">
        <v>548.19793048001861</v>
      </c>
      <c r="L13" s="212">
        <v>552.95921237712423</v>
      </c>
      <c r="M13" s="212">
        <v>34.193246015692964</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76EE2-EC6C-4A23-9725-0CD00A0266F3}">
  <dimension ref="A1:H33"/>
  <sheetViews>
    <sheetView zoomScale="140" zoomScaleNormal="140" workbookViewId="0">
      <selection activeCell="G1" sqref="G1:G1048576"/>
    </sheetView>
  </sheetViews>
  <sheetFormatPr defaultRowHeight="14.4" x14ac:dyDescent="0.3"/>
  <cols>
    <col min="1" max="1" width="18.33203125" customWidth="1"/>
    <col min="2" max="2" width="20.6640625" bestFit="1" customWidth="1"/>
    <col min="3" max="3" width="28.6640625" bestFit="1" customWidth="1"/>
    <col min="4" max="4" width="30.5546875" bestFit="1" customWidth="1"/>
    <col min="5" max="5" width="20.5546875" bestFit="1" customWidth="1"/>
    <col min="6" max="6" width="26" bestFit="1" customWidth="1"/>
    <col min="7" max="7" width="19.88671875" bestFit="1" customWidth="1"/>
    <col min="8" max="8" width="25.5546875" bestFit="1" customWidth="1"/>
  </cols>
  <sheetData>
    <row r="1" spans="1:8" x14ac:dyDescent="0.3">
      <c r="A1" s="7" t="s">
        <v>1356</v>
      </c>
      <c r="B1" s="7"/>
      <c r="C1" s="7"/>
      <c r="D1" s="7"/>
      <c r="E1" s="7"/>
      <c r="F1" s="7"/>
      <c r="G1" s="7"/>
      <c r="H1" s="7"/>
    </row>
    <row r="2" spans="1:8" x14ac:dyDescent="0.3">
      <c r="A2" s="7"/>
      <c r="B2" s="7"/>
      <c r="C2" s="289" t="s">
        <v>251</v>
      </c>
      <c r="D2" s="289"/>
      <c r="E2" s="289"/>
      <c r="F2" s="289"/>
    </row>
    <row r="3" spans="1:8" x14ac:dyDescent="0.3">
      <c r="A3" s="7"/>
      <c r="B3" s="18" t="s">
        <v>255</v>
      </c>
      <c r="C3" s="7" t="s">
        <v>256</v>
      </c>
      <c r="D3" s="7" t="s">
        <v>252</v>
      </c>
      <c r="E3" s="7" t="s">
        <v>253</v>
      </c>
      <c r="F3" s="7" t="s">
        <v>254</v>
      </c>
    </row>
    <row r="4" spans="1:8" x14ac:dyDescent="0.3">
      <c r="A4" s="292" t="s">
        <v>250</v>
      </c>
      <c r="B4" s="291" t="s">
        <v>40</v>
      </c>
      <c r="C4" s="180" t="s">
        <v>171</v>
      </c>
      <c r="D4" s="181" t="s">
        <v>171</v>
      </c>
      <c r="E4" s="181" t="s">
        <v>171</v>
      </c>
      <c r="F4" s="181" t="s">
        <v>171</v>
      </c>
    </row>
    <row r="5" spans="1:8" x14ac:dyDescent="0.3">
      <c r="A5" s="292"/>
      <c r="B5" s="284"/>
      <c r="C5" s="290" t="s">
        <v>172</v>
      </c>
      <c r="D5" s="181" t="s">
        <v>257</v>
      </c>
      <c r="E5" s="283" t="s">
        <v>172</v>
      </c>
      <c r="F5" s="283" t="s">
        <v>172</v>
      </c>
    </row>
    <row r="6" spans="1:8" x14ac:dyDescent="0.3">
      <c r="A6" s="292"/>
      <c r="B6" s="284"/>
      <c r="C6" s="290"/>
      <c r="D6" s="181" t="s">
        <v>258</v>
      </c>
      <c r="E6" s="285"/>
      <c r="F6" s="285"/>
    </row>
    <row r="7" spans="1:8" x14ac:dyDescent="0.3">
      <c r="A7" s="292"/>
      <c r="B7" s="181" t="s">
        <v>42</v>
      </c>
      <c r="C7" s="180" t="s">
        <v>42</v>
      </c>
      <c r="D7" s="181" t="s">
        <v>42</v>
      </c>
      <c r="E7" s="283" t="s">
        <v>243</v>
      </c>
      <c r="F7" s="283" t="s">
        <v>243</v>
      </c>
    </row>
    <row r="8" spans="1:8" x14ac:dyDescent="0.3">
      <c r="A8" s="292"/>
      <c r="B8" s="284" t="s">
        <v>173</v>
      </c>
      <c r="C8" s="290" t="s">
        <v>173</v>
      </c>
      <c r="D8" s="181" t="s">
        <v>173</v>
      </c>
      <c r="E8" s="284"/>
      <c r="F8" s="284"/>
    </row>
    <row r="9" spans="1:8" x14ac:dyDescent="0.3">
      <c r="A9" s="292"/>
      <c r="B9" s="284"/>
      <c r="C9" s="290"/>
      <c r="D9" s="181" t="s">
        <v>259</v>
      </c>
      <c r="E9" s="284"/>
      <c r="F9" s="284"/>
    </row>
    <row r="10" spans="1:8" x14ac:dyDescent="0.3">
      <c r="A10" s="292"/>
      <c r="B10" s="283" t="s">
        <v>90</v>
      </c>
      <c r="C10" s="283" t="s">
        <v>90</v>
      </c>
      <c r="D10" s="181" t="s">
        <v>271</v>
      </c>
      <c r="E10" s="284"/>
      <c r="F10" s="284"/>
    </row>
    <row r="11" spans="1:8" x14ac:dyDescent="0.3">
      <c r="A11" s="292"/>
      <c r="B11" s="285"/>
      <c r="C11" s="285"/>
      <c r="D11" s="181" t="s">
        <v>272</v>
      </c>
      <c r="E11" s="284"/>
      <c r="F11" s="284"/>
    </row>
    <row r="12" spans="1:8" x14ac:dyDescent="0.3">
      <c r="A12" s="292"/>
      <c r="B12" s="181" t="s">
        <v>91</v>
      </c>
      <c r="C12" s="180" t="s">
        <v>174</v>
      </c>
      <c r="D12" s="181" t="s">
        <v>174</v>
      </c>
      <c r="E12" s="284"/>
      <c r="F12" s="284"/>
    </row>
    <row r="13" spans="1:8" x14ac:dyDescent="0.3">
      <c r="A13" s="292"/>
      <c r="B13" s="181" t="s">
        <v>92</v>
      </c>
      <c r="C13" s="180" t="s">
        <v>175</v>
      </c>
      <c r="D13" s="181" t="s">
        <v>175</v>
      </c>
      <c r="E13" s="285"/>
      <c r="F13" s="285"/>
    </row>
    <row r="14" spans="1:8" x14ac:dyDescent="0.3">
      <c r="A14" s="292"/>
      <c r="B14" s="286" t="s">
        <v>28</v>
      </c>
      <c r="C14" s="286" t="s">
        <v>176</v>
      </c>
      <c r="D14" s="284" t="s">
        <v>176</v>
      </c>
      <c r="E14" s="283" t="s">
        <v>273</v>
      </c>
      <c r="F14" s="283" t="s">
        <v>244</v>
      </c>
    </row>
    <row r="15" spans="1:8" x14ac:dyDescent="0.3">
      <c r="A15" s="292"/>
      <c r="B15" s="287"/>
      <c r="C15" s="288"/>
      <c r="D15" s="284"/>
      <c r="E15" s="284"/>
      <c r="F15" s="284"/>
    </row>
    <row r="16" spans="1:8" x14ac:dyDescent="0.3">
      <c r="A16" s="292"/>
      <c r="B16" s="283" t="s">
        <v>44</v>
      </c>
      <c r="C16" s="287"/>
      <c r="D16" s="284"/>
      <c r="E16" s="284"/>
      <c r="F16" s="284"/>
    </row>
    <row r="17" spans="1:6" x14ac:dyDescent="0.3">
      <c r="A17" s="292"/>
      <c r="B17" s="284"/>
      <c r="C17" s="283" t="s">
        <v>177</v>
      </c>
      <c r="D17" s="181" t="s">
        <v>260</v>
      </c>
      <c r="E17" s="284"/>
      <c r="F17" s="284"/>
    </row>
    <row r="18" spans="1:6" x14ac:dyDescent="0.3">
      <c r="A18" s="292"/>
      <c r="B18" s="285"/>
      <c r="C18" s="284"/>
      <c r="D18" s="182" t="s">
        <v>261</v>
      </c>
      <c r="E18" s="284"/>
      <c r="F18" s="284"/>
    </row>
    <row r="19" spans="1:6" x14ac:dyDescent="0.3">
      <c r="A19" s="292"/>
      <c r="B19" s="291" t="s">
        <v>45</v>
      </c>
      <c r="C19" s="181" t="s">
        <v>178</v>
      </c>
      <c r="D19" s="181" t="s">
        <v>178</v>
      </c>
      <c r="E19" s="284"/>
      <c r="F19" s="284"/>
    </row>
    <row r="20" spans="1:6" x14ac:dyDescent="0.3">
      <c r="A20" s="292"/>
      <c r="B20" s="295"/>
      <c r="C20" s="181" t="s">
        <v>179</v>
      </c>
      <c r="D20" s="181" t="s">
        <v>179</v>
      </c>
      <c r="E20" s="284"/>
      <c r="F20" s="284"/>
    </row>
    <row r="21" spans="1:6" x14ac:dyDescent="0.3">
      <c r="A21" s="292"/>
      <c r="B21" s="295"/>
      <c r="C21" s="283" t="s">
        <v>180</v>
      </c>
      <c r="D21" s="181" t="s">
        <v>262</v>
      </c>
      <c r="E21" s="285"/>
      <c r="F21" s="284"/>
    </row>
    <row r="22" spans="1:6" x14ac:dyDescent="0.3">
      <c r="A22" s="292"/>
      <c r="B22" s="295"/>
      <c r="C22" s="284"/>
      <c r="D22" s="181" t="s">
        <v>264</v>
      </c>
      <c r="E22" s="283" t="s">
        <v>180</v>
      </c>
      <c r="F22" s="284"/>
    </row>
    <row r="23" spans="1:6" x14ac:dyDescent="0.3">
      <c r="A23" s="292"/>
      <c r="B23" s="295"/>
      <c r="C23" s="284"/>
      <c r="D23" s="181" t="s">
        <v>263</v>
      </c>
      <c r="E23" s="284"/>
      <c r="F23" s="284"/>
    </row>
    <row r="24" spans="1:6" x14ac:dyDescent="0.3">
      <c r="A24" s="292"/>
      <c r="B24" s="295"/>
      <c r="C24" s="285"/>
      <c r="D24" s="181" t="s">
        <v>265</v>
      </c>
      <c r="E24" s="285"/>
      <c r="F24" s="285"/>
    </row>
    <row r="25" spans="1:6" x14ac:dyDescent="0.3">
      <c r="A25" s="292"/>
      <c r="B25" s="284"/>
      <c r="C25" s="293" t="s">
        <v>266</v>
      </c>
      <c r="D25" s="181" t="s">
        <v>267</v>
      </c>
      <c r="E25" s="283" t="s">
        <v>274</v>
      </c>
      <c r="F25" s="283" t="s">
        <v>266</v>
      </c>
    </row>
    <row r="26" spans="1:6" x14ac:dyDescent="0.3">
      <c r="A26" s="292"/>
      <c r="B26" s="284"/>
      <c r="C26" s="293"/>
      <c r="D26" s="181" t="s">
        <v>268</v>
      </c>
      <c r="E26" s="284"/>
      <c r="F26" s="284"/>
    </row>
    <row r="27" spans="1:6" x14ac:dyDescent="0.3">
      <c r="A27" s="292"/>
      <c r="B27" s="284"/>
      <c r="C27" s="293"/>
      <c r="D27" s="181" t="s">
        <v>269</v>
      </c>
      <c r="E27" s="285"/>
      <c r="F27" s="284"/>
    </row>
    <row r="28" spans="1:6" x14ac:dyDescent="0.3">
      <c r="A28" s="292"/>
      <c r="B28" s="285"/>
      <c r="C28" s="294"/>
      <c r="D28" s="181" t="s">
        <v>270</v>
      </c>
      <c r="E28" s="181" t="s">
        <v>270</v>
      </c>
      <c r="F28" s="285"/>
    </row>
    <row r="29" spans="1:6" x14ac:dyDescent="0.3">
      <c r="A29" s="58" t="s">
        <v>275</v>
      </c>
      <c r="B29" s="183">
        <v>9</v>
      </c>
      <c r="C29" s="183">
        <v>13</v>
      </c>
      <c r="D29" s="183">
        <v>23</v>
      </c>
      <c r="E29" s="183">
        <v>7</v>
      </c>
      <c r="F29" s="183">
        <v>5</v>
      </c>
    </row>
    <row r="30" spans="1:6" x14ac:dyDescent="0.3">
      <c r="A30" s="7" t="s">
        <v>248</v>
      </c>
      <c r="B30" s="183">
        <v>434</v>
      </c>
      <c r="C30" s="183">
        <v>571</v>
      </c>
      <c r="D30" s="183">
        <v>571</v>
      </c>
      <c r="E30" s="183">
        <v>571</v>
      </c>
      <c r="F30" s="183">
        <v>571</v>
      </c>
    </row>
    <row r="31" spans="1:6" x14ac:dyDescent="0.3">
      <c r="A31" s="7" t="s">
        <v>249</v>
      </c>
      <c r="B31" s="183">
        <v>310</v>
      </c>
      <c r="C31" s="183">
        <v>382</v>
      </c>
      <c r="D31" s="183">
        <v>382</v>
      </c>
      <c r="E31" s="183">
        <v>382</v>
      </c>
      <c r="F31" s="183">
        <v>382</v>
      </c>
    </row>
    <row r="32" spans="1:6" x14ac:dyDescent="0.3">
      <c r="A32" s="7" t="s">
        <v>246</v>
      </c>
      <c r="B32" s="183">
        <v>35921</v>
      </c>
      <c r="C32" s="183">
        <v>46072</v>
      </c>
      <c r="D32" s="183">
        <v>46072</v>
      </c>
      <c r="E32" s="183">
        <v>46072</v>
      </c>
      <c r="F32" s="183">
        <v>46072</v>
      </c>
    </row>
    <row r="33" spans="1:6" x14ac:dyDescent="0.3">
      <c r="A33" s="7" t="s">
        <v>247</v>
      </c>
      <c r="B33" s="183">
        <v>32817</v>
      </c>
      <c r="C33" s="183">
        <v>42165</v>
      </c>
      <c r="D33" s="183">
        <v>42165</v>
      </c>
      <c r="E33" s="183">
        <v>42165</v>
      </c>
      <c r="F33" s="183">
        <v>42165</v>
      </c>
    </row>
  </sheetData>
  <mergeCells count="25">
    <mergeCell ref="A4:A28"/>
    <mergeCell ref="E22:E24"/>
    <mergeCell ref="E25:E27"/>
    <mergeCell ref="F5:F6"/>
    <mergeCell ref="F7:F13"/>
    <mergeCell ref="F14:F24"/>
    <mergeCell ref="F25:F28"/>
    <mergeCell ref="D14:D16"/>
    <mergeCell ref="C21:C24"/>
    <mergeCell ref="C25:C28"/>
    <mergeCell ref="B19:B28"/>
    <mergeCell ref="E5:E6"/>
    <mergeCell ref="B10:B11"/>
    <mergeCell ref="C10:C11"/>
    <mergeCell ref="E7:E13"/>
    <mergeCell ref="E14:E21"/>
    <mergeCell ref="C17:C18"/>
    <mergeCell ref="B16:B18"/>
    <mergeCell ref="B14:B15"/>
    <mergeCell ref="C14:C16"/>
    <mergeCell ref="C2:F2"/>
    <mergeCell ref="C5:C6"/>
    <mergeCell ref="B4:B6"/>
    <mergeCell ref="C8:C9"/>
    <mergeCell ref="B8:B9"/>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B8FE2-3ECE-4A72-A555-17938DD4394D}">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1415</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8</v>
      </c>
      <c r="D7" s="208">
        <v>2.0100502512562812</v>
      </c>
      <c r="E7" s="208">
        <v>0.72313170802252791</v>
      </c>
      <c r="F7" s="208">
        <v>3.2969687944900352</v>
      </c>
      <c r="G7" s="208">
        <v>0.70436695252632053</v>
      </c>
      <c r="I7" s="87">
        <v>8</v>
      </c>
      <c r="J7" s="209">
        <v>513.25</v>
      </c>
      <c r="K7" s="209">
        <v>500.30939391404934</v>
      </c>
      <c r="L7" s="209">
        <v>526.19060608595066</v>
      </c>
      <c r="M7" s="209">
        <v>22.205211743449521</v>
      </c>
    </row>
    <row r="8" spans="1:13" x14ac:dyDescent="0.25">
      <c r="A8" s="5">
        <v>0.3</v>
      </c>
      <c r="C8" s="2">
        <v>259</v>
      </c>
      <c r="D8" s="208">
        <v>65.075376884422113</v>
      </c>
      <c r="E8" s="208">
        <v>61.004986598224299</v>
      </c>
      <c r="F8" s="208">
        <v>69.145767170619919</v>
      </c>
      <c r="G8" s="208">
        <v>2.3926488024089738</v>
      </c>
      <c r="I8" s="87">
        <v>259</v>
      </c>
      <c r="J8" s="209">
        <v>547.88416988416986</v>
      </c>
      <c r="K8" s="209">
        <v>544.81215710104743</v>
      </c>
      <c r="L8" s="209">
        <v>550.9561826672923</v>
      </c>
      <c r="M8" s="209">
        <v>29.993573284265832</v>
      </c>
    </row>
    <row r="9" spans="1:13" x14ac:dyDescent="0.25">
      <c r="A9" s="5">
        <v>0.4</v>
      </c>
      <c r="C9" s="2">
        <v>128</v>
      </c>
      <c r="D9" s="208">
        <v>32.1608040201005</v>
      </c>
      <c r="E9" s="208">
        <v>28.170167794449004</v>
      </c>
      <c r="F9" s="208">
        <v>36.151440245752006</v>
      </c>
      <c r="G9" s="208">
        <v>2.3442749206854998</v>
      </c>
      <c r="I9" s="87">
        <v>128</v>
      </c>
      <c r="J9" s="209">
        <v>561.46875</v>
      </c>
      <c r="K9" s="209">
        <v>555.8876041306853</v>
      </c>
      <c r="L9" s="209">
        <v>567.0498958693147</v>
      </c>
      <c r="M9" s="209">
        <v>38.307487292658145</v>
      </c>
    </row>
    <row r="10" spans="1:13" x14ac:dyDescent="0.25">
      <c r="A10" s="5">
        <v>0.5</v>
      </c>
      <c r="C10" s="2">
        <v>3</v>
      </c>
      <c r="D10" s="208">
        <v>0.75376884422110546</v>
      </c>
      <c r="E10" s="213">
        <v>0</v>
      </c>
      <c r="F10" s="208">
        <v>1.5950833033311704</v>
      </c>
      <c r="G10" s="208">
        <v>0.4340910679727043</v>
      </c>
      <c r="I10" s="87">
        <v>3</v>
      </c>
      <c r="J10" s="209">
        <v>626</v>
      </c>
      <c r="K10" s="209">
        <v>602.92335188610025</v>
      </c>
      <c r="L10" s="209">
        <v>649.07664811389975</v>
      </c>
      <c r="M10" s="209">
        <v>24.248711305964282</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42</v>
      </c>
      <c r="J12" s="209">
        <v>552.02380952380952</v>
      </c>
      <c r="K12" s="209">
        <v>543.83371576984268</v>
      </c>
      <c r="L12" s="209">
        <v>560.21390327777635</v>
      </c>
      <c r="M12" s="209">
        <v>32.200960518349405</v>
      </c>
    </row>
    <row r="13" spans="1:13" x14ac:dyDescent="0.25">
      <c r="A13" s="88" t="s">
        <v>29</v>
      </c>
      <c r="B13" s="89"/>
      <c r="C13" s="89">
        <v>398</v>
      </c>
      <c r="D13" s="91"/>
      <c r="E13" s="92"/>
      <c r="F13" s="93"/>
      <c r="G13" s="93"/>
      <c r="H13" s="89"/>
      <c r="I13" s="90">
        <v>440</v>
      </c>
      <c r="J13" s="212">
        <v>552.1340909090909</v>
      </c>
      <c r="K13" s="212">
        <v>549.45596638317079</v>
      </c>
      <c r="L13" s="212">
        <v>554.81221543501101</v>
      </c>
      <c r="M13" s="212">
        <v>34.081006562061631</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6BF8B-E3E7-493C-9C52-F91889AAEC85}">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1416</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4</v>
      </c>
      <c r="D7" s="208">
        <v>0.97560975609756095</v>
      </c>
      <c r="E7" s="208">
        <v>5.2424178056148171E-2</v>
      </c>
      <c r="F7" s="208">
        <v>1.8987953341389738</v>
      </c>
      <c r="G7" s="208">
        <v>0.48601256992599667</v>
      </c>
      <c r="I7" s="87">
        <v>4</v>
      </c>
      <c r="J7" s="209">
        <v>539</v>
      </c>
      <c r="K7" s="209">
        <v>527.40500397681149</v>
      </c>
      <c r="L7" s="209">
        <v>550.59499602318851</v>
      </c>
      <c r="M7" s="209">
        <v>14.071247279470288</v>
      </c>
    </row>
    <row r="8" spans="1:13" x14ac:dyDescent="0.25">
      <c r="A8" s="5">
        <v>0.3</v>
      </c>
      <c r="C8" s="2">
        <v>264</v>
      </c>
      <c r="D8" s="208">
        <v>64.390243902439025</v>
      </c>
      <c r="E8" s="208">
        <v>60.364875735976973</v>
      </c>
      <c r="F8" s="208">
        <v>68.415612068901083</v>
      </c>
      <c r="G8" s="208">
        <v>2.3677338367792995</v>
      </c>
      <c r="I8" s="87">
        <v>264</v>
      </c>
      <c r="J8" s="209">
        <v>565.63636363636363</v>
      </c>
      <c r="K8" s="209">
        <v>561.67758173862296</v>
      </c>
      <c r="L8" s="209">
        <v>569.59514553410429</v>
      </c>
      <c r="M8" s="209">
        <v>39.029728890897033</v>
      </c>
    </row>
    <row r="9" spans="1:13" x14ac:dyDescent="0.25">
      <c r="A9" s="5">
        <v>0.4</v>
      </c>
      <c r="C9" s="2">
        <v>134</v>
      </c>
      <c r="D9" s="208">
        <v>32.682926829268297</v>
      </c>
      <c r="E9" s="208">
        <v>28.737366459902631</v>
      </c>
      <c r="F9" s="208">
        <v>36.628487198633955</v>
      </c>
      <c r="G9" s="208">
        <v>2.3193240398777455</v>
      </c>
      <c r="I9" s="87">
        <v>134</v>
      </c>
      <c r="J9" s="209">
        <v>576.05223880597021</v>
      </c>
      <c r="K9" s="209">
        <v>570.37290336776812</v>
      </c>
      <c r="L9" s="209">
        <v>581.73157424417229</v>
      </c>
      <c r="M9" s="209">
        <v>39.891642172901506</v>
      </c>
    </row>
    <row r="10" spans="1:13" x14ac:dyDescent="0.25">
      <c r="A10" s="5">
        <v>0.5</v>
      </c>
      <c r="C10" s="2">
        <v>8</v>
      </c>
      <c r="D10" s="208">
        <v>1.9512195121951219</v>
      </c>
      <c r="E10" s="213">
        <v>0.70174746743060978</v>
      </c>
      <c r="F10" s="208">
        <v>3.2006915569596339</v>
      </c>
      <c r="G10" s="208">
        <v>0.68393134679330692</v>
      </c>
      <c r="I10" s="87">
        <v>8</v>
      </c>
      <c r="J10" s="209">
        <v>607.625</v>
      </c>
      <c r="K10" s="209">
        <v>590.07583007797587</v>
      </c>
      <c r="L10" s="209">
        <v>625.17416992202413</v>
      </c>
      <c r="M10" s="209">
        <v>30.118515899692003</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70</v>
      </c>
      <c r="J12" s="209">
        <v>561.28571428571433</v>
      </c>
      <c r="K12" s="209">
        <v>553.41013046908711</v>
      </c>
      <c r="L12" s="209">
        <v>569.16129810234156</v>
      </c>
      <c r="M12" s="209">
        <v>39.981931737028802</v>
      </c>
    </row>
    <row r="13" spans="1:13" x14ac:dyDescent="0.25">
      <c r="A13" s="88" t="s">
        <v>29</v>
      </c>
      <c r="B13" s="89"/>
      <c r="C13" s="89">
        <v>410</v>
      </c>
      <c r="D13" s="91"/>
      <c r="E13" s="92"/>
      <c r="F13" s="93"/>
      <c r="G13" s="93"/>
      <c r="H13" s="89"/>
      <c r="I13" s="90">
        <v>480</v>
      </c>
      <c r="J13" s="212">
        <v>568.38750000000005</v>
      </c>
      <c r="K13" s="212">
        <v>565.39376001916423</v>
      </c>
      <c r="L13" s="212">
        <v>571.38123998083586</v>
      </c>
      <c r="M13" s="212">
        <v>39.798498859658693</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7109F-385F-4AA4-87CC-63A62E583CEC}">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1417</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26</v>
      </c>
      <c r="D7" s="208">
        <v>6.103286384976526</v>
      </c>
      <c r="E7" s="208">
        <v>4.0717144333362043</v>
      </c>
      <c r="F7" s="208">
        <v>8.1348583366168477</v>
      </c>
      <c r="G7" s="208">
        <v>1.1612149153067461</v>
      </c>
      <c r="I7" s="87">
        <v>26</v>
      </c>
      <c r="J7" s="209">
        <v>517.53846153846155</v>
      </c>
      <c r="K7" s="209">
        <v>508.26416278581587</v>
      </c>
      <c r="L7" s="209">
        <v>526.81276029110722</v>
      </c>
      <c r="M7" s="209">
        <v>28.694571987371784</v>
      </c>
    </row>
    <row r="8" spans="1:13" x14ac:dyDescent="0.25">
      <c r="A8" s="5">
        <v>0.3</v>
      </c>
      <c r="C8" s="2">
        <v>298</v>
      </c>
      <c r="D8" s="208">
        <v>69.953051643192481</v>
      </c>
      <c r="E8" s="208">
        <v>66.169752173072922</v>
      </c>
      <c r="F8" s="208">
        <v>73.736351113312054</v>
      </c>
      <c r="G8" s="208">
        <v>2.2238682409785793</v>
      </c>
      <c r="I8" s="87">
        <v>298</v>
      </c>
      <c r="J8" s="209">
        <v>548.12416107382546</v>
      </c>
      <c r="K8" s="209">
        <v>544.36419136223265</v>
      </c>
      <c r="L8" s="209">
        <v>551.88413078541828</v>
      </c>
      <c r="M8" s="209">
        <v>39.384421796825521</v>
      </c>
    </row>
    <row r="9" spans="1:13" x14ac:dyDescent="0.25">
      <c r="A9" s="5">
        <v>0.4</v>
      </c>
      <c r="C9" s="2">
        <v>97</v>
      </c>
      <c r="D9" s="208">
        <v>22.769953051643192</v>
      </c>
      <c r="E9" s="208">
        <v>19.299418901689531</v>
      </c>
      <c r="F9" s="208">
        <v>26.240487201596853</v>
      </c>
      <c r="G9" s="208">
        <v>2.034134903959556</v>
      </c>
      <c r="I9" s="87">
        <v>97</v>
      </c>
      <c r="J9" s="209">
        <v>561.51546391752572</v>
      </c>
      <c r="K9" s="209">
        <v>554.66973606199224</v>
      </c>
      <c r="L9" s="209">
        <v>568.3611917730592</v>
      </c>
      <c r="M9" s="209">
        <v>40.91075485178628</v>
      </c>
    </row>
    <row r="10" spans="1:13" x14ac:dyDescent="0.25">
      <c r="A10" s="5">
        <v>0.5</v>
      </c>
      <c r="C10" s="2">
        <v>5</v>
      </c>
      <c r="D10" s="208">
        <v>1.1737089201877933</v>
      </c>
      <c r="E10" s="213">
        <v>0.19515208428220812</v>
      </c>
      <c r="F10" s="208">
        <v>2.1522657560933784</v>
      </c>
      <c r="G10" s="208">
        <v>0.52242263573482328</v>
      </c>
      <c r="I10" s="87">
        <v>5</v>
      </c>
      <c r="J10" s="209">
        <v>572.20000000000005</v>
      </c>
      <c r="K10" s="209">
        <v>557.16394033696622</v>
      </c>
      <c r="L10" s="209">
        <v>587.23605966303387</v>
      </c>
      <c r="M10" s="209">
        <v>20.400980368599935</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54</v>
      </c>
      <c r="J12" s="209">
        <v>547.98148148148152</v>
      </c>
      <c r="K12" s="209">
        <v>538.72972108733211</v>
      </c>
      <c r="L12" s="209">
        <v>557.23324187563094</v>
      </c>
      <c r="M12" s="209">
        <v>41.252782977929854</v>
      </c>
    </row>
    <row r="13" spans="1:13" x14ac:dyDescent="0.25">
      <c r="A13" s="88" t="s">
        <v>29</v>
      </c>
      <c r="B13" s="89"/>
      <c r="C13" s="89">
        <v>426</v>
      </c>
      <c r="D13" s="91"/>
      <c r="E13" s="92"/>
      <c r="F13" s="93"/>
      <c r="G13" s="93"/>
      <c r="H13" s="89"/>
      <c r="I13" s="90">
        <v>480</v>
      </c>
      <c r="J13" s="212">
        <v>549.4083333333333</v>
      </c>
      <c r="K13" s="212">
        <v>546.37747160865922</v>
      </c>
      <c r="L13" s="212">
        <v>552.43919505800739</v>
      </c>
      <c r="M13" s="212">
        <v>40.291991844779325</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BF473-6440-44B6-919B-387F92B7159A}">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1418</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10</v>
      </c>
      <c r="D7" s="208">
        <v>1.2515644555694618</v>
      </c>
      <c r="E7" s="208">
        <v>0.56551417128277148</v>
      </c>
      <c r="F7" s="208">
        <v>1.9376147398561521</v>
      </c>
      <c r="G7" s="208">
        <v>0.378604069905629</v>
      </c>
      <c r="I7" s="87">
        <v>10</v>
      </c>
      <c r="J7" s="209">
        <v>521.79999999999995</v>
      </c>
      <c r="K7" s="209">
        <v>501.02440143938014</v>
      </c>
      <c r="L7" s="209">
        <v>542.57559856061971</v>
      </c>
      <c r="M7" s="209">
        <v>39.902102423027507</v>
      </c>
    </row>
    <row r="8" spans="1:13" x14ac:dyDescent="0.25">
      <c r="A8" s="5">
        <v>0.3</v>
      </c>
      <c r="C8" s="2">
        <v>434</v>
      </c>
      <c r="D8" s="208">
        <v>54.317897371714643</v>
      </c>
      <c r="E8" s="208">
        <v>51.461683317256444</v>
      </c>
      <c r="F8" s="208">
        <v>57.174111426172836</v>
      </c>
      <c r="G8" s="208">
        <v>1.6964383185824568</v>
      </c>
      <c r="I8" s="87">
        <v>434</v>
      </c>
      <c r="J8" s="209">
        <v>549.54147465437791</v>
      </c>
      <c r="K8" s="209">
        <v>547.45943919141257</v>
      </c>
      <c r="L8" s="209">
        <v>551.62351011734324</v>
      </c>
      <c r="M8" s="209">
        <v>26.343605937720366</v>
      </c>
    </row>
    <row r="9" spans="1:13" x14ac:dyDescent="0.25">
      <c r="A9" s="5">
        <v>0.4</v>
      </c>
      <c r="C9" s="2">
        <v>351</v>
      </c>
      <c r="D9" s="208">
        <v>43.929912390488113</v>
      </c>
      <c r="E9" s="208">
        <v>41.083963407111597</v>
      </c>
      <c r="F9" s="208">
        <v>46.775861373864629</v>
      </c>
      <c r="G9" s="208">
        <v>1.6902048432924972</v>
      </c>
      <c r="I9" s="87">
        <v>351</v>
      </c>
      <c r="J9" s="209">
        <v>570.16239316239319</v>
      </c>
      <c r="K9" s="209">
        <v>567.39072011821156</v>
      </c>
      <c r="L9" s="209">
        <v>572.93406620657481</v>
      </c>
      <c r="M9" s="209">
        <v>31.538264450380364</v>
      </c>
    </row>
    <row r="10" spans="1:13" x14ac:dyDescent="0.25">
      <c r="A10" s="5">
        <v>0.5</v>
      </c>
      <c r="C10" s="2">
        <v>4</v>
      </c>
      <c r="D10" s="208">
        <v>0.50062578222778475</v>
      </c>
      <c r="E10" s="213">
        <v>4.22327353589904E-2</v>
      </c>
      <c r="F10" s="208">
        <v>0.9590188290965791</v>
      </c>
      <c r="G10" s="208">
        <v>0.24035897128583866</v>
      </c>
      <c r="I10" s="87">
        <v>4</v>
      </c>
      <c r="J10" s="209">
        <v>568.5</v>
      </c>
      <c r="K10" s="209">
        <v>537.36517706832217</v>
      </c>
      <c r="L10" s="209">
        <v>599.63482293167783</v>
      </c>
      <c r="M10" s="209">
        <v>37.819747927945436</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137</v>
      </c>
      <c r="J12" s="209">
        <v>555.1094890510949</v>
      </c>
      <c r="K12" s="209">
        <v>550.57400021726403</v>
      </c>
      <c r="L12" s="209">
        <v>559.64497788492577</v>
      </c>
      <c r="M12" s="209">
        <v>32.242344926426476</v>
      </c>
    </row>
    <row r="13" spans="1:13" x14ac:dyDescent="0.25">
      <c r="A13" s="88" t="s">
        <v>29</v>
      </c>
      <c r="B13" s="89"/>
      <c r="C13" s="89">
        <v>799</v>
      </c>
      <c r="D13" s="91"/>
      <c r="E13" s="92"/>
      <c r="F13" s="93"/>
      <c r="G13" s="93"/>
      <c r="H13" s="89"/>
      <c r="I13" s="90">
        <v>936</v>
      </c>
      <c r="J13" s="212">
        <v>557.87393162393164</v>
      </c>
      <c r="K13" s="212">
        <v>556.19843118864912</v>
      </c>
      <c r="L13" s="212">
        <v>559.54943205921415</v>
      </c>
      <c r="M13" s="212">
        <v>31.133267519663487</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F0B16-249E-440D-94DF-6E384620A3BD}">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1419</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13</v>
      </c>
      <c r="D7" s="208">
        <v>2.691511387163561</v>
      </c>
      <c r="E7" s="208">
        <v>1.3731695125257606</v>
      </c>
      <c r="F7" s="208">
        <v>4.0098532618013616</v>
      </c>
      <c r="G7" s="208">
        <v>0.73713996088100209</v>
      </c>
      <c r="I7" s="87">
        <v>13</v>
      </c>
      <c r="J7" s="209">
        <v>508.07692307692309</v>
      </c>
      <c r="K7" s="209">
        <v>495.83404041516758</v>
      </c>
      <c r="L7" s="209">
        <v>520.31980573867861</v>
      </c>
      <c r="M7" s="209">
        <v>26.793847361106174</v>
      </c>
    </row>
    <row r="8" spans="1:13" x14ac:dyDescent="0.25">
      <c r="A8" s="5">
        <v>0.3</v>
      </c>
      <c r="C8" s="2">
        <v>305</v>
      </c>
      <c r="D8" s="208">
        <v>63.146997929606627</v>
      </c>
      <c r="E8" s="208">
        <v>59.422282214346367</v>
      </c>
      <c r="F8" s="208">
        <v>66.871713644866887</v>
      </c>
      <c r="G8" s="208">
        <v>2.1972995711725192</v>
      </c>
      <c r="I8" s="87">
        <v>305</v>
      </c>
      <c r="J8" s="209">
        <v>534.36721311475412</v>
      </c>
      <c r="K8" s="209">
        <v>531.41056615874527</v>
      </c>
      <c r="L8" s="209">
        <v>537.32386007076298</v>
      </c>
      <c r="M8" s="209">
        <v>31.342173125373389</v>
      </c>
    </row>
    <row r="9" spans="1:13" x14ac:dyDescent="0.25">
      <c r="A9" s="5">
        <v>0.4</v>
      </c>
      <c r="C9" s="2">
        <v>163</v>
      </c>
      <c r="D9" s="208">
        <v>33.747412008281572</v>
      </c>
      <c r="E9" s="208">
        <v>30.09444360384672</v>
      </c>
      <c r="F9" s="208">
        <v>37.40038041271643</v>
      </c>
      <c r="G9" s="208">
        <v>2.1537641388777629</v>
      </c>
      <c r="I9" s="87">
        <v>163</v>
      </c>
      <c r="J9" s="209">
        <v>550.7300613496933</v>
      </c>
      <c r="K9" s="209">
        <v>545.80818779053436</v>
      </c>
      <c r="L9" s="209">
        <v>555.65193490885224</v>
      </c>
      <c r="M9" s="209">
        <v>38.142044677998506</v>
      </c>
    </row>
    <row r="10" spans="1:13" x14ac:dyDescent="0.25">
      <c r="A10" s="5">
        <v>0.5</v>
      </c>
      <c r="C10" s="2">
        <v>2</v>
      </c>
      <c r="D10" s="208">
        <v>0.41407867494824019</v>
      </c>
      <c r="E10" s="210">
        <v>0</v>
      </c>
      <c r="F10" s="214">
        <v>0.9996345421235725</v>
      </c>
      <c r="G10" s="208">
        <v>0.2924939491014274</v>
      </c>
      <c r="I10" s="87">
        <v>2</v>
      </c>
      <c r="J10" s="209">
        <v>559.5</v>
      </c>
      <c r="K10" s="209">
        <v>510.89932508589641</v>
      </c>
      <c r="L10" s="209">
        <v>608.10067491410359</v>
      </c>
      <c r="M10" s="209">
        <v>41.719300090006307</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99</v>
      </c>
      <c r="J12" s="209">
        <v>529.25252525252529</v>
      </c>
      <c r="K12" s="209">
        <v>525.17131212237041</v>
      </c>
      <c r="L12" s="209">
        <v>533.33373838268017</v>
      </c>
      <c r="M12" s="209">
        <v>24.648278258512295</v>
      </c>
    </row>
    <row r="13" spans="1:13" x14ac:dyDescent="0.25">
      <c r="A13" s="88" t="s">
        <v>29</v>
      </c>
      <c r="B13" s="89"/>
      <c r="C13" s="89">
        <v>483</v>
      </c>
      <c r="D13" s="91"/>
      <c r="E13" s="92"/>
      <c r="F13" s="93"/>
      <c r="G13" s="93"/>
      <c r="H13" s="89"/>
      <c r="I13" s="90">
        <v>582</v>
      </c>
      <c r="J13" s="212">
        <v>537.57903780068727</v>
      </c>
      <c r="K13" s="212">
        <v>535.28666515403597</v>
      </c>
      <c r="L13" s="212">
        <v>539.87141044733858</v>
      </c>
      <c r="M13" s="212">
        <v>33.568074135076387</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F275-FD11-48D2-B012-2D0400D59841}">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1420</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24</v>
      </c>
      <c r="D7" s="208">
        <v>4.7058823529411766</v>
      </c>
      <c r="E7" s="208">
        <v>3.0611181761840385</v>
      </c>
      <c r="F7" s="208">
        <v>6.3506465296983148</v>
      </c>
      <c r="G7" s="208">
        <v>0.93863055637680615</v>
      </c>
      <c r="I7" s="87">
        <v>24</v>
      </c>
      <c r="J7" s="209">
        <v>488.375</v>
      </c>
      <c r="K7" s="209">
        <v>474.32164794973426</v>
      </c>
      <c r="L7" s="209">
        <v>502.42835205026574</v>
      </c>
      <c r="M7" s="209">
        <v>41.795373677831442</v>
      </c>
    </row>
    <row r="8" spans="1:13" x14ac:dyDescent="0.25">
      <c r="A8" s="5">
        <v>0.3</v>
      </c>
      <c r="C8" s="2">
        <v>376</v>
      </c>
      <c r="D8" s="208">
        <v>73.725490196078439</v>
      </c>
      <c r="E8" s="208">
        <v>70.412786435074651</v>
      </c>
      <c r="F8" s="208">
        <v>77.038193957082228</v>
      </c>
      <c r="G8" s="208">
        <v>1.950820247089766</v>
      </c>
      <c r="I8" s="87">
        <v>376</v>
      </c>
      <c r="J8" s="209">
        <v>532.48936170212767</v>
      </c>
      <c r="K8" s="209">
        <v>530.03851862803344</v>
      </c>
      <c r="L8" s="209">
        <v>534.94020477622189</v>
      </c>
      <c r="M8" s="209">
        <v>28.850416863391924</v>
      </c>
    </row>
    <row r="9" spans="1:13" x14ac:dyDescent="0.25">
      <c r="A9" s="5">
        <v>0.4</v>
      </c>
      <c r="C9" s="2">
        <v>109</v>
      </c>
      <c r="D9" s="208">
        <v>21.372549019607842</v>
      </c>
      <c r="E9" s="208">
        <v>18.280351390623395</v>
      </c>
      <c r="F9" s="208">
        <v>24.464746648592289</v>
      </c>
      <c r="G9" s="208">
        <v>1.8170060276318241</v>
      </c>
      <c r="I9" s="87">
        <v>109</v>
      </c>
      <c r="J9" s="209">
        <v>549.71559633027528</v>
      </c>
      <c r="K9" s="209">
        <v>544.485315941625</v>
      </c>
      <c r="L9" s="209">
        <v>554.94587671892555</v>
      </c>
      <c r="M9" s="209">
        <v>33.149797983608593</v>
      </c>
    </row>
    <row r="10" spans="1:13" x14ac:dyDescent="0.25">
      <c r="A10" s="5">
        <v>0.5</v>
      </c>
      <c r="C10" s="2">
        <v>1</v>
      </c>
      <c r="D10" s="208">
        <v>0.19607843137254902</v>
      </c>
      <c r="E10" s="210">
        <v>0</v>
      </c>
      <c r="F10" s="214">
        <v>0.61722603306985035</v>
      </c>
      <c r="G10" s="208">
        <v>0.19607843137254902</v>
      </c>
      <c r="I10" s="87">
        <v>1</v>
      </c>
      <c r="J10" s="209">
        <v>539</v>
      </c>
      <c r="K10" s="209">
        <v>539</v>
      </c>
      <c r="L10" s="209">
        <v>539</v>
      </c>
      <c r="M10" s="209">
        <v>0</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130</v>
      </c>
      <c r="J12" s="209">
        <v>529.55384615384617</v>
      </c>
      <c r="K12" s="209">
        <v>524.70566370263066</v>
      </c>
      <c r="L12" s="209">
        <v>534.40202860506167</v>
      </c>
      <c r="M12" s="209">
        <v>33.557785759677699</v>
      </c>
    </row>
    <row r="13" spans="1:13" x14ac:dyDescent="0.25">
      <c r="A13" s="88" t="s">
        <v>29</v>
      </c>
      <c r="B13" s="89"/>
      <c r="C13" s="89">
        <v>510</v>
      </c>
      <c r="D13" s="91"/>
      <c r="E13" s="92"/>
      <c r="F13" s="93"/>
      <c r="G13" s="93"/>
      <c r="H13" s="89"/>
      <c r="I13" s="90">
        <v>640</v>
      </c>
      <c r="J13" s="212">
        <v>533.18281249999995</v>
      </c>
      <c r="K13" s="212">
        <v>531.03363046640129</v>
      </c>
      <c r="L13" s="212">
        <v>535.33199453359862</v>
      </c>
      <c r="M13" s="212">
        <v>33.006984866546624</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D7175-9183-4587-B558-2A7CBA2D8033}">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1421</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48</v>
      </c>
      <c r="D7" s="208">
        <v>7.7922077922077921</v>
      </c>
      <c r="E7" s="208">
        <v>5.9304713962146609</v>
      </c>
      <c r="F7" s="208">
        <v>9.6539441882009225</v>
      </c>
      <c r="G7" s="208">
        <v>1.0808775995803268</v>
      </c>
      <c r="I7" s="87">
        <v>48</v>
      </c>
      <c r="J7" s="209">
        <v>501.79166666666669</v>
      </c>
      <c r="K7" s="209">
        <v>493.9069146430349</v>
      </c>
      <c r="L7" s="209">
        <v>509.67641869029848</v>
      </c>
      <c r="M7" s="209">
        <v>33.165579653593653</v>
      </c>
    </row>
    <row r="8" spans="1:13" x14ac:dyDescent="0.25">
      <c r="A8" s="5">
        <v>0.3</v>
      </c>
      <c r="C8" s="2">
        <v>435</v>
      </c>
      <c r="D8" s="208">
        <v>70.616883116883116</v>
      </c>
      <c r="E8" s="208">
        <v>67.509862946055037</v>
      </c>
      <c r="F8" s="208">
        <v>73.723903287711195</v>
      </c>
      <c r="G8" s="208">
        <v>1.8368159666103636</v>
      </c>
      <c r="I8" s="87">
        <v>435</v>
      </c>
      <c r="J8" s="209">
        <v>529.4666666666667</v>
      </c>
      <c r="K8" s="209">
        <v>526.90424361314649</v>
      </c>
      <c r="L8" s="209">
        <v>532.0290897201869</v>
      </c>
      <c r="M8" s="209">
        <v>32.446988551362168</v>
      </c>
    </row>
    <row r="9" spans="1:13" x14ac:dyDescent="0.25">
      <c r="A9" s="5">
        <v>0.4</v>
      </c>
      <c r="C9" s="2">
        <v>131</v>
      </c>
      <c r="D9" s="208">
        <v>21.266233766233768</v>
      </c>
      <c r="E9" s="208">
        <v>18.466935156575477</v>
      </c>
      <c r="F9" s="208">
        <v>24.065532375892058</v>
      </c>
      <c r="G9" s="208">
        <v>1.6500163477994167</v>
      </c>
      <c r="I9" s="87">
        <v>131</v>
      </c>
      <c r="J9" s="209">
        <v>541.22137404580155</v>
      </c>
      <c r="K9" s="209">
        <v>535.89341365901703</v>
      </c>
      <c r="L9" s="209">
        <v>546.54933443258608</v>
      </c>
      <c r="M9" s="209">
        <v>37.023337770059797</v>
      </c>
    </row>
    <row r="10" spans="1:13" x14ac:dyDescent="0.25">
      <c r="A10" s="5">
        <v>0.5</v>
      </c>
      <c r="C10" s="2">
        <v>2</v>
      </c>
      <c r="D10" s="208">
        <v>0.32467532467532467</v>
      </c>
      <c r="E10" s="210">
        <v>0</v>
      </c>
      <c r="F10" s="214">
        <v>0.78373194166681015</v>
      </c>
      <c r="G10" s="208">
        <v>0.22939339731880365</v>
      </c>
      <c r="I10" s="87">
        <v>2</v>
      </c>
      <c r="J10" s="209">
        <v>596.5</v>
      </c>
      <c r="K10" s="209">
        <v>569.32278124865775</v>
      </c>
      <c r="L10" s="209">
        <v>623.67721875134225</v>
      </c>
      <c r="M10" s="209">
        <v>23.334523779156068</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63</v>
      </c>
      <c r="J12" s="209">
        <v>528.19047619047615</v>
      </c>
      <c r="K12" s="209">
        <v>519.77311987013877</v>
      </c>
      <c r="L12" s="209">
        <v>536.60783251081352</v>
      </c>
      <c r="M12" s="209">
        <v>40.562519304774824</v>
      </c>
    </row>
    <row r="13" spans="1:13" x14ac:dyDescent="0.25">
      <c r="A13" s="88" t="s">
        <v>29</v>
      </c>
      <c r="B13" s="89"/>
      <c r="C13" s="89">
        <v>616</v>
      </c>
      <c r="D13" s="91"/>
      <c r="E13" s="92"/>
      <c r="F13" s="93"/>
      <c r="G13" s="93"/>
      <c r="H13" s="89"/>
      <c r="I13" s="90">
        <v>679</v>
      </c>
      <c r="J13" s="212">
        <v>529.85714285714289</v>
      </c>
      <c r="K13" s="212">
        <v>527.61480727185142</v>
      </c>
      <c r="L13" s="212">
        <v>532.09947844243436</v>
      </c>
      <c r="M13" s="212">
        <v>35.474348679624441</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9E24A-5EAE-49B3-8AF6-DB8D2445F529}">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1422</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88</v>
      </c>
      <c r="D7" s="208">
        <v>13.643410852713178</v>
      </c>
      <c r="E7" s="208">
        <v>11.337873323960165</v>
      </c>
      <c r="F7" s="208">
        <v>15.948948381466192</v>
      </c>
      <c r="G7" s="208">
        <v>1.3525903521877365</v>
      </c>
      <c r="I7" s="87">
        <v>88</v>
      </c>
      <c r="J7" s="209">
        <v>484.44318181818181</v>
      </c>
      <c r="K7" s="209">
        <v>477.23122115802977</v>
      </c>
      <c r="L7" s="209">
        <v>491.65514247833386</v>
      </c>
      <c r="M7" s="209">
        <v>41.077683052140117</v>
      </c>
    </row>
    <row r="8" spans="1:13" x14ac:dyDescent="0.25">
      <c r="A8" s="5">
        <v>0.3</v>
      </c>
      <c r="C8" s="2">
        <v>406</v>
      </c>
      <c r="D8" s="208">
        <v>62.945736434108525</v>
      </c>
      <c r="E8" s="208">
        <v>59.733403197700227</v>
      </c>
      <c r="F8" s="208">
        <v>66.158069670516824</v>
      </c>
      <c r="G8" s="208">
        <v>1.9030899637734442</v>
      </c>
      <c r="I8" s="87">
        <v>406</v>
      </c>
      <c r="J8" s="209">
        <v>527.307881773399</v>
      </c>
      <c r="K8" s="209">
        <v>524.37690594341655</v>
      </c>
      <c r="L8" s="209">
        <v>530.23885760338146</v>
      </c>
      <c r="M8" s="209">
        <v>35.858036782871856</v>
      </c>
    </row>
    <row r="9" spans="1:13" x14ac:dyDescent="0.25">
      <c r="A9" s="5">
        <v>0.4</v>
      </c>
      <c r="C9" s="2">
        <v>147</v>
      </c>
      <c r="D9" s="208">
        <v>22.790697674418606</v>
      </c>
      <c r="E9" s="208">
        <v>19.990331979437187</v>
      </c>
      <c r="F9" s="208">
        <v>25.591063369400025</v>
      </c>
      <c r="G9" s="208">
        <v>1.6529917667629797</v>
      </c>
      <c r="I9" s="87">
        <v>147</v>
      </c>
      <c r="J9" s="209">
        <v>541.7414965986394</v>
      </c>
      <c r="K9" s="209">
        <v>536.38703814199766</v>
      </c>
      <c r="L9" s="209">
        <v>547.09595505528114</v>
      </c>
      <c r="M9" s="209">
        <v>39.417173163617463</v>
      </c>
    </row>
    <row r="10" spans="1:13" x14ac:dyDescent="0.25">
      <c r="A10" s="5">
        <v>0.5</v>
      </c>
      <c r="C10" s="2">
        <v>4</v>
      </c>
      <c r="D10" s="208">
        <v>0.62015503875968991</v>
      </c>
      <c r="E10" s="210">
        <v>3.3059851904644E-2</v>
      </c>
      <c r="F10" s="214">
        <v>1.2072502256147359</v>
      </c>
      <c r="G10" s="208">
        <v>0.30935444606136614</v>
      </c>
      <c r="I10" s="87">
        <v>4</v>
      </c>
      <c r="J10" s="209">
        <v>610.75</v>
      </c>
      <c r="K10" s="209">
        <v>600.47834827076224</v>
      </c>
      <c r="L10" s="209">
        <v>621.02165172923776</v>
      </c>
      <c r="M10" s="209">
        <v>12.473304828045105</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73</v>
      </c>
      <c r="J12" s="209">
        <v>521.2465753424658</v>
      </c>
      <c r="K12" s="209">
        <v>512.81670222009916</v>
      </c>
      <c r="L12" s="209">
        <v>529.67644846483245</v>
      </c>
      <c r="M12" s="209">
        <v>43.731434416954393</v>
      </c>
    </row>
    <row r="13" spans="1:13" x14ac:dyDescent="0.25">
      <c r="A13" s="88" t="s">
        <v>29</v>
      </c>
      <c r="B13" s="89"/>
      <c r="C13" s="89">
        <v>645</v>
      </c>
      <c r="D13" s="91"/>
      <c r="E13" s="92"/>
      <c r="F13" s="93"/>
      <c r="G13" s="93"/>
      <c r="H13" s="89"/>
      <c r="I13" s="90">
        <v>718</v>
      </c>
      <c r="J13" s="212">
        <v>524.85793871866292</v>
      </c>
      <c r="K13" s="212">
        <v>522.29043261936852</v>
      </c>
      <c r="L13" s="212">
        <v>527.42544481795733</v>
      </c>
      <c r="M13" s="212">
        <v>41.771970304704389</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DC14F-4EE2-4F9C-8A38-775DC1E3FE24}">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1423</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7</v>
      </c>
      <c r="D7" s="208">
        <v>1.1475409836065573</v>
      </c>
      <c r="E7" s="208">
        <v>0.37496960485974351</v>
      </c>
      <c r="F7" s="208">
        <v>1.9201123623533711</v>
      </c>
      <c r="G7" s="208">
        <v>0.41921884503716866</v>
      </c>
      <c r="I7" s="87">
        <v>7</v>
      </c>
      <c r="J7" s="209">
        <v>507.14285714285717</v>
      </c>
      <c r="K7" s="209">
        <v>487.33531575089432</v>
      </c>
      <c r="L7" s="209">
        <v>526.95039853482001</v>
      </c>
      <c r="M7" s="209">
        <v>31.819431020623082</v>
      </c>
    </row>
    <row r="8" spans="1:13" x14ac:dyDescent="0.25">
      <c r="A8" s="5">
        <v>0.3</v>
      </c>
      <c r="C8" s="2">
        <v>373</v>
      </c>
      <c r="D8" s="208">
        <v>61.147540983606554</v>
      </c>
      <c r="E8" s="208">
        <v>57.905115165102231</v>
      </c>
      <c r="F8" s="208">
        <v>64.389966802110877</v>
      </c>
      <c r="G8" s="208">
        <v>1.9184995867011432</v>
      </c>
      <c r="I8" s="87">
        <v>373</v>
      </c>
      <c r="J8" s="209">
        <v>538.01340482573721</v>
      </c>
      <c r="K8" s="209">
        <v>535.510802081164</v>
      </c>
      <c r="L8" s="209">
        <v>540.51600757031042</v>
      </c>
      <c r="M8" s="209">
        <v>29.346691712206081</v>
      </c>
    </row>
    <row r="9" spans="1:13" x14ac:dyDescent="0.25">
      <c r="A9" s="5">
        <v>0.4</v>
      </c>
      <c r="C9" s="2">
        <v>223</v>
      </c>
      <c r="D9" s="208">
        <v>36.557377049180332</v>
      </c>
      <c r="E9" s="208">
        <v>33.352715816015831</v>
      </c>
      <c r="F9" s="208">
        <v>39.762038282344825</v>
      </c>
      <c r="G9" s="208">
        <v>1.8955752739944869</v>
      </c>
      <c r="I9" s="87">
        <v>223</v>
      </c>
      <c r="J9" s="209">
        <v>555.16143497757844</v>
      </c>
      <c r="K9" s="209">
        <v>551.71056748534511</v>
      </c>
      <c r="L9" s="209">
        <v>558.61230246981177</v>
      </c>
      <c r="M9" s="209">
        <v>31.289133215719215</v>
      </c>
    </row>
    <row r="10" spans="1:13" x14ac:dyDescent="0.25">
      <c r="A10" s="5">
        <v>0.5</v>
      </c>
      <c r="C10" s="2">
        <v>7</v>
      </c>
      <c r="D10" s="208">
        <v>1.1475409836065573</v>
      </c>
      <c r="E10" s="210">
        <v>0.37496960485974351</v>
      </c>
      <c r="F10" s="214">
        <v>1.9201123623533711</v>
      </c>
      <c r="G10" s="208">
        <v>0.41921884503716866</v>
      </c>
      <c r="I10" s="87">
        <v>7</v>
      </c>
      <c r="J10" s="209">
        <v>559.28571428571433</v>
      </c>
      <c r="K10" s="209">
        <v>541.20568649983966</v>
      </c>
      <c r="L10" s="209">
        <v>577.36574207158901</v>
      </c>
      <c r="M10" s="209">
        <v>29.044301137597181</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110</v>
      </c>
      <c r="J12" s="209">
        <v>526.5181818181818</v>
      </c>
      <c r="K12" s="209">
        <v>521.45309468251662</v>
      </c>
      <c r="L12" s="209">
        <v>531.58326895384698</v>
      </c>
      <c r="M12" s="209">
        <v>32.254928310780848</v>
      </c>
    </row>
    <row r="13" spans="1:13" x14ac:dyDescent="0.25">
      <c r="A13" s="88" t="s">
        <v>29</v>
      </c>
      <c r="B13" s="89"/>
      <c r="C13" s="89">
        <v>610</v>
      </c>
      <c r="D13" s="91"/>
      <c r="E13" s="92"/>
      <c r="F13" s="93"/>
      <c r="G13" s="93"/>
      <c r="H13" s="89"/>
      <c r="I13" s="90">
        <v>720</v>
      </c>
      <c r="J13" s="212">
        <v>541.47500000000002</v>
      </c>
      <c r="K13" s="212">
        <v>539.50112775806303</v>
      </c>
      <c r="L13" s="212">
        <v>543.44887224193701</v>
      </c>
      <c r="M13" s="212">
        <v>32.158671937856475</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3749D-7B18-4967-A5D9-D283D3179A2C}">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1424</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15</v>
      </c>
      <c r="D7" s="208">
        <v>2.8037383177570092</v>
      </c>
      <c r="E7" s="208">
        <v>1.5332051306744496</v>
      </c>
      <c r="F7" s="208">
        <v>4.0742715048395688</v>
      </c>
      <c r="G7" s="208">
        <v>0.71436947817683283</v>
      </c>
      <c r="I7" s="87">
        <v>15</v>
      </c>
      <c r="J7" s="209">
        <v>522.73333333333335</v>
      </c>
      <c r="K7" s="209">
        <v>512.28372471061505</v>
      </c>
      <c r="L7" s="209">
        <v>533.18294195605165</v>
      </c>
      <c r="M7" s="209">
        <v>24.569047503680224</v>
      </c>
    </row>
    <row r="8" spans="1:13" x14ac:dyDescent="0.25">
      <c r="A8" s="5">
        <v>0.3</v>
      </c>
      <c r="C8" s="2">
        <v>370</v>
      </c>
      <c r="D8" s="208">
        <v>69.158878504672899</v>
      </c>
      <c r="E8" s="208">
        <v>65.772359691756137</v>
      </c>
      <c r="F8" s="208">
        <v>72.545397317589661</v>
      </c>
      <c r="G8" s="208">
        <v>1.9985656722130203</v>
      </c>
      <c r="I8" s="87">
        <v>370</v>
      </c>
      <c r="J8" s="209">
        <v>537.40540540540542</v>
      </c>
      <c r="K8" s="209">
        <v>535.17858690362254</v>
      </c>
      <c r="L8" s="209">
        <v>539.63222390718829</v>
      </c>
      <c r="M8" s="209">
        <v>26.0032929533001</v>
      </c>
    </row>
    <row r="9" spans="1:13" x14ac:dyDescent="0.25">
      <c r="A9" s="5">
        <v>0.4</v>
      </c>
      <c r="C9" s="2">
        <v>150</v>
      </c>
      <c r="D9" s="208">
        <v>28.037383177570092</v>
      </c>
      <c r="E9" s="208">
        <v>24.741102382264849</v>
      </c>
      <c r="F9" s="208">
        <v>31.333663972875335</v>
      </c>
      <c r="G9" s="208">
        <v>1.9438000266626658</v>
      </c>
      <c r="I9" s="87">
        <v>150</v>
      </c>
      <c r="J9" s="209">
        <v>547.71333333333337</v>
      </c>
      <c r="K9" s="209">
        <v>543.91985497946916</v>
      </c>
      <c r="L9" s="209">
        <v>551.50681168719757</v>
      </c>
      <c r="M9" s="209">
        <v>28.20498710404155</v>
      </c>
    </row>
    <row r="10" spans="1:13" x14ac:dyDescent="0.25">
      <c r="A10" s="5">
        <v>0.5</v>
      </c>
      <c r="C10" s="2">
        <v>0</v>
      </c>
      <c r="D10" s="208">
        <v>0</v>
      </c>
      <c r="E10" s="208">
        <v>0</v>
      </c>
      <c r="F10" s="214">
        <v>0</v>
      </c>
      <c r="G10" s="208">
        <v>0</v>
      </c>
      <c r="I10" s="87">
        <v>0</v>
      </c>
      <c r="J10" s="209">
        <v>0</v>
      </c>
      <c r="K10" s="209">
        <v>0</v>
      </c>
      <c r="L10" s="209">
        <v>0</v>
      </c>
      <c r="M10" s="209">
        <v>0</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105</v>
      </c>
      <c r="J12" s="209">
        <v>539.00952380952378</v>
      </c>
      <c r="K12" s="209">
        <v>534.2137872346384</v>
      </c>
      <c r="L12" s="209">
        <v>543.80526038440917</v>
      </c>
      <c r="M12" s="209">
        <v>29.832705090894674</v>
      </c>
    </row>
    <row r="13" spans="1:13" x14ac:dyDescent="0.25">
      <c r="A13" s="88" t="s">
        <v>29</v>
      </c>
      <c r="B13" s="89"/>
      <c r="C13" s="89">
        <v>535</v>
      </c>
      <c r="D13" s="91"/>
      <c r="E13" s="92"/>
      <c r="F13" s="93"/>
      <c r="G13" s="93"/>
      <c r="H13" s="89"/>
      <c r="I13" s="90">
        <v>640</v>
      </c>
      <c r="J13" s="212">
        <v>539.74062500000002</v>
      </c>
      <c r="K13" s="212">
        <v>537.94677378474387</v>
      </c>
      <c r="L13" s="212">
        <v>541.53447621525618</v>
      </c>
      <c r="M13" s="212">
        <v>27.549839422234797</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08289-8B9F-4E70-92C6-52E2B5C4D160}">
  <dimension ref="A1:K15"/>
  <sheetViews>
    <sheetView zoomScale="140" zoomScaleNormal="140" workbookViewId="0">
      <selection activeCell="L1" sqref="L1:M1048576"/>
    </sheetView>
  </sheetViews>
  <sheetFormatPr defaultRowHeight="14.4" x14ac:dyDescent="0.3"/>
  <cols>
    <col min="1" max="1" width="26.33203125" customWidth="1"/>
    <col min="2" max="2" width="7.44140625" bestFit="1" customWidth="1"/>
    <col min="3" max="3" width="7.6640625" bestFit="1" customWidth="1"/>
    <col min="4" max="4" width="2.6640625" customWidth="1"/>
    <col min="5" max="5" width="7.44140625" bestFit="1" customWidth="1"/>
    <col min="6" max="6" width="7.6640625" bestFit="1" customWidth="1"/>
    <col min="7" max="7" width="2.6640625" customWidth="1"/>
    <col min="8" max="8" width="7.44140625" bestFit="1" customWidth="1"/>
    <col min="9" max="9" width="7.6640625" bestFit="1" customWidth="1"/>
    <col min="10" max="10" width="2.6640625" customWidth="1"/>
    <col min="11" max="11" width="7.44140625" bestFit="1" customWidth="1"/>
  </cols>
  <sheetData>
    <row r="1" spans="1:11" x14ac:dyDescent="0.3">
      <c r="A1" s="7" t="s">
        <v>1355</v>
      </c>
    </row>
    <row r="2" spans="1:11" ht="16.2" thickBot="1" x14ac:dyDescent="0.35">
      <c r="A2" s="7"/>
      <c r="B2" s="297" t="s">
        <v>94</v>
      </c>
      <c r="C2" s="297"/>
      <c r="D2" s="297"/>
      <c r="E2" s="297"/>
      <c r="F2" s="297"/>
      <c r="G2" s="297"/>
      <c r="H2" s="297"/>
      <c r="I2" s="297"/>
      <c r="J2" s="297"/>
      <c r="K2" s="297"/>
    </row>
    <row r="3" spans="1:11" ht="15" thickBot="1" x14ac:dyDescent="0.35">
      <c r="A3" s="57" t="s">
        <v>95</v>
      </c>
      <c r="B3" s="296" t="s">
        <v>22</v>
      </c>
      <c r="C3" s="296"/>
      <c r="D3" s="58"/>
      <c r="E3" s="296" t="s">
        <v>65</v>
      </c>
      <c r="F3" s="296"/>
      <c r="G3" s="58"/>
      <c r="H3" s="296" t="s">
        <v>16</v>
      </c>
      <c r="I3" s="296"/>
      <c r="J3" s="58"/>
      <c r="K3" s="246" t="s">
        <v>29</v>
      </c>
    </row>
    <row r="4" spans="1:11" x14ac:dyDescent="0.3">
      <c r="A4" s="7"/>
      <c r="B4" s="247" t="s">
        <v>0</v>
      </c>
      <c r="C4" s="247" t="s">
        <v>1</v>
      </c>
      <c r="D4" s="58"/>
      <c r="E4" s="247" t="s">
        <v>0</v>
      </c>
      <c r="F4" s="247" t="s">
        <v>1</v>
      </c>
      <c r="G4" s="58"/>
      <c r="H4" s="247" t="s">
        <v>0</v>
      </c>
      <c r="I4" s="247" t="s">
        <v>1</v>
      </c>
      <c r="J4" s="58"/>
      <c r="K4" s="58"/>
    </row>
    <row r="5" spans="1:11" x14ac:dyDescent="0.3">
      <c r="A5" s="59" t="s">
        <v>96</v>
      </c>
      <c r="B5" s="248">
        <v>202285</v>
      </c>
      <c r="C5" s="248">
        <v>49152</v>
      </c>
      <c r="D5" s="58"/>
      <c r="E5" s="248">
        <v>180729</v>
      </c>
      <c r="F5" s="248">
        <v>11094</v>
      </c>
      <c r="G5" s="58"/>
      <c r="H5" s="248">
        <v>75305</v>
      </c>
      <c r="I5" s="248">
        <v>10345</v>
      </c>
      <c r="J5" s="58"/>
      <c r="K5" s="248">
        <v>528910</v>
      </c>
    </row>
    <row r="6" spans="1:11" ht="15" thickBot="1" x14ac:dyDescent="0.35">
      <c r="A6" s="60" t="s">
        <v>97</v>
      </c>
      <c r="B6" s="249">
        <v>241183</v>
      </c>
      <c r="C6" s="249">
        <v>11218</v>
      </c>
      <c r="D6" s="250"/>
      <c r="E6" s="249">
        <v>176674</v>
      </c>
      <c r="F6" s="249">
        <v>32200</v>
      </c>
      <c r="G6" s="250"/>
      <c r="H6" s="249">
        <v>111855</v>
      </c>
      <c r="I6" s="249">
        <v>15814</v>
      </c>
      <c r="J6" s="250"/>
      <c r="K6" s="249">
        <v>588944</v>
      </c>
    </row>
    <row r="7" spans="1:11" x14ac:dyDescent="0.3">
      <c r="A7" s="7"/>
      <c r="B7" s="7"/>
      <c r="C7" s="7"/>
      <c r="D7" s="7"/>
      <c r="E7" s="7"/>
      <c r="F7" s="7"/>
      <c r="G7" s="7"/>
      <c r="H7" s="7"/>
      <c r="I7" s="7"/>
      <c r="J7" s="7"/>
      <c r="K7" s="7"/>
    </row>
    <row r="8" spans="1:11" ht="15" thickBot="1" x14ac:dyDescent="0.35">
      <c r="A8" s="7"/>
      <c r="B8" s="297" t="s">
        <v>98</v>
      </c>
      <c r="C8" s="297"/>
      <c r="D8" s="297"/>
      <c r="E8" s="297"/>
      <c r="F8" s="297"/>
      <c r="G8" s="297"/>
      <c r="H8" s="297"/>
      <c r="I8" s="297"/>
      <c r="J8" s="297"/>
      <c r="K8" s="297"/>
    </row>
    <row r="9" spans="1:11" ht="15" thickBot="1" x14ac:dyDescent="0.35">
      <c r="A9" s="57" t="s">
        <v>95</v>
      </c>
      <c r="B9" s="296" t="s">
        <v>22</v>
      </c>
      <c r="C9" s="296"/>
      <c r="D9" s="58"/>
      <c r="E9" s="296" t="s">
        <v>65</v>
      </c>
      <c r="F9" s="296"/>
      <c r="G9" s="58"/>
      <c r="H9" s="296" t="s">
        <v>16</v>
      </c>
      <c r="I9" s="296"/>
      <c r="J9" s="58"/>
      <c r="K9" s="7"/>
    </row>
    <row r="10" spans="1:11" x14ac:dyDescent="0.3">
      <c r="A10" s="7"/>
      <c r="B10" s="247" t="s">
        <v>0</v>
      </c>
      <c r="C10" s="247" t="s">
        <v>1</v>
      </c>
      <c r="D10" s="58"/>
      <c r="E10" s="247" t="s">
        <v>0</v>
      </c>
      <c r="F10" s="247" t="s">
        <v>1</v>
      </c>
      <c r="G10" s="58"/>
      <c r="H10" s="247" t="s">
        <v>0</v>
      </c>
      <c r="I10" s="247" t="s">
        <v>1</v>
      </c>
      <c r="J10" s="58"/>
      <c r="K10" s="247" t="s">
        <v>29</v>
      </c>
    </row>
    <row r="11" spans="1:11" ht="15.6" x14ac:dyDescent="0.3">
      <c r="A11" s="59" t="s">
        <v>96</v>
      </c>
      <c r="B11" s="247" t="s">
        <v>99</v>
      </c>
      <c r="C11" s="247" t="s">
        <v>100</v>
      </c>
      <c r="D11" s="58"/>
      <c r="E11" s="247" t="s">
        <v>101</v>
      </c>
      <c r="F11" s="247" t="s">
        <v>102</v>
      </c>
      <c r="G11" s="58"/>
      <c r="H11" s="247" t="s">
        <v>103</v>
      </c>
      <c r="I11" s="247" t="s">
        <v>104</v>
      </c>
      <c r="J11" s="58"/>
      <c r="K11" s="248">
        <v>6460</v>
      </c>
    </row>
    <row r="12" spans="1:11" ht="16.2" thickBot="1" x14ac:dyDescent="0.35">
      <c r="A12" s="60" t="s">
        <v>97</v>
      </c>
      <c r="B12" s="250" t="s">
        <v>99</v>
      </c>
      <c r="C12" s="250" t="s">
        <v>105</v>
      </c>
      <c r="D12" s="250"/>
      <c r="E12" s="250" t="s">
        <v>101</v>
      </c>
      <c r="F12" s="250" t="s">
        <v>106</v>
      </c>
      <c r="G12" s="250"/>
      <c r="H12" s="250" t="s">
        <v>103</v>
      </c>
      <c r="I12" s="250" t="s">
        <v>105</v>
      </c>
      <c r="J12" s="250"/>
      <c r="K12" s="249">
        <v>5320</v>
      </c>
    </row>
    <row r="13" spans="1:11" ht="15.6" x14ac:dyDescent="0.3">
      <c r="A13" s="62" t="s">
        <v>107</v>
      </c>
    </row>
    <row r="14" spans="1:11" ht="15.6" x14ac:dyDescent="0.3">
      <c r="A14" s="62" t="s">
        <v>108</v>
      </c>
    </row>
    <row r="15" spans="1:11" ht="16.2" x14ac:dyDescent="0.3">
      <c r="A15" s="61" t="s">
        <v>109</v>
      </c>
    </row>
  </sheetData>
  <mergeCells count="8">
    <mergeCell ref="B9:C9"/>
    <mergeCell ref="E9:F9"/>
    <mergeCell ref="H9:I9"/>
    <mergeCell ref="B2:K2"/>
    <mergeCell ref="B3:C3"/>
    <mergeCell ref="E3:F3"/>
    <mergeCell ref="H3:I3"/>
    <mergeCell ref="B8:K8"/>
  </mergeCell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A4B4A-F010-4306-A04B-E675C19B4316}">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1425</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11</v>
      </c>
      <c r="D7" s="208">
        <v>1.9503546099290781</v>
      </c>
      <c r="E7" s="208">
        <v>0.90148805454685188</v>
      </c>
      <c r="F7" s="208">
        <v>2.9992211653113041</v>
      </c>
      <c r="G7" s="208">
        <v>0.58280813725122738</v>
      </c>
      <c r="I7" s="87">
        <v>11</v>
      </c>
      <c r="J7" s="209">
        <v>517.81818181818187</v>
      </c>
      <c r="K7" s="209">
        <v>509.6547186373196</v>
      </c>
      <c r="L7" s="209">
        <v>525.98164499904419</v>
      </c>
      <c r="M7" s="209">
        <v>16.436655266922049</v>
      </c>
    </row>
    <row r="8" spans="1:13" x14ac:dyDescent="0.25">
      <c r="A8" s="5">
        <v>0.3</v>
      </c>
      <c r="C8" s="2">
        <v>379</v>
      </c>
      <c r="D8" s="208">
        <v>67.198581560283685</v>
      </c>
      <c r="E8" s="208">
        <v>63.849951389417939</v>
      </c>
      <c r="F8" s="208">
        <v>70.547211731149446</v>
      </c>
      <c r="G8" s="208">
        <v>1.978664526351201</v>
      </c>
      <c r="I8" s="87">
        <v>379</v>
      </c>
      <c r="J8" s="209">
        <v>538.88918205804748</v>
      </c>
      <c r="K8" s="209">
        <v>536.50786483629145</v>
      </c>
      <c r="L8" s="209">
        <v>541.27049927980352</v>
      </c>
      <c r="M8" s="209">
        <v>28.143591827792939</v>
      </c>
    </row>
    <row r="9" spans="1:13" x14ac:dyDescent="0.25">
      <c r="A9" s="5">
        <v>0.4</v>
      </c>
      <c r="C9" s="2">
        <v>170</v>
      </c>
      <c r="D9" s="208">
        <v>30.141843971631204</v>
      </c>
      <c r="E9" s="208">
        <v>26.86692768410121</v>
      </c>
      <c r="F9" s="208">
        <v>33.416760259161201</v>
      </c>
      <c r="G9" s="208">
        <v>1.9339234084698489</v>
      </c>
      <c r="I9" s="87">
        <v>170</v>
      </c>
      <c r="J9" s="209">
        <v>545.91176470588232</v>
      </c>
      <c r="K9" s="209">
        <v>542.10406178068786</v>
      </c>
      <c r="L9" s="209">
        <v>549.71946763107678</v>
      </c>
      <c r="M9" s="209">
        <v>30.139093376047462</v>
      </c>
    </row>
    <row r="10" spans="1:13" x14ac:dyDescent="0.25">
      <c r="A10" s="5">
        <v>0.5</v>
      </c>
      <c r="C10" s="2">
        <v>4</v>
      </c>
      <c r="D10" s="208">
        <v>0.70921985815602839</v>
      </c>
      <c r="E10" s="208">
        <v>3.7883275487751202E-2</v>
      </c>
      <c r="F10" s="214">
        <v>1.3805564408243054</v>
      </c>
      <c r="G10" s="208">
        <v>0.35366388044955316</v>
      </c>
      <c r="I10" s="87">
        <v>4</v>
      </c>
      <c r="J10" s="209">
        <v>573</v>
      </c>
      <c r="K10" s="209">
        <v>539.78175971343126</v>
      </c>
      <c r="L10" s="209">
        <v>606.21824028656874</v>
      </c>
      <c r="M10" s="209">
        <v>40.331955899344464</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76</v>
      </c>
      <c r="J12" s="209">
        <v>535.6973684210526</v>
      </c>
      <c r="K12" s="209">
        <v>529.85936418379595</v>
      </c>
      <c r="L12" s="209">
        <v>541.53537265830926</v>
      </c>
      <c r="M12" s="209">
        <v>30.896826044905048</v>
      </c>
    </row>
    <row r="13" spans="1:13" x14ac:dyDescent="0.25">
      <c r="A13" s="88" t="s">
        <v>29</v>
      </c>
      <c r="B13" s="89"/>
      <c r="C13" s="89">
        <v>564</v>
      </c>
      <c r="D13" s="91"/>
      <c r="E13" s="92"/>
      <c r="F13" s="93"/>
      <c r="G13" s="93"/>
      <c r="H13" s="89"/>
      <c r="I13" s="90">
        <v>640</v>
      </c>
      <c r="J13" s="212">
        <v>540.2265625</v>
      </c>
      <c r="K13" s="212">
        <v>538.31689862574945</v>
      </c>
      <c r="L13" s="212">
        <v>542.13622637425055</v>
      </c>
      <c r="M13" s="212">
        <v>29.328482004865215</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C4DC6-F693-466A-AE09-A07CC4AEA1FC}">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1426</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9</v>
      </c>
      <c r="D7" s="208">
        <v>4.7872340425531918</v>
      </c>
      <c r="E7" s="208">
        <v>2.1091375949618483</v>
      </c>
      <c r="F7" s="208">
        <v>7.4653304901445336</v>
      </c>
      <c r="G7" s="208">
        <v>1.4592113833900096</v>
      </c>
      <c r="I7" s="87">
        <v>9</v>
      </c>
      <c r="J7" s="209">
        <v>520.77777777777783</v>
      </c>
      <c r="K7" s="209">
        <v>512.6262901324294</v>
      </c>
      <c r="L7" s="209">
        <v>528.92926542312625</v>
      </c>
      <c r="M7" s="209">
        <v>14.805216798292568</v>
      </c>
    </row>
    <row r="8" spans="1:13" x14ac:dyDescent="0.25">
      <c r="A8" s="5">
        <v>0.3</v>
      </c>
      <c r="C8" s="2">
        <v>129</v>
      </c>
      <c r="D8" s="208">
        <v>68.61702127659575</v>
      </c>
      <c r="E8" s="208">
        <v>63.108117386717389</v>
      </c>
      <c r="F8" s="208">
        <v>74.125925166474104</v>
      </c>
      <c r="G8" s="208">
        <v>3.1716941394126832</v>
      </c>
      <c r="I8" s="87">
        <v>129</v>
      </c>
      <c r="J8" s="209">
        <v>534.37209302325584</v>
      </c>
      <c r="K8" s="209">
        <v>530.10354318048473</v>
      </c>
      <c r="L8" s="209">
        <v>538.64064286602695</v>
      </c>
      <c r="M8" s="209">
        <v>29.35160498365088</v>
      </c>
    </row>
    <row r="9" spans="1:13" x14ac:dyDescent="0.25">
      <c r="A9" s="5">
        <v>0.4</v>
      </c>
      <c r="C9" s="2">
        <v>49</v>
      </c>
      <c r="D9" s="208">
        <v>26.063829787234045</v>
      </c>
      <c r="E9" s="208">
        <v>20.83811989107971</v>
      </c>
      <c r="F9" s="208">
        <v>31.28953968338838</v>
      </c>
      <c r="G9" s="208">
        <v>3.0003773540965577</v>
      </c>
      <c r="I9" s="87">
        <v>49</v>
      </c>
      <c r="J9" s="209">
        <v>552</v>
      </c>
      <c r="K9" s="209">
        <v>544.11563760481317</v>
      </c>
      <c r="L9" s="209">
        <v>559.88436239518683</v>
      </c>
      <c r="M9" s="209">
        <v>33.413445397524235</v>
      </c>
    </row>
    <row r="10" spans="1:13" x14ac:dyDescent="0.25">
      <c r="A10" s="5">
        <v>0.5</v>
      </c>
      <c r="C10" s="2">
        <v>1</v>
      </c>
      <c r="D10" s="208">
        <v>0.53191489361702127</v>
      </c>
      <c r="E10" s="213">
        <v>0</v>
      </c>
      <c r="F10" s="214">
        <v>1.6196898001010176</v>
      </c>
      <c r="G10" s="208">
        <v>0.49715434800313751</v>
      </c>
      <c r="I10" s="87">
        <v>1</v>
      </c>
      <c r="J10" s="209">
        <v>592</v>
      </c>
      <c r="K10" s="209">
        <v>592</v>
      </c>
      <c r="L10" s="209">
        <v>592</v>
      </c>
      <c r="M10" s="209">
        <v>0</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35</v>
      </c>
      <c r="J12" s="209">
        <v>531.37142857142862</v>
      </c>
      <c r="K12" s="209">
        <v>522.6719390922666</v>
      </c>
      <c r="L12" s="209">
        <v>540.07091805059065</v>
      </c>
      <c r="M12" s="209">
        <v>31.159066015495132</v>
      </c>
    </row>
    <row r="13" spans="1:13" x14ac:dyDescent="0.25">
      <c r="A13" s="88" t="s">
        <v>29</v>
      </c>
      <c r="B13" s="89"/>
      <c r="C13" s="89">
        <v>188</v>
      </c>
      <c r="D13" s="91">
        <v>1</v>
      </c>
      <c r="E13" s="92"/>
      <c r="F13" s="93"/>
      <c r="G13" s="93"/>
      <c r="H13" s="89"/>
      <c r="I13" s="90">
        <v>223</v>
      </c>
      <c r="J13" s="212">
        <v>537.48430493273543</v>
      </c>
      <c r="K13" s="212">
        <v>534.02620135706104</v>
      </c>
      <c r="L13" s="212">
        <v>540.94240850840981</v>
      </c>
      <c r="M13" s="212">
        <v>31.264182012001694</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ED297-2012-4080-8B0D-66BEB0EA1AEF}">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1427</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37</v>
      </c>
      <c r="D7" s="208">
        <v>3.7793667007150153</v>
      </c>
      <c r="E7" s="208">
        <v>2.724342007729637</v>
      </c>
      <c r="F7" s="208">
        <v>4.8343913937003933</v>
      </c>
      <c r="G7" s="208">
        <v>0.60978142972532468</v>
      </c>
      <c r="I7" s="87">
        <v>37</v>
      </c>
      <c r="J7" s="209">
        <v>519.35135135135135</v>
      </c>
      <c r="K7" s="209">
        <v>507.10105595244005</v>
      </c>
      <c r="L7" s="209">
        <v>531.60164675026272</v>
      </c>
      <c r="M7" s="209">
        <v>45.264786544298431</v>
      </c>
    </row>
    <row r="8" spans="1:13" x14ac:dyDescent="0.25">
      <c r="A8" s="5">
        <v>0.3</v>
      </c>
      <c r="C8" s="2">
        <v>660</v>
      </c>
      <c r="D8" s="208">
        <v>67.415730337078656</v>
      </c>
      <c r="E8" s="208">
        <v>64.897175669695159</v>
      </c>
      <c r="F8" s="208">
        <v>69.93428500446214</v>
      </c>
      <c r="G8" s="208">
        <v>1.4987016660667751</v>
      </c>
      <c r="I8" s="87">
        <v>660</v>
      </c>
      <c r="J8" s="209">
        <v>567.43636363636358</v>
      </c>
      <c r="K8" s="209">
        <v>564.82366791305924</v>
      </c>
      <c r="L8" s="209">
        <v>570.04905935966792</v>
      </c>
      <c r="M8" s="209">
        <v>40.773111570261364</v>
      </c>
    </row>
    <row r="9" spans="1:13" x14ac:dyDescent="0.25">
      <c r="A9" s="5">
        <v>0.4</v>
      </c>
      <c r="C9" s="2">
        <v>279</v>
      </c>
      <c r="D9" s="208">
        <v>28.49846782431052</v>
      </c>
      <c r="E9" s="208">
        <v>26.07089523372737</v>
      </c>
      <c r="F9" s="208">
        <v>30.92604041489367</v>
      </c>
      <c r="G9" s="208">
        <v>1.4434408851965657</v>
      </c>
      <c r="I9" s="87">
        <v>279</v>
      </c>
      <c r="J9" s="209">
        <v>579.76702508960568</v>
      </c>
      <c r="K9" s="209">
        <v>576.04221052917637</v>
      </c>
      <c r="L9" s="209">
        <v>583.49183965003499</v>
      </c>
      <c r="M9" s="209">
        <v>37.793734808276902</v>
      </c>
    </row>
    <row r="10" spans="1:13" x14ac:dyDescent="0.25">
      <c r="A10" s="5">
        <v>0.5</v>
      </c>
      <c r="C10" s="2">
        <v>3</v>
      </c>
      <c r="D10" s="208">
        <v>0.30643513789581206</v>
      </c>
      <c r="E10" s="213">
        <v>0</v>
      </c>
      <c r="F10" s="214">
        <v>0.64849376201331266</v>
      </c>
      <c r="G10" s="208">
        <v>0.17673941655978623</v>
      </c>
      <c r="I10" s="87">
        <v>3</v>
      </c>
      <c r="J10" s="209">
        <v>621</v>
      </c>
      <c r="K10" s="209">
        <v>532.60875159390537</v>
      </c>
      <c r="L10" s="209">
        <v>709.39124840609463</v>
      </c>
      <c r="M10" s="209">
        <v>93</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141</v>
      </c>
      <c r="J12" s="209">
        <v>555.76595744680856</v>
      </c>
      <c r="K12" s="209">
        <v>549.06989258417241</v>
      </c>
      <c r="L12" s="209">
        <v>562.46202230944471</v>
      </c>
      <c r="M12" s="209">
        <v>48.299458485262605</v>
      </c>
    </row>
    <row r="13" spans="1:13" x14ac:dyDescent="0.25">
      <c r="A13" s="88" t="s">
        <v>29</v>
      </c>
      <c r="B13" s="89"/>
      <c r="C13" s="89">
        <v>979</v>
      </c>
      <c r="D13" s="91"/>
      <c r="E13" s="92"/>
      <c r="F13" s="93"/>
      <c r="G13" s="93"/>
      <c r="H13" s="89"/>
      <c r="I13" s="211">
        <v>1120</v>
      </c>
      <c r="J13" s="212">
        <v>567.59375</v>
      </c>
      <c r="K13" s="212">
        <v>565.48009981500263</v>
      </c>
      <c r="L13" s="212">
        <v>569.70740018499737</v>
      </c>
      <c r="M13" s="212">
        <v>42.968993083640953</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BD13F-9D39-4C21-B47D-BB08E8B23219}">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1428</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28</v>
      </c>
      <c r="D7" s="208">
        <v>7.1246819338422389</v>
      </c>
      <c r="E7" s="208">
        <v>4.8553310800937144</v>
      </c>
      <c r="F7" s="208">
        <v>9.3940327875907634</v>
      </c>
      <c r="G7" s="208">
        <v>1.2992414395246465</v>
      </c>
      <c r="I7" s="87">
        <v>28</v>
      </c>
      <c r="J7" s="209">
        <v>511.25</v>
      </c>
      <c r="K7" s="209">
        <v>492.864003171788</v>
      </c>
      <c r="L7" s="209">
        <v>529.635996828212</v>
      </c>
      <c r="M7" s="209">
        <v>59.025810424731112</v>
      </c>
    </row>
    <row r="8" spans="1:13" x14ac:dyDescent="0.25">
      <c r="A8" s="5">
        <v>0.3</v>
      </c>
      <c r="C8" s="2">
        <v>292</v>
      </c>
      <c r="D8" s="208">
        <v>74.300254452926211</v>
      </c>
      <c r="E8" s="208">
        <v>70.534117684311369</v>
      </c>
      <c r="F8" s="208">
        <v>78.066391221541039</v>
      </c>
      <c r="G8" s="208">
        <v>2.2070721402928215</v>
      </c>
      <c r="I8" s="87">
        <v>292</v>
      </c>
      <c r="J8" s="209">
        <v>572.11301369863008</v>
      </c>
      <c r="K8" s="209">
        <v>568.25899016802691</v>
      </c>
      <c r="L8" s="209">
        <v>575.96703722923326</v>
      </c>
      <c r="M8" s="209">
        <v>39.95595816581384</v>
      </c>
    </row>
    <row r="9" spans="1:13" x14ac:dyDescent="0.25">
      <c r="A9" s="5">
        <v>0.4</v>
      </c>
      <c r="C9" s="2">
        <v>72</v>
      </c>
      <c r="D9" s="208">
        <v>18.320610687022899</v>
      </c>
      <c r="E9" s="208">
        <v>14.972033562324839</v>
      </c>
      <c r="F9" s="208">
        <v>21.669187811720963</v>
      </c>
      <c r="G9" s="208">
        <v>1.9538138350238734</v>
      </c>
      <c r="I9" s="87">
        <v>72</v>
      </c>
      <c r="J9" s="209">
        <v>579.95833333333337</v>
      </c>
      <c r="K9" s="209">
        <v>571.81877446960004</v>
      </c>
      <c r="L9" s="209">
        <v>588.0978921970667</v>
      </c>
      <c r="M9" s="209">
        <v>41.90278403470532</v>
      </c>
    </row>
    <row r="10" spans="1:13" x14ac:dyDescent="0.25">
      <c r="A10" s="5">
        <v>0.5</v>
      </c>
      <c r="C10" s="2">
        <v>1</v>
      </c>
      <c r="D10" s="208">
        <v>0.2544529262086514</v>
      </c>
      <c r="E10" s="213">
        <v>0</v>
      </c>
      <c r="F10" s="214">
        <v>0.80120866456590101</v>
      </c>
      <c r="G10" s="208">
        <v>0.2544529262086514</v>
      </c>
      <c r="I10" s="87">
        <v>1</v>
      </c>
      <c r="J10" s="209">
        <v>604</v>
      </c>
      <c r="K10" s="209">
        <v>604</v>
      </c>
      <c r="L10" s="209">
        <v>604</v>
      </c>
      <c r="M10" s="209">
        <v>0</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57</v>
      </c>
      <c r="J12" s="209">
        <v>562.0526315789474</v>
      </c>
      <c r="K12" s="209">
        <v>550.23199651989762</v>
      </c>
      <c r="L12" s="209">
        <v>573.87326663799718</v>
      </c>
      <c r="M12" s="209">
        <v>54.144456599462956</v>
      </c>
    </row>
    <row r="13" spans="1:13" x14ac:dyDescent="0.25">
      <c r="A13" s="88" t="s">
        <v>29</v>
      </c>
      <c r="B13" s="89"/>
      <c r="C13" s="89">
        <v>393</v>
      </c>
      <c r="D13" s="91"/>
      <c r="E13" s="92"/>
      <c r="F13" s="93"/>
      <c r="G13" s="93"/>
      <c r="H13" s="89"/>
      <c r="I13" s="211">
        <v>450</v>
      </c>
      <c r="J13" s="212">
        <v>568.37777777777774</v>
      </c>
      <c r="K13" s="212">
        <v>564.79223008472559</v>
      </c>
      <c r="L13" s="212">
        <v>571.96332547082989</v>
      </c>
      <c r="M13" s="212">
        <v>46.146367740373613</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C6184-7880-4F64-BB92-BA9A7C5EA380}">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1429</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1</v>
      </c>
      <c r="D6" s="208">
        <v>0.12853470437017994</v>
      </c>
      <c r="E6" s="213">
        <v>0</v>
      </c>
      <c r="F6" s="208">
        <v>0.40447520235053147</v>
      </c>
      <c r="G6" s="208">
        <v>0.12853470437017997</v>
      </c>
      <c r="I6" s="87">
        <v>1</v>
      </c>
      <c r="J6" s="209">
        <v>415</v>
      </c>
      <c r="K6" s="209">
        <v>415</v>
      </c>
      <c r="L6" s="209">
        <v>415</v>
      </c>
      <c r="M6" s="209">
        <v>0</v>
      </c>
    </row>
    <row r="7" spans="1:13" x14ac:dyDescent="0.25">
      <c r="A7" s="5">
        <v>0.2</v>
      </c>
      <c r="C7" s="2">
        <v>72</v>
      </c>
      <c r="D7" s="208">
        <v>9.2544987146529554</v>
      </c>
      <c r="E7" s="208">
        <v>7.4781521529326298</v>
      </c>
      <c r="F7" s="208">
        <v>11.030845276373283</v>
      </c>
      <c r="G7" s="208">
        <v>1.0396292558943461</v>
      </c>
      <c r="I7" s="87">
        <v>72</v>
      </c>
      <c r="J7" s="209">
        <v>526.61111111111109</v>
      </c>
      <c r="K7" s="209">
        <v>520.05463080674213</v>
      </c>
      <c r="L7" s="209">
        <v>533.16759141548005</v>
      </c>
      <c r="M7" s="209">
        <v>33.788720326216186</v>
      </c>
    </row>
    <row r="8" spans="1:13" x14ac:dyDescent="0.25">
      <c r="A8" s="5">
        <v>0.3</v>
      </c>
      <c r="C8" s="2">
        <v>516</v>
      </c>
      <c r="D8" s="208">
        <v>66.323907455012858</v>
      </c>
      <c r="E8" s="208">
        <v>63.467541500580069</v>
      </c>
      <c r="F8" s="208">
        <v>69.180273409445633</v>
      </c>
      <c r="G8" s="208">
        <v>1.695451574945763</v>
      </c>
      <c r="I8" s="87">
        <v>516</v>
      </c>
      <c r="J8" s="209">
        <v>576.23062015503876</v>
      </c>
      <c r="K8" s="209">
        <v>573.39737400306103</v>
      </c>
      <c r="L8" s="209">
        <v>579.0638663070165</v>
      </c>
      <c r="M8" s="209">
        <v>39.088039940764197</v>
      </c>
    </row>
    <row r="9" spans="1:13" x14ac:dyDescent="0.25">
      <c r="A9" s="5">
        <v>0.4</v>
      </c>
      <c r="C9" s="2">
        <v>189</v>
      </c>
      <c r="D9" s="208">
        <v>24.29305912596401</v>
      </c>
      <c r="E9" s="208">
        <v>21.695158206498686</v>
      </c>
      <c r="F9" s="208">
        <v>26.890960045429342</v>
      </c>
      <c r="G9" s="208">
        <v>1.5385033388586786</v>
      </c>
      <c r="I9" s="87">
        <v>189</v>
      </c>
      <c r="J9" s="209">
        <v>580.43386243386249</v>
      </c>
      <c r="K9" s="209">
        <v>576.42023535231635</v>
      </c>
      <c r="L9" s="209">
        <v>584.44748951540862</v>
      </c>
      <c r="M9" s="209">
        <v>33.512178104069079</v>
      </c>
    </row>
    <row r="10" spans="1:13" x14ac:dyDescent="0.25">
      <c r="A10" s="5">
        <v>0.5</v>
      </c>
      <c r="C10" s="2">
        <v>0</v>
      </c>
      <c r="D10" s="208">
        <v>0</v>
      </c>
      <c r="E10" s="208">
        <v>0</v>
      </c>
      <c r="F10" s="214">
        <v>0</v>
      </c>
      <c r="G10" s="208">
        <v>0</v>
      </c>
      <c r="I10" s="87">
        <v>0</v>
      </c>
      <c r="J10" s="209">
        <v>0</v>
      </c>
      <c r="K10" s="209">
        <v>0</v>
      </c>
      <c r="L10" s="209">
        <v>0</v>
      </c>
      <c r="M10" s="209">
        <v>0</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142</v>
      </c>
      <c r="J12" s="209">
        <v>562.5</v>
      </c>
      <c r="K12" s="209">
        <v>555.88572316866691</v>
      </c>
      <c r="L12" s="209">
        <v>569.11427683133309</v>
      </c>
      <c r="M12" s="209">
        <v>47.869762735960613</v>
      </c>
    </row>
    <row r="13" spans="1:13" x14ac:dyDescent="0.25">
      <c r="A13" s="88" t="s">
        <v>29</v>
      </c>
      <c r="B13" s="89"/>
      <c r="C13" s="89">
        <v>778</v>
      </c>
      <c r="D13" s="91"/>
      <c r="E13" s="92"/>
      <c r="F13" s="93"/>
      <c r="G13" s="93"/>
      <c r="H13" s="89"/>
      <c r="I13" s="211">
        <v>920</v>
      </c>
      <c r="J13" s="212">
        <v>570.9163043478261</v>
      </c>
      <c r="K13" s="212">
        <v>568.64452766885927</v>
      </c>
      <c r="L13" s="212">
        <v>573.18808102679293</v>
      </c>
      <c r="M13" s="212">
        <v>41.849886608905173</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AF1CF-DE23-46D4-859B-B18EC607B7C8}">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1430</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12</v>
      </c>
      <c r="D7" s="208">
        <v>1.92</v>
      </c>
      <c r="E7" s="208">
        <v>1.0070284888096739</v>
      </c>
      <c r="F7" s="208">
        <v>2.8329715111903258</v>
      </c>
      <c r="G7" s="208">
        <v>0.50565890096945176</v>
      </c>
      <c r="I7" s="87">
        <v>12</v>
      </c>
      <c r="J7" s="209">
        <v>540.58333333333337</v>
      </c>
      <c r="K7" s="209">
        <v>526.21772633968226</v>
      </c>
      <c r="L7" s="209">
        <v>554.94894032698448</v>
      </c>
      <c r="M7" s="209">
        <v>30.215764498725232</v>
      </c>
    </row>
    <row r="8" spans="1:13" x14ac:dyDescent="0.25">
      <c r="A8" s="5">
        <v>0.3</v>
      </c>
      <c r="C8" s="2">
        <v>373</v>
      </c>
      <c r="D8" s="208">
        <v>59.68</v>
      </c>
      <c r="E8" s="208">
        <v>56.622416328643709</v>
      </c>
      <c r="F8" s="208">
        <v>62.73758367135629</v>
      </c>
      <c r="G8" s="208">
        <v>1.8075548402021919</v>
      </c>
      <c r="I8" s="87">
        <v>373</v>
      </c>
      <c r="J8" s="209">
        <v>561.90080428954423</v>
      </c>
      <c r="K8" s="209">
        <v>559.45785072692229</v>
      </c>
      <c r="L8" s="209">
        <v>564.34375785216616</v>
      </c>
      <c r="M8" s="209">
        <v>28.647624165349583</v>
      </c>
    </row>
    <row r="9" spans="1:13" x14ac:dyDescent="0.25">
      <c r="A9" s="5">
        <v>0.4</v>
      </c>
      <c r="C9" s="2">
        <v>237</v>
      </c>
      <c r="D9" s="208">
        <v>37.92</v>
      </c>
      <c r="E9" s="208">
        <v>34.894904896281218</v>
      </c>
      <c r="F9" s="208">
        <v>40.945095103718778</v>
      </c>
      <c r="G9" s="208">
        <v>1.7878325169474869</v>
      </c>
      <c r="I9" s="87">
        <v>237</v>
      </c>
      <c r="J9" s="209">
        <v>575.35443037974687</v>
      </c>
      <c r="K9" s="209">
        <v>572.1093086886774</v>
      </c>
      <c r="L9" s="209">
        <v>578.59955207081634</v>
      </c>
      <c r="M9" s="209">
        <v>30.333613106620259</v>
      </c>
    </row>
    <row r="10" spans="1:13" x14ac:dyDescent="0.25">
      <c r="A10" s="5">
        <v>0.5</v>
      </c>
      <c r="C10" s="2">
        <v>3</v>
      </c>
      <c r="D10" s="208">
        <v>0.48</v>
      </c>
      <c r="E10" s="213">
        <v>0</v>
      </c>
      <c r="F10" s="214">
        <v>0.97953201463604167</v>
      </c>
      <c r="G10" s="208">
        <v>0.25467869500027701</v>
      </c>
      <c r="I10" s="87">
        <v>3</v>
      </c>
      <c r="J10" s="209">
        <v>595</v>
      </c>
      <c r="K10" s="209">
        <v>577.18548726280005</v>
      </c>
      <c r="L10" s="209">
        <v>612.81451273719995</v>
      </c>
      <c r="M10" s="209">
        <v>18.734993995195193</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103</v>
      </c>
      <c r="J12" s="209">
        <v>561.90291262135918</v>
      </c>
      <c r="K12" s="209">
        <v>556.48189019448205</v>
      </c>
      <c r="L12" s="209">
        <v>567.32393504823631</v>
      </c>
      <c r="M12" s="209">
        <v>33.40556328068925</v>
      </c>
    </row>
    <row r="13" spans="1:13" x14ac:dyDescent="0.25">
      <c r="A13" s="88" t="s">
        <v>29</v>
      </c>
      <c r="B13" s="89"/>
      <c r="C13" s="89">
        <v>625</v>
      </c>
      <c r="D13" s="91"/>
      <c r="E13" s="92"/>
      <c r="F13" s="93"/>
      <c r="G13" s="93"/>
      <c r="H13" s="89"/>
      <c r="I13" s="211">
        <v>728</v>
      </c>
      <c r="J13" s="212">
        <v>566.06593406593402</v>
      </c>
      <c r="K13" s="212">
        <v>564.19086439992464</v>
      </c>
      <c r="L13" s="212">
        <v>567.9410037319434</v>
      </c>
      <c r="M13" s="212">
        <v>30.718646805722717</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26E20-EFB3-4285-AACC-C1E669E427F6}">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1431</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15</v>
      </c>
      <c r="D7" s="208">
        <v>3.9267015706806281</v>
      </c>
      <c r="E7" s="208">
        <v>2.2212568771432881</v>
      </c>
      <c r="F7" s="208">
        <v>5.6321462642179689</v>
      </c>
      <c r="G7" s="208">
        <v>0.95493367896957237</v>
      </c>
      <c r="I7" s="87">
        <v>15</v>
      </c>
      <c r="J7" s="209">
        <v>560.79999999999995</v>
      </c>
      <c r="K7" s="209">
        <v>548.54512617912997</v>
      </c>
      <c r="L7" s="209">
        <v>573.05487382086994</v>
      </c>
      <c r="M7" s="209">
        <v>28.795336924082495</v>
      </c>
    </row>
    <row r="8" spans="1:13" x14ac:dyDescent="0.25">
      <c r="A8" s="5">
        <v>0.3</v>
      </c>
      <c r="C8" s="2">
        <v>257</v>
      </c>
      <c r="D8" s="208">
        <v>67.277486910994767</v>
      </c>
      <c r="E8" s="208">
        <v>63.342946024612843</v>
      </c>
      <c r="F8" s="208">
        <v>71.212027797376692</v>
      </c>
      <c r="G8" s="208">
        <v>2.3068327954163141</v>
      </c>
      <c r="I8" s="87">
        <v>257</v>
      </c>
      <c r="J8" s="209">
        <v>564.11284046692606</v>
      </c>
      <c r="K8" s="209">
        <v>561.12240377287117</v>
      </c>
      <c r="L8" s="209">
        <v>567.10327716098095</v>
      </c>
      <c r="M8" s="209">
        <v>29.08498643700657</v>
      </c>
    </row>
    <row r="9" spans="1:13" x14ac:dyDescent="0.25">
      <c r="A9" s="5">
        <v>0.4</v>
      </c>
      <c r="C9" s="2">
        <v>109</v>
      </c>
      <c r="D9" s="208">
        <v>28.534031413612563</v>
      </c>
      <c r="E9" s="208">
        <v>24.742361216822609</v>
      </c>
      <c r="F9" s="208">
        <v>32.325701610402525</v>
      </c>
      <c r="G9" s="208">
        <v>2.2201847810123083</v>
      </c>
      <c r="I9" s="87">
        <v>109</v>
      </c>
      <c r="J9" s="209">
        <v>573.09174311926608</v>
      </c>
      <c r="K9" s="209">
        <v>568.53982161791657</v>
      </c>
      <c r="L9" s="209">
        <v>577.6436646206156</v>
      </c>
      <c r="M9" s="209">
        <v>28.832062041467495</v>
      </c>
    </row>
    <row r="10" spans="1:13" x14ac:dyDescent="0.25">
      <c r="A10" s="5">
        <v>0.5</v>
      </c>
      <c r="C10" s="2">
        <v>1</v>
      </c>
      <c r="D10" s="208">
        <v>0.26178010471204188</v>
      </c>
      <c r="E10" s="213">
        <v>0</v>
      </c>
      <c r="F10" s="214">
        <v>0.80690017017325877</v>
      </c>
      <c r="G10" s="208">
        <v>0.25122163436474088</v>
      </c>
      <c r="I10" s="87">
        <v>1</v>
      </c>
      <c r="J10" s="209">
        <v>590</v>
      </c>
      <c r="K10" s="209">
        <v>590</v>
      </c>
      <c r="L10" s="209">
        <v>590</v>
      </c>
      <c r="M10" s="209">
        <v>0</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64</v>
      </c>
      <c r="J12" s="209">
        <v>558.46875</v>
      </c>
      <c r="K12" s="209">
        <v>552.08423408275723</v>
      </c>
      <c r="L12" s="209">
        <v>564.85326591724277</v>
      </c>
      <c r="M12" s="209">
        <v>30.987436650338314</v>
      </c>
    </row>
    <row r="13" spans="1:13" x14ac:dyDescent="0.25">
      <c r="A13" s="88" t="s">
        <v>29</v>
      </c>
      <c r="B13" s="89"/>
      <c r="C13" s="89">
        <v>382</v>
      </c>
      <c r="D13" s="91"/>
      <c r="E13" s="92"/>
      <c r="F13" s="93"/>
      <c r="G13" s="93"/>
      <c r="H13" s="89"/>
      <c r="I13" s="211">
        <v>446</v>
      </c>
      <c r="J13" s="212">
        <v>565.44394618834076</v>
      </c>
      <c r="K13" s="212">
        <v>563.1354252151649</v>
      </c>
      <c r="L13" s="212">
        <v>567.75246716151662</v>
      </c>
      <c r="M13" s="212">
        <v>29.578009545306916</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1976A-AC68-426B-A64A-3050CDFF5D44}">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1432</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16</v>
      </c>
      <c r="D7" s="208">
        <v>5.298013245033113</v>
      </c>
      <c r="E7" s="208">
        <v>3.0651759791720603</v>
      </c>
      <c r="F7" s="208">
        <v>7.5308505108941644</v>
      </c>
      <c r="G7" s="208">
        <v>1.2529454152537427</v>
      </c>
      <c r="I7" s="87">
        <v>16</v>
      </c>
      <c r="J7" s="209">
        <v>527.125</v>
      </c>
      <c r="K7" s="209">
        <v>514.63463107666212</v>
      </c>
      <c r="L7" s="209">
        <v>539.61536892333788</v>
      </c>
      <c r="M7" s="209">
        <v>30.296039345102521</v>
      </c>
    </row>
    <row r="8" spans="1:13" x14ac:dyDescent="0.25">
      <c r="A8" s="5">
        <v>0.3</v>
      </c>
      <c r="C8" s="2">
        <v>190</v>
      </c>
      <c r="D8" s="208">
        <v>62.913907284768214</v>
      </c>
      <c r="E8" s="208">
        <v>58.290335581176279</v>
      </c>
      <c r="F8" s="208">
        <v>67.537478988360149</v>
      </c>
      <c r="G8" s="208">
        <v>2.7019353618533111</v>
      </c>
      <c r="I8" s="87">
        <v>190</v>
      </c>
      <c r="J8" s="209">
        <v>564.61052631578946</v>
      </c>
      <c r="K8" s="209">
        <v>561.49141387274119</v>
      </c>
      <c r="L8" s="209">
        <v>567.72963875883772</v>
      </c>
      <c r="M8" s="209">
        <v>26.071044465266166</v>
      </c>
    </row>
    <row r="9" spans="1:13" x14ac:dyDescent="0.25">
      <c r="A9" s="5">
        <v>0.4</v>
      </c>
      <c r="C9" s="2">
        <v>96</v>
      </c>
      <c r="D9" s="208">
        <v>31.788079470198678</v>
      </c>
      <c r="E9" s="208">
        <v>27.324932940080849</v>
      </c>
      <c r="F9" s="208">
        <v>36.251226000316507</v>
      </c>
      <c r="G9" s="208">
        <v>2.6047039588681673</v>
      </c>
      <c r="I9" s="87">
        <v>96</v>
      </c>
      <c r="J9" s="209">
        <v>575.29166666666663</v>
      </c>
      <c r="K9" s="209">
        <v>570.72575686680591</v>
      </c>
      <c r="L9" s="209">
        <v>579.85757646652735</v>
      </c>
      <c r="M9" s="209">
        <v>27.127735531881743</v>
      </c>
    </row>
    <row r="10" spans="1:13" x14ac:dyDescent="0.25">
      <c r="A10" s="5">
        <v>0.5</v>
      </c>
      <c r="C10" s="2">
        <v>0</v>
      </c>
      <c r="D10" s="208">
        <v>0</v>
      </c>
      <c r="E10" s="208">
        <v>0</v>
      </c>
      <c r="F10" s="214">
        <v>0</v>
      </c>
      <c r="G10" s="208">
        <v>0</v>
      </c>
      <c r="I10" s="87">
        <v>0</v>
      </c>
      <c r="J10" s="209">
        <v>0</v>
      </c>
      <c r="K10" s="209">
        <v>0</v>
      </c>
      <c r="L10" s="209">
        <v>0</v>
      </c>
      <c r="M10" s="209">
        <v>0</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58</v>
      </c>
      <c r="J12" s="209">
        <v>560.27586206896547</v>
      </c>
      <c r="K12" s="209">
        <v>552.79442216951134</v>
      </c>
      <c r="L12" s="209">
        <v>567.7573019684196</v>
      </c>
      <c r="M12" s="209">
        <v>34.550138041945416</v>
      </c>
    </row>
    <row r="13" spans="1:13" x14ac:dyDescent="0.25">
      <c r="A13" s="88" t="s">
        <v>29</v>
      </c>
      <c r="B13" s="89"/>
      <c r="C13" s="89">
        <v>302</v>
      </c>
      <c r="D13" s="91"/>
      <c r="E13" s="92"/>
      <c r="F13" s="93"/>
      <c r="G13" s="93"/>
      <c r="H13" s="89"/>
      <c r="I13" s="211">
        <v>360</v>
      </c>
      <c r="J13" s="212">
        <v>565.09444444444443</v>
      </c>
      <c r="K13" s="212">
        <v>562.52139936384594</v>
      </c>
      <c r="L13" s="212">
        <v>567.66748952504292</v>
      </c>
      <c r="M13" s="212">
        <v>29.603921524131451</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CBB5D-598B-4172-ACFD-77B047A79672}">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1433</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9</v>
      </c>
      <c r="D7" s="208">
        <v>4.5</v>
      </c>
      <c r="E7" s="208">
        <v>1.8215164956313097</v>
      </c>
      <c r="F7" s="208">
        <v>7.1784835043686908</v>
      </c>
      <c r="G7" s="208">
        <v>1.469539975194097</v>
      </c>
      <c r="I7" s="87">
        <v>9</v>
      </c>
      <c r="J7" s="209">
        <v>529.88888888888891</v>
      </c>
      <c r="K7" s="209">
        <v>510.4824849758906</v>
      </c>
      <c r="L7" s="209">
        <v>549.29529280188729</v>
      </c>
      <c r="M7" s="209">
        <v>35.271959275196373</v>
      </c>
    </row>
    <row r="8" spans="1:13" x14ac:dyDescent="0.25">
      <c r="A8" s="5">
        <v>0.3</v>
      </c>
      <c r="C8" s="2">
        <v>145</v>
      </c>
      <c r="D8" s="208">
        <v>72.5</v>
      </c>
      <c r="E8" s="208">
        <v>67.01926684215141</v>
      </c>
      <c r="F8" s="208">
        <v>77.980733157848576</v>
      </c>
      <c r="G8" s="208">
        <v>3.1652557907861931</v>
      </c>
      <c r="I8" s="87">
        <v>145</v>
      </c>
      <c r="J8" s="209">
        <v>574.10344827586209</v>
      </c>
      <c r="K8" s="209">
        <v>567.32465701870331</v>
      </c>
      <c r="L8" s="209">
        <v>580.88223953302088</v>
      </c>
      <c r="M8" s="209">
        <v>49.453783719124381</v>
      </c>
    </row>
    <row r="9" spans="1:13" x14ac:dyDescent="0.25">
      <c r="A9" s="5">
        <v>0.4</v>
      </c>
      <c r="C9" s="2">
        <v>45</v>
      </c>
      <c r="D9" s="208">
        <v>22.5</v>
      </c>
      <c r="E9" s="208">
        <v>17.358192872639204</v>
      </c>
      <c r="F9" s="208">
        <v>27.641807127360796</v>
      </c>
      <c r="G9" s="208">
        <v>2.960162633044062</v>
      </c>
      <c r="I9" s="87">
        <v>45</v>
      </c>
      <c r="J9" s="209">
        <v>584.24444444444441</v>
      </c>
      <c r="K9" s="209">
        <v>574.17942163139708</v>
      </c>
      <c r="L9" s="209">
        <v>594.30946725749175</v>
      </c>
      <c r="M9" s="209">
        <v>40.905742848404522</v>
      </c>
    </row>
    <row r="10" spans="1:13" x14ac:dyDescent="0.25">
      <c r="A10" s="5">
        <v>0.5</v>
      </c>
      <c r="C10" s="2">
        <v>1</v>
      </c>
      <c r="D10" s="208">
        <v>0.5</v>
      </c>
      <c r="E10" s="213">
        <v>0</v>
      </c>
      <c r="F10" s="214">
        <v>1.5762733730832794</v>
      </c>
      <c r="G10" s="208">
        <v>0.5</v>
      </c>
      <c r="I10" s="87">
        <v>1</v>
      </c>
      <c r="J10" s="209">
        <v>714</v>
      </c>
      <c r="K10" s="209">
        <v>714</v>
      </c>
      <c r="L10" s="209">
        <v>714</v>
      </c>
      <c r="M10" s="209">
        <v>0</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68</v>
      </c>
      <c r="J12" s="209">
        <v>568.13235294117646</v>
      </c>
      <c r="K12" s="209">
        <v>556.30990242071982</v>
      </c>
      <c r="L12" s="209">
        <v>579.95480346163311</v>
      </c>
      <c r="M12" s="209">
        <v>59.064322238938949</v>
      </c>
    </row>
    <row r="13" spans="1:13" x14ac:dyDescent="0.25">
      <c r="A13" s="88" t="s">
        <v>29</v>
      </c>
      <c r="B13" s="89"/>
      <c r="C13" s="89">
        <v>200</v>
      </c>
      <c r="D13" s="91"/>
      <c r="E13" s="92"/>
      <c r="F13" s="93"/>
      <c r="G13" s="93"/>
      <c r="H13" s="89"/>
      <c r="I13" s="211">
        <v>268</v>
      </c>
      <c r="J13" s="212">
        <v>573.32835820895525</v>
      </c>
      <c r="K13" s="212">
        <v>568.11611066956368</v>
      </c>
      <c r="L13" s="212">
        <v>578.54060574834682</v>
      </c>
      <c r="M13" s="212">
        <v>51.695851530458611</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A94A2-D35F-4AF7-B5D9-09AB4E5E82BC}">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1434</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13</v>
      </c>
      <c r="D7" s="208">
        <v>4.1533546325878596</v>
      </c>
      <c r="E7" s="208">
        <v>2.1301103603598062</v>
      </c>
      <c r="F7" s="208">
        <v>6.1765989048159122</v>
      </c>
      <c r="G7" s="208">
        <v>1.129563548221322</v>
      </c>
      <c r="I7" s="87">
        <v>13</v>
      </c>
      <c r="J7" s="209">
        <v>534.69230769230774</v>
      </c>
      <c r="K7" s="209">
        <v>511.87086895955258</v>
      </c>
      <c r="L7" s="209">
        <v>557.51374642506289</v>
      </c>
      <c r="M7" s="209">
        <v>49.908891351115336</v>
      </c>
    </row>
    <row r="8" spans="1:13" x14ac:dyDescent="0.25">
      <c r="A8" s="5">
        <v>0.3</v>
      </c>
      <c r="C8" s="2">
        <v>191</v>
      </c>
      <c r="D8" s="208">
        <v>61.022364217252402</v>
      </c>
      <c r="E8" s="208">
        <v>56.30756443652345</v>
      </c>
      <c r="F8" s="208">
        <v>65.737163997981355</v>
      </c>
      <c r="G8" s="208">
        <v>2.7610544059999573</v>
      </c>
      <c r="I8" s="87">
        <v>191</v>
      </c>
      <c r="J8" s="209">
        <v>573.86387434554979</v>
      </c>
      <c r="K8" s="209">
        <v>569.58834173375737</v>
      </c>
      <c r="L8" s="209">
        <v>578.1394069573422</v>
      </c>
      <c r="M8" s="209">
        <v>35.840175981489381</v>
      </c>
    </row>
    <row r="9" spans="1:13" x14ac:dyDescent="0.25">
      <c r="A9" s="5">
        <v>0.4</v>
      </c>
      <c r="C9" s="2">
        <v>108</v>
      </c>
      <c r="D9" s="208">
        <v>34.504792332268366</v>
      </c>
      <c r="E9" s="208">
        <v>29.905018276458211</v>
      </c>
      <c r="F9" s="208">
        <v>39.104566388078524</v>
      </c>
      <c r="G9" s="208">
        <v>2.6913313711148654</v>
      </c>
      <c r="I9" s="87">
        <v>108</v>
      </c>
      <c r="J9" s="209">
        <v>584.96296296296293</v>
      </c>
      <c r="K9" s="209">
        <v>579.57905014693449</v>
      </c>
      <c r="L9" s="209">
        <v>590.34687577899138</v>
      </c>
      <c r="M9" s="209">
        <v>33.936974549981507</v>
      </c>
    </row>
    <row r="10" spans="1:13" x14ac:dyDescent="0.25">
      <c r="A10" s="5">
        <v>0.5</v>
      </c>
      <c r="C10" s="2">
        <v>1</v>
      </c>
      <c r="D10" s="208">
        <v>0.31948881789137379</v>
      </c>
      <c r="E10" s="213">
        <v>0</v>
      </c>
      <c r="F10" s="214">
        <v>1.0063105828639267</v>
      </c>
      <c r="G10" s="208">
        <v>0.31948881789137379</v>
      </c>
      <c r="I10" s="87">
        <v>1</v>
      </c>
      <c r="J10" s="209">
        <v>699</v>
      </c>
      <c r="K10" s="209">
        <v>699</v>
      </c>
      <c r="L10" s="209">
        <v>699</v>
      </c>
      <c r="M10" s="209">
        <v>0</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87</v>
      </c>
      <c r="J12" s="209">
        <v>566.58620689655174</v>
      </c>
      <c r="K12" s="209">
        <v>556.96000099682783</v>
      </c>
      <c r="L12" s="209">
        <v>576.21241279627566</v>
      </c>
      <c r="M12" s="209">
        <v>54.460045462009468</v>
      </c>
    </row>
    <row r="13" spans="1:13" x14ac:dyDescent="0.25">
      <c r="A13" s="88" t="s">
        <v>29</v>
      </c>
      <c r="B13" s="89"/>
      <c r="C13" s="89">
        <v>313</v>
      </c>
      <c r="D13" s="91"/>
      <c r="E13" s="92"/>
      <c r="F13" s="93"/>
      <c r="G13" s="93"/>
      <c r="H13" s="89"/>
      <c r="I13" s="211">
        <v>400</v>
      </c>
      <c r="J13" s="212">
        <v>574.3175</v>
      </c>
      <c r="K13" s="212">
        <v>570.85071994502528</v>
      </c>
      <c r="L13" s="212">
        <v>577.78428005497472</v>
      </c>
      <c r="M13" s="212">
        <v>42.055181481877852</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D5919-7B95-49DE-B47C-4904FBFE8E76}">
  <dimension ref="A1:H30"/>
  <sheetViews>
    <sheetView topLeftCell="A10" zoomScale="140" zoomScaleNormal="140" workbookViewId="0">
      <selection activeCell="C16" sqref="C16:C25"/>
    </sheetView>
  </sheetViews>
  <sheetFormatPr defaultColWidth="15.5546875" defaultRowHeight="13.8" x14ac:dyDescent="0.25"/>
  <cols>
    <col min="1" max="1" width="20.6640625" style="7" customWidth="1"/>
    <col min="2" max="2" width="15" style="7" bestFit="1" customWidth="1"/>
    <col min="3" max="3" width="16" style="7" bestFit="1" customWidth="1"/>
    <col min="4" max="4" width="16.88671875" style="7" bestFit="1" customWidth="1"/>
    <col min="5" max="5" width="22.33203125" style="33" bestFit="1" customWidth="1"/>
    <col min="6" max="6" width="19" style="7" bestFit="1" customWidth="1"/>
    <col min="7" max="7" width="9.33203125" style="7" bestFit="1" customWidth="1"/>
    <col min="8" max="12" width="15.5546875" style="7"/>
    <col min="13" max="13" width="21.33203125" style="7" customWidth="1"/>
    <col min="14" max="16384" width="15.5546875" style="7"/>
  </cols>
  <sheetData>
    <row r="1" spans="1:8" x14ac:dyDescent="0.25">
      <c r="A1" s="7" t="s">
        <v>1389</v>
      </c>
    </row>
    <row r="2" spans="1:8" x14ac:dyDescent="0.25">
      <c r="A2" s="18" t="s">
        <v>112</v>
      </c>
      <c r="B2" s="18" t="s">
        <v>60</v>
      </c>
      <c r="C2" s="18" t="s">
        <v>201</v>
      </c>
      <c r="D2" s="18" t="s">
        <v>62</v>
      </c>
      <c r="E2" s="42" t="s">
        <v>63</v>
      </c>
      <c r="F2" s="18" t="s">
        <v>64</v>
      </c>
      <c r="G2" s="19" t="s">
        <v>4</v>
      </c>
    </row>
    <row r="3" spans="1:8" x14ac:dyDescent="0.25">
      <c r="A3" s="298" t="s">
        <v>1390</v>
      </c>
      <c r="B3" s="283" t="s">
        <v>221</v>
      </c>
      <c r="C3" s="144"/>
      <c r="D3" s="283" t="s">
        <v>222</v>
      </c>
      <c r="E3" s="298" t="s">
        <v>223</v>
      </c>
      <c r="F3" s="16" t="s">
        <v>76</v>
      </c>
      <c r="G3" s="148">
        <v>24254</v>
      </c>
      <c r="H3" s="2"/>
    </row>
    <row r="4" spans="1:8" x14ac:dyDescent="0.25">
      <c r="A4" s="299"/>
      <c r="B4" s="284"/>
      <c r="C4" s="145"/>
      <c r="D4" s="284"/>
      <c r="E4" s="299"/>
      <c r="F4" s="7" t="s">
        <v>75</v>
      </c>
      <c r="G4" s="149">
        <v>123139</v>
      </c>
      <c r="H4" s="34"/>
    </row>
    <row r="5" spans="1:8" x14ac:dyDescent="0.25">
      <c r="A5" s="299"/>
      <c r="B5" s="284"/>
      <c r="C5" s="145"/>
      <c r="D5" s="284"/>
      <c r="E5" s="299"/>
      <c r="F5" s="7" t="s">
        <v>74</v>
      </c>
      <c r="G5" s="149">
        <v>120443</v>
      </c>
      <c r="H5" s="2"/>
    </row>
    <row r="6" spans="1:8" x14ac:dyDescent="0.25">
      <c r="A6" s="299"/>
      <c r="B6" s="284"/>
      <c r="C6" s="145"/>
      <c r="D6" s="284"/>
      <c r="E6" s="300"/>
      <c r="F6" s="7" t="s">
        <v>73</v>
      </c>
      <c r="G6" s="149">
        <v>54039</v>
      </c>
      <c r="H6" s="2"/>
    </row>
    <row r="7" spans="1:8" ht="13.95" customHeight="1" x14ac:dyDescent="0.25">
      <c r="A7" s="299"/>
      <c r="B7" s="284"/>
      <c r="C7" s="145"/>
      <c r="D7" s="284"/>
      <c r="E7" s="298" t="s">
        <v>224</v>
      </c>
      <c r="F7" s="7" t="s">
        <v>80</v>
      </c>
      <c r="G7" s="149">
        <v>10797</v>
      </c>
      <c r="H7" s="2"/>
    </row>
    <row r="8" spans="1:8" x14ac:dyDescent="0.25">
      <c r="A8" s="299"/>
      <c r="B8" s="284"/>
      <c r="C8" s="145"/>
      <c r="D8" s="284"/>
      <c r="E8" s="299"/>
      <c r="F8" s="7" t="s">
        <v>79</v>
      </c>
      <c r="G8" s="149">
        <v>15665</v>
      </c>
      <c r="H8" s="34"/>
    </row>
    <row r="9" spans="1:8" x14ac:dyDescent="0.25">
      <c r="A9" s="299"/>
      <c r="B9" s="284"/>
      <c r="C9" s="145"/>
      <c r="D9" s="284"/>
      <c r="E9" s="299"/>
      <c r="F9" s="7" t="s">
        <v>78</v>
      </c>
      <c r="G9" s="149">
        <v>16302</v>
      </c>
      <c r="H9" s="2"/>
    </row>
    <row r="10" spans="1:8" x14ac:dyDescent="0.25">
      <c r="A10" s="299"/>
      <c r="B10" s="284"/>
      <c r="C10" s="145"/>
      <c r="D10" s="285"/>
      <c r="E10" s="300"/>
      <c r="F10" s="7" t="s">
        <v>77</v>
      </c>
      <c r="G10" s="149">
        <v>1487</v>
      </c>
      <c r="H10" s="2"/>
    </row>
    <row r="11" spans="1:8" x14ac:dyDescent="0.25">
      <c r="A11" s="299"/>
      <c r="B11" s="284"/>
      <c r="C11" s="145"/>
      <c r="D11" s="283" t="s">
        <v>212</v>
      </c>
      <c r="E11" s="283" t="s">
        <v>225</v>
      </c>
      <c r="F11" s="7" t="s">
        <v>76</v>
      </c>
      <c r="G11" s="149">
        <v>16419</v>
      </c>
      <c r="H11" s="2"/>
    </row>
    <row r="12" spans="1:8" x14ac:dyDescent="0.25">
      <c r="A12" s="299"/>
      <c r="B12" s="284"/>
      <c r="C12" s="145"/>
      <c r="D12" s="284"/>
      <c r="E12" s="284"/>
      <c r="F12" s="7" t="s">
        <v>75</v>
      </c>
      <c r="G12" s="149">
        <v>41246</v>
      </c>
      <c r="H12" s="34"/>
    </row>
    <row r="13" spans="1:8" x14ac:dyDescent="0.25">
      <c r="A13" s="299"/>
      <c r="B13" s="284"/>
      <c r="C13" s="145"/>
      <c r="D13" s="284"/>
      <c r="E13" s="284"/>
      <c r="F13" s="7" t="s">
        <v>74</v>
      </c>
      <c r="G13" s="149">
        <v>34281</v>
      </c>
      <c r="H13" s="2"/>
    </row>
    <row r="14" spans="1:8" x14ac:dyDescent="0.25">
      <c r="A14" s="299"/>
      <c r="B14" s="284"/>
      <c r="C14" s="145"/>
      <c r="D14" s="284"/>
      <c r="E14" s="285"/>
      <c r="F14" s="7" t="s">
        <v>73</v>
      </c>
      <c r="G14" s="149">
        <v>75336</v>
      </c>
      <c r="H14" s="2"/>
    </row>
    <row r="15" spans="1:8" x14ac:dyDescent="0.25">
      <c r="A15" s="299"/>
      <c r="B15" s="285"/>
      <c r="C15" s="146"/>
      <c r="D15" s="285"/>
      <c r="E15" s="147" t="s">
        <v>138</v>
      </c>
      <c r="F15" s="18" t="s">
        <v>72</v>
      </c>
      <c r="G15" s="150">
        <v>10729</v>
      </c>
      <c r="H15" s="34"/>
    </row>
    <row r="16" spans="1:8" x14ac:dyDescent="0.25">
      <c r="A16" s="299"/>
      <c r="B16" s="283" t="s">
        <v>226</v>
      </c>
      <c r="C16" s="283" t="s">
        <v>1673</v>
      </c>
      <c r="D16" s="283" t="s">
        <v>227</v>
      </c>
      <c r="E16" s="283" t="s">
        <v>228</v>
      </c>
      <c r="F16" s="16" t="s">
        <v>71</v>
      </c>
      <c r="G16" s="148">
        <v>30008</v>
      </c>
      <c r="H16" s="2"/>
    </row>
    <row r="17" spans="1:8" x14ac:dyDescent="0.25">
      <c r="A17" s="299"/>
      <c r="B17" s="284"/>
      <c r="C17" s="284"/>
      <c r="D17" s="284"/>
      <c r="E17" s="285"/>
      <c r="F17" s="7" t="s">
        <v>70</v>
      </c>
      <c r="G17" s="149">
        <v>12708</v>
      </c>
      <c r="H17" s="2"/>
    </row>
    <row r="18" spans="1:8" x14ac:dyDescent="0.25">
      <c r="A18" s="299"/>
      <c r="B18" s="284"/>
      <c r="C18" s="284"/>
      <c r="D18" s="284"/>
      <c r="E18" s="283" t="s">
        <v>211</v>
      </c>
      <c r="F18" s="7" t="s">
        <v>68</v>
      </c>
      <c r="G18" s="149">
        <v>2027</v>
      </c>
      <c r="H18" s="2"/>
    </row>
    <row r="19" spans="1:8" x14ac:dyDescent="0.25">
      <c r="A19" s="299"/>
      <c r="B19" s="284"/>
      <c r="C19" s="284"/>
      <c r="D19" s="285"/>
      <c r="E19" s="285"/>
      <c r="F19" s="7" t="s">
        <v>67</v>
      </c>
      <c r="G19" s="149">
        <v>3812</v>
      </c>
      <c r="H19" s="2"/>
    </row>
    <row r="20" spans="1:8" x14ac:dyDescent="0.25">
      <c r="A20" s="299"/>
      <c r="B20" s="284"/>
      <c r="C20" s="284"/>
      <c r="D20" s="283" t="s">
        <v>165</v>
      </c>
      <c r="E20" s="283" t="s">
        <v>229</v>
      </c>
      <c r="F20" s="7" t="s">
        <v>71</v>
      </c>
      <c r="G20" s="149">
        <v>32704</v>
      </c>
      <c r="H20" s="2"/>
    </row>
    <row r="21" spans="1:8" x14ac:dyDescent="0.25">
      <c r="A21" s="299"/>
      <c r="B21" s="284"/>
      <c r="C21" s="284"/>
      <c r="D21" s="284"/>
      <c r="E21" s="284"/>
      <c r="F21" s="7" t="s">
        <v>70</v>
      </c>
      <c r="G21" s="149">
        <v>36682</v>
      </c>
      <c r="H21" s="2"/>
    </row>
    <row r="22" spans="1:8" x14ac:dyDescent="0.25">
      <c r="A22" s="299"/>
      <c r="B22" s="284"/>
      <c r="C22" s="284"/>
      <c r="D22" s="284"/>
      <c r="E22" s="285"/>
      <c r="F22" s="7" t="s">
        <v>69</v>
      </c>
      <c r="G22" s="149">
        <v>56716</v>
      </c>
      <c r="H22" s="2"/>
    </row>
    <row r="23" spans="1:8" x14ac:dyDescent="0.25">
      <c r="A23" s="299"/>
      <c r="B23" s="284"/>
      <c r="C23" s="284"/>
      <c r="D23" s="284"/>
      <c r="E23" s="283" t="s">
        <v>214</v>
      </c>
      <c r="F23" s="7" t="s">
        <v>68</v>
      </c>
      <c r="G23" s="149">
        <v>4092</v>
      </c>
      <c r="H23" s="2"/>
    </row>
    <row r="24" spans="1:8" x14ac:dyDescent="0.25">
      <c r="A24" s="299"/>
      <c r="B24" s="284"/>
      <c r="C24" s="284"/>
      <c r="D24" s="284"/>
      <c r="E24" s="284"/>
      <c r="F24" s="7" t="s">
        <v>67</v>
      </c>
      <c r="G24" s="149">
        <v>4833</v>
      </c>
      <c r="H24" s="2"/>
    </row>
    <row r="25" spans="1:8" x14ac:dyDescent="0.25">
      <c r="A25" s="299"/>
      <c r="B25" s="284"/>
      <c r="C25" s="285"/>
      <c r="D25" s="285"/>
      <c r="E25" s="285"/>
      <c r="F25" s="7" t="s">
        <v>66</v>
      </c>
      <c r="G25" s="149">
        <v>5189</v>
      </c>
      <c r="H25" s="2"/>
    </row>
    <row r="26" spans="1:8" x14ac:dyDescent="0.25">
      <c r="A26" s="299"/>
      <c r="B26" s="284"/>
      <c r="C26" s="283" t="s">
        <v>215</v>
      </c>
      <c r="D26" s="283" t="s">
        <v>230</v>
      </c>
      <c r="E26" s="283" t="s">
        <v>231</v>
      </c>
      <c r="F26" s="7" t="s">
        <v>218</v>
      </c>
      <c r="G26" s="149">
        <v>18807</v>
      </c>
      <c r="H26" s="2"/>
    </row>
    <row r="27" spans="1:8" x14ac:dyDescent="0.25">
      <c r="A27" s="299"/>
      <c r="B27" s="284"/>
      <c r="C27" s="284"/>
      <c r="D27" s="285"/>
      <c r="E27" s="285"/>
      <c r="F27" s="7" t="s">
        <v>219</v>
      </c>
      <c r="G27" s="149">
        <v>10017</v>
      </c>
      <c r="H27" s="2"/>
    </row>
    <row r="28" spans="1:8" x14ac:dyDescent="0.25">
      <c r="A28" s="299"/>
      <c r="B28" s="284"/>
      <c r="C28" s="284"/>
      <c r="D28" s="283" t="s">
        <v>232</v>
      </c>
      <c r="E28" s="283" t="s">
        <v>233</v>
      </c>
      <c r="F28" s="7" t="s">
        <v>218</v>
      </c>
      <c r="G28" s="149">
        <v>35706</v>
      </c>
      <c r="H28" s="2"/>
    </row>
    <row r="29" spans="1:8" x14ac:dyDescent="0.25">
      <c r="A29" s="299"/>
      <c r="B29" s="284"/>
      <c r="C29" s="284"/>
      <c r="D29" s="285"/>
      <c r="E29" s="285"/>
      <c r="F29" s="7" t="s">
        <v>219</v>
      </c>
      <c r="G29" s="149">
        <v>9793</v>
      </c>
      <c r="H29" s="2"/>
    </row>
    <row r="30" spans="1:8" ht="14.7" customHeight="1" x14ac:dyDescent="0.25">
      <c r="A30" s="300"/>
      <c r="B30" s="285"/>
      <c r="C30" s="285"/>
      <c r="D30" s="147" t="s">
        <v>234</v>
      </c>
      <c r="E30" s="147" t="s">
        <v>235</v>
      </c>
      <c r="F30" s="18" t="s">
        <v>16</v>
      </c>
      <c r="G30" s="150">
        <v>7048</v>
      </c>
      <c r="H30" s="2"/>
    </row>
  </sheetData>
  <mergeCells count="20">
    <mergeCell ref="A3:A30"/>
    <mergeCell ref="B3:B15"/>
    <mergeCell ref="D3:D10"/>
    <mergeCell ref="E3:E6"/>
    <mergeCell ref="E7:E10"/>
    <mergeCell ref="D11:D15"/>
    <mergeCell ref="E11:E14"/>
    <mergeCell ref="B16:B30"/>
    <mergeCell ref="C16:C25"/>
    <mergeCell ref="D16:D19"/>
    <mergeCell ref="C26:C30"/>
    <mergeCell ref="D26:D27"/>
    <mergeCell ref="E26:E27"/>
    <mergeCell ref="D28:D29"/>
    <mergeCell ref="E28:E29"/>
    <mergeCell ref="E16:E17"/>
    <mergeCell ref="E18:E19"/>
    <mergeCell ref="D20:D25"/>
    <mergeCell ref="E20:E22"/>
    <mergeCell ref="E23:E25"/>
  </mergeCell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4CDA1-C7D6-41AC-82CB-C5A1DE3473EF}">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1435</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11</v>
      </c>
      <c r="D7" s="208">
        <v>5.2380952380952381</v>
      </c>
      <c r="E7" s="208">
        <v>2.5893308684309773</v>
      </c>
      <c r="F7" s="208">
        <v>7.8868596077594999</v>
      </c>
      <c r="G7" s="208">
        <v>1.4590864767355942</v>
      </c>
      <c r="I7" s="87">
        <v>11</v>
      </c>
      <c r="J7" s="209">
        <v>556.4545454545455</v>
      </c>
      <c r="K7" s="209">
        <v>540.00115852852241</v>
      </c>
      <c r="L7" s="209">
        <v>572.90793238056858</v>
      </c>
      <c r="M7" s="209">
        <v>33.049549577456077</v>
      </c>
    </row>
    <row r="8" spans="1:13" x14ac:dyDescent="0.25">
      <c r="A8" s="5">
        <v>0.3</v>
      </c>
      <c r="C8" s="2">
        <v>97</v>
      </c>
      <c r="D8" s="208">
        <v>46.19047619047619</v>
      </c>
      <c r="E8" s="208">
        <v>40.558022336291536</v>
      </c>
      <c r="F8" s="208">
        <v>51.822930044660851</v>
      </c>
      <c r="G8" s="208">
        <v>3.2650004118463749</v>
      </c>
      <c r="I8" s="87">
        <v>97</v>
      </c>
      <c r="J8" s="209">
        <v>561.21649484536078</v>
      </c>
      <c r="K8" s="209">
        <v>556.23527579318272</v>
      </c>
      <c r="L8" s="209">
        <v>566.19771389753885</v>
      </c>
      <c r="M8" s="209">
        <v>29.712240324248704</v>
      </c>
    </row>
    <row r="9" spans="1:13" x14ac:dyDescent="0.25">
      <c r="A9" s="5">
        <v>0.4</v>
      </c>
      <c r="C9" s="2">
        <v>102</v>
      </c>
      <c r="D9" s="208">
        <v>48.571428571428569</v>
      </c>
      <c r="E9" s="208">
        <v>42.92545777202799</v>
      </c>
      <c r="F9" s="208">
        <v>54.217399370829142</v>
      </c>
      <c r="G9" s="208">
        <v>3.2731817054602743</v>
      </c>
      <c r="I9" s="87">
        <v>102</v>
      </c>
      <c r="J9" s="209">
        <v>577.3039215686274</v>
      </c>
      <c r="K9" s="209">
        <v>572.64126646562352</v>
      </c>
      <c r="L9" s="209">
        <v>581.96657667163129</v>
      </c>
      <c r="M9" s="209">
        <v>28.519852115097919</v>
      </c>
    </row>
    <row r="10" spans="1:13" x14ac:dyDescent="0.25">
      <c r="A10" s="5">
        <v>0.5</v>
      </c>
      <c r="C10" s="2">
        <v>0</v>
      </c>
      <c r="D10" s="208">
        <v>0</v>
      </c>
      <c r="E10" s="208">
        <v>0</v>
      </c>
      <c r="F10" s="214">
        <v>0</v>
      </c>
      <c r="G10" s="208">
        <v>0</v>
      </c>
      <c r="I10" s="87">
        <v>0</v>
      </c>
      <c r="J10" s="209">
        <v>0</v>
      </c>
      <c r="K10" s="209">
        <v>0</v>
      </c>
      <c r="L10" s="209">
        <v>0</v>
      </c>
      <c r="M10" s="209">
        <v>0</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34</v>
      </c>
      <c r="J12" s="209">
        <v>568.97058823529414</v>
      </c>
      <c r="K12" s="209">
        <v>560.50401182251903</v>
      </c>
      <c r="L12" s="209">
        <v>577.43716464806926</v>
      </c>
      <c r="M12" s="209">
        <v>29.899311124239972</v>
      </c>
    </row>
    <row r="13" spans="1:13" x14ac:dyDescent="0.25">
      <c r="A13" s="88" t="s">
        <v>29</v>
      </c>
      <c r="B13" s="89"/>
      <c r="C13" s="89">
        <v>210</v>
      </c>
      <c r="D13" s="91"/>
      <c r="E13" s="92"/>
      <c r="F13" s="93"/>
      <c r="G13" s="93"/>
      <c r="H13" s="89"/>
      <c r="I13" s="211">
        <v>244</v>
      </c>
      <c r="J13" s="212">
        <v>568.80737704918033</v>
      </c>
      <c r="K13" s="212">
        <v>565.61272614261918</v>
      </c>
      <c r="L13" s="212">
        <v>572.00202795574148</v>
      </c>
      <c r="M13" s="212">
        <v>30.222627088880696</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E005A-F2CB-436E-B1C0-A76387642C80}">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1436</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34</v>
      </c>
      <c r="D7" s="208">
        <v>8.2926829268292686</v>
      </c>
      <c r="E7" s="208">
        <v>6.0470440566120294</v>
      </c>
      <c r="F7" s="208">
        <v>10.538321797046509</v>
      </c>
      <c r="G7" s="208">
        <v>1.2881860118104544</v>
      </c>
      <c r="I7" s="87">
        <v>34</v>
      </c>
      <c r="J7" s="209">
        <v>525.88235294117646</v>
      </c>
      <c r="K7" s="209">
        <v>517.9741082815251</v>
      </c>
      <c r="L7" s="209">
        <v>533.79059760082782</v>
      </c>
      <c r="M7" s="209">
        <v>27.977008640627012</v>
      </c>
    </row>
    <row r="8" spans="1:13" x14ac:dyDescent="0.25">
      <c r="A8" s="5">
        <v>0.3</v>
      </c>
      <c r="C8" s="2">
        <v>232</v>
      </c>
      <c r="D8" s="208">
        <v>56.58536585365853</v>
      </c>
      <c r="E8" s="208">
        <v>52.646510482882015</v>
      </c>
      <c r="F8" s="208">
        <v>60.524221224435045</v>
      </c>
      <c r="G8" s="208">
        <v>2.3152569232333167</v>
      </c>
      <c r="I8" s="87">
        <v>232</v>
      </c>
      <c r="J8" s="209">
        <v>566.29741379310349</v>
      </c>
      <c r="K8" s="209">
        <v>563.13653583303972</v>
      </c>
      <c r="L8" s="209">
        <v>569.45829175316726</v>
      </c>
      <c r="M8" s="209">
        <v>29.210126813043697</v>
      </c>
    </row>
    <row r="9" spans="1:13" x14ac:dyDescent="0.25">
      <c r="A9" s="5">
        <v>0.4</v>
      </c>
      <c r="C9" s="2">
        <v>142</v>
      </c>
      <c r="D9" s="208">
        <v>34.634146341463413</v>
      </c>
      <c r="E9" s="208">
        <v>30.848082365379348</v>
      </c>
      <c r="F9" s="208">
        <v>38.420210317547479</v>
      </c>
      <c r="G9" s="208">
        <v>2.2225767509384489</v>
      </c>
      <c r="I9" s="87">
        <v>142</v>
      </c>
      <c r="J9" s="209">
        <v>580.12676056338023</v>
      </c>
      <c r="K9" s="209">
        <v>575.92295187996262</v>
      </c>
      <c r="L9" s="209">
        <v>584.33056924679784</v>
      </c>
      <c r="M9" s="209">
        <v>30.392668758342371</v>
      </c>
    </row>
    <row r="10" spans="1:13" x14ac:dyDescent="0.25">
      <c r="A10" s="5">
        <v>0.5</v>
      </c>
      <c r="C10" s="2">
        <v>2</v>
      </c>
      <c r="D10" s="208">
        <v>0.48780487804878048</v>
      </c>
      <c r="E10" s="213">
        <v>0</v>
      </c>
      <c r="F10" s="214">
        <v>1.1462963879969243</v>
      </c>
      <c r="G10" s="208">
        <v>0.3254544973611575</v>
      </c>
      <c r="I10" s="87">
        <v>2</v>
      </c>
      <c r="J10" s="209">
        <v>590</v>
      </c>
      <c r="K10" s="209">
        <v>532.31188841023572</v>
      </c>
      <c r="L10" s="209">
        <v>647.68811158976428</v>
      </c>
      <c r="M10" s="209">
        <v>49.497474683058329</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43</v>
      </c>
      <c r="J12" s="209">
        <v>557.67441860465112</v>
      </c>
      <c r="K12" s="209">
        <v>548.35937293905783</v>
      </c>
      <c r="L12" s="209">
        <v>566.98946427024441</v>
      </c>
      <c r="M12" s="209">
        <v>37.059617947194582</v>
      </c>
    </row>
    <row r="13" spans="1:13" x14ac:dyDescent="0.25">
      <c r="A13" s="88" t="s">
        <v>29</v>
      </c>
      <c r="B13" s="89"/>
      <c r="C13" s="89">
        <v>410</v>
      </c>
      <c r="D13" s="91"/>
      <c r="E13" s="92"/>
      <c r="F13" s="93"/>
      <c r="G13" s="93"/>
      <c r="H13" s="89"/>
      <c r="I13" s="211">
        <v>453</v>
      </c>
      <c r="J13" s="212">
        <v>566.88520971302432</v>
      </c>
      <c r="K13" s="212">
        <v>564.30915874483185</v>
      </c>
      <c r="L13" s="212">
        <v>569.4612606812168</v>
      </c>
      <c r="M13" s="212">
        <v>33.26482738479843</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34BC7-496D-4191-80E1-86CE6F76665D}">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1437</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55</v>
      </c>
      <c r="D7" s="208">
        <v>15.942028985507244</v>
      </c>
      <c r="E7" s="208">
        <v>12.541880842711533</v>
      </c>
      <c r="F7" s="208">
        <v>19.342177128302957</v>
      </c>
      <c r="G7" s="208">
        <v>1.9737040275335718</v>
      </c>
      <c r="I7" s="87">
        <v>55</v>
      </c>
      <c r="J7" s="209">
        <v>530.0363636363636</v>
      </c>
      <c r="K7" s="209">
        <v>522.50943757362984</v>
      </c>
      <c r="L7" s="209">
        <v>537.56328969909737</v>
      </c>
      <c r="M7" s="209">
        <v>33.858071763894401</v>
      </c>
    </row>
    <row r="8" spans="1:13" x14ac:dyDescent="0.25">
      <c r="A8" s="5">
        <v>0.3</v>
      </c>
      <c r="C8" s="2">
        <v>223</v>
      </c>
      <c r="D8" s="208">
        <v>64.637681159420296</v>
      </c>
      <c r="E8" s="208">
        <v>60.241349110022099</v>
      </c>
      <c r="F8" s="208">
        <v>69.034013208818479</v>
      </c>
      <c r="G8" s="208">
        <v>2.5777098465741721</v>
      </c>
      <c r="I8" s="87">
        <v>223</v>
      </c>
      <c r="J8" s="209">
        <v>565.66367713004479</v>
      </c>
      <c r="K8" s="209">
        <v>562.74123889322539</v>
      </c>
      <c r="L8" s="209">
        <v>568.58611536686419</v>
      </c>
      <c r="M8" s="209">
        <v>26.470430194957093</v>
      </c>
    </row>
    <row r="9" spans="1:13" x14ac:dyDescent="0.25">
      <c r="A9" s="5">
        <v>0.4</v>
      </c>
      <c r="C9" s="2">
        <v>66</v>
      </c>
      <c r="D9" s="208">
        <v>19.130434782608695</v>
      </c>
      <c r="E9" s="208">
        <v>15.487874939402724</v>
      </c>
      <c r="F9" s="208">
        <v>22.772994625814668</v>
      </c>
      <c r="G9" s="208">
        <v>2.1206829906355646</v>
      </c>
      <c r="I9" s="87">
        <v>66</v>
      </c>
      <c r="J9" s="209">
        <v>575.56060606060601</v>
      </c>
      <c r="K9" s="209">
        <v>568.65407111783884</v>
      </c>
      <c r="L9" s="209">
        <v>582.46714100337317</v>
      </c>
      <c r="M9" s="209">
        <v>34.032621810835373</v>
      </c>
    </row>
    <row r="10" spans="1:13" x14ac:dyDescent="0.25">
      <c r="A10" s="5">
        <v>0.5</v>
      </c>
      <c r="C10" s="2">
        <v>1</v>
      </c>
      <c r="D10" s="208">
        <v>0.28985507246376813</v>
      </c>
      <c r="E10" s="213">
        <v>0</v>
      </c>
      <c r="F10" s="214">
        <v>0.91283919247848089</v>
      </c>
      <c r="G10" s="208">
        <v>0.28985507246376813</v>
      </c>
      <c r="I10" s="87">
        <v>1</v>
      </c>
      <c r="J10" s="209">
        <v>620</v>
      </c>
      <c r="K10" s="209">
        <v>620</v>
      </c>
      <c r="L10" s="209">
        <v>620</v>
      </c>
      <c r="M10" s="209">
        <v>0</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55</v>
      </c>
      <c r="J12" s="209">
        <v>544.25454545454545</v>
      </c>
      <c r="K12" s="209">
        <v>535.40780377588703</v>
      </c>
      <c r="L12" s="209">
        <v>553.10128713320387</v>
      </c>
      <c r="M12" s="209">
        <v>39.794945790108947</v>
      </c>
    </row>
    <row r="13" spans="1:13" x14ac:dyDescent="0.25">
      <c r="A13" s="88" t="s">
        <v>29</v>
      </c>
      <c r="B13" s="89"/>
      <c r="C13" s="89">
        <v>345</v>
      </c>
      <c r="D13" s="91"/>
      <c r="E13" s="92"/>
      <c r="F13" s="93"/>
      <c r="G13" s="93"/>
      <c r="H13" s="89"/>
      <c r="I13" s="211">
        <v>400</v>
      </c>
      <c r="J13" s="212">
        <v>559.59</v>
      </c>
      <c r="K13" s="212">
        <v>556.76697424717509</v>
      </c>
      <c r="L13" s="212">
        <v>562.41302575282498</v>
      </c>
      <c r="M13" s="212">
        <v>34.245858831657223</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0D13E-DD3D-454F-8CCF-53F0E2F7C383}">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1438</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54</v>
      </c>
      <c r="D7" s="208">
        <v>20.849420849420849</v>
      </c>
      <c r="E7" s="208">
        <v>16.481397553637787</v>
      </c>
      <c r="F7" s="208">
        <v>25.21744414520391</v>
      </c>
      <c r="G7" s="208">
        <v>2.5290894699934721</v>
      </c>
      <c r="I7" s="87">
        <v>54</v>
      </c>
      <c r="J7" s="209">
        <v>540.05555555555554</v>
      </c>
      <c r="K7" s="209">
        <v>533.24797210537031</v>
      </c>
      <c r="L7" s="209">
        <v>546.86313900574078</v>
      </c>
      <c r="M7" s="209">
        <v>30.319317378353158</v>
      </c>
    </row>
    <row r="8" spans="1:13" x14ac:dyDescent="0.25">
      <c r="A8" s="5">
        <v>0.3</v>
      </c>
      <c r="C8" s="2">
        <v>147</v>
      </c>
      <c r="D8" s="208">
        <v>56.756756756756758</v>
      </c>
      <c r="E8" s="208">
        <v>51.472185437100251</v>
      </c>
      <c r="F8" s="208">
        <v>62.041328076413258</v>
      </c>
      <c r="G8" s="208">
        <v>3.0843102819321926</v>
      </c>
      <c r="I8" s="87">
        <v>147</v>
      </c>
      <c r="J8" s="209">
        <v>558.99319727891157</v>
      </c>
      <c r="K8" s="209">
        <v>554.47218525383119</v>
      </c>
      <c r="L8" s="209">
        <v>563.51420930399195</v>
      </c>
      <c r="M8" s="209">
        <v>33.221856273061235</v>
      </c>
    </row>
    <row r="9" spans="1:13" x14ac:dyDescent="0.25">
      <c r="A9" s="5">
        <v>0.4</v>
      </c>
      <c r="C9" s="2">
        <v>57</v>
      </c>
      <c r="D9" s="208">
        <v>22.007722007722009</v>
      </c>
      <c r="E9" s="208">
        <v>17.556796065053977</v>
      </c>
      <c r="F9" s="208">
        <v>26.458647950390034</v>
      </c>
      <c r="G9" s="208">
        <v>2.5793097243788519</v>
      </c>
      <c r="I9" s="87">
        <v>57</v>
      </c>
      <c r="J9" s="209">
        <v>574.77192982456143</v>
      </c>
      <c r="K9" s="209">
        <v>568.05429756166791</v>
      </c>
      <c r="L9" s="209">
        <v>581.48956208745494</v>
      </c>
      <c r="M9" s="209">
        <v>30.738538830327617</v>
      </c>
    </row>
    <row r="10" spans="1:13" x14ac:dyDescent="0.25">
      <c r="A10" s="5">
        <v>0.5</v>
      </c>
      <c r="C10" s="2">
        <v>1</v>
      </c>
      <c r="D10" s="208">
        <v>0.38610038610038611</v>
      </c>
      <c r="E10" s="213">
        <v>0</v>
      </c>
      <c r="F10" s="214">
        <v>1.2165178000611339</v>
      </c>
      <c r="G10" s="208">
        <v>0.38610038610038611</v>
      </c>
      <c r="I10" s="87">
        <v>1</v>
      </c>
      <c r="J10" s="209">
        <v>601</v>
      </c>
      <c r="K10" s="209">
        <v>601</v>
      </c>
      <c r="L10" s="209">
        <v>601</v>
      </c>
      <c r="M10" s="209">
        <v>0</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42</v>
      </c>
      <c r="J12" s="209">
        <v>562.23809523809518</v>
      </c>
      <c r="K12" s="209">
        <v>553.43888229118068</v>
      </c>
      <c r="L12" s="209">
        <v>571.03730818500969</v>
      </c>
      <c r="M12" s="209">
        <v>34.561934173948764</v>
      </c>
    </row>
    <row r="13" spans="1:13" x14ac:dyDescent="0.25">
      <c r="A13" s="88" t="s">
        <v>29</v>
      </c>
      <c r="B13" s="89"/>
      <c r="C13" s="89">
        <v>259</v>
      </c>
      <c r="D13" s="91"/>
      <c r="E13" s="92"/>
      <c r="F13" s="93"/>
      <c r="G13" s="93"/>
      <c r="H13" s="89"/>
      <c r="I13" s="211">
        <v>301</v>
      </c>
      <c r="J13" s="212">
        <v>559.17607973421923</v>
      </c>
      <c r="K13" s="212">
        <v>555.93936066857248</v>
      </c>
      <c r="L13" s="212">
        <v>562.41279879986598</v>
      </c>
      <c r="M13" s="212">
        <v>34.034378098920619</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2F16E-BFF3-47B0-B9DF-EC848FFD1A24}">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1439</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52</v>
      </c>
      <c r="D7" s="208">
        <v>23.318385650224215</v>
      </c>
      <c r="E7" s="208">
        <v>18.406449630075151</v>
      </c>
      <c r="F7" s="208">
        <v>28.230321670373282</v>
      </c>
      <c r="G7" s="208">
        <v>2.838039114709467</v>
      </c>
      <c r="I7" s="87">
        <v>52</v>
      </c>
      <c r="J7" s="209">
        <v>512.78846153846155</v>
      </c>
      <c r="K7" s="209">
        <v>505.63852696990909</v>
      </c>
      <c r="L7" s="209">
        <v>519.938396107014</v>
      </c>
      <c r="M7" s="209">
        <v>31.228026965771665</v>
      </c>
    </row>
    <row r="8" spans="1:13" x14ac:dyDescent="0.25">
      <c r="A8" s="5">
        <v>0.3</v>
      </c>
      <c r="C8" s="2">
        <v>128</v>
      </c>
      <c r="D8" s="208">
        <v>57.399103139013455</v>
      </c>
      <c r="E8" s="208">
        <v>51.693017096801874</v>
      </c>
      <c r="F8" s="208">
        <v>63.105189181225029</v>
      </c>
      <c r="G8" s="208">
        <v>3.3188332862172798</v>
      </c>
      <c r="I8" s="87">
        <v>128</v>
      </c>
      <c r="J8" s="209">
        <v>555.5859375</v>
      </c>
      <c r="K8" s="209">
        <v>551.32449472647818</v>
      </c>
      <c r="L8" s="209">
        <v>559.84738027352182</v>
      </c>
      <c r="M8" s="209">
        <v>29.20131788196052</v>
      </c>
    </row>
    <row r="9" spans="1:13" x14ac:dyDescent="0.25">
      <c r="A9" s="5">
        <v>0.4</v>
      </c>
      <c r="C9" s="2">
        <v>43</v>
      </c>
      <c r="D9" s="208">
        <v>19.282511210762333</v>
      </c>
      <c r="E9" s="208">
        <v>14.684762155052011</v>
      </c>
      <c r="F9" s="208">
        <v>23.880260266472654</v>
      </c>
      <c r="G9" s="208">
        <v>2.6478240960489385</v>
      </c>
      <c r="I9" s="87">
        <v>43</v>
      </c>
      <c r="J9" s="209">
        <v>563.83720930232562</v>
      </c>
      <c r="K9" s="209">
        <v>556.60220170878586</v>
      </c>
      <c r="L9" s="209">
        <v>571.07221689586538</v>
      </c>
      <c r="M9" s="209">
        <v>28.73518685262286</v>
      </c>
    </row>
    <row r="10" spans="1:13" x14ac:dyDescent="0.25">
      <c r="A10" s="5">
        <v>0.5</v>
      </c>
      <c r="C10" s="2">
        <v>0</v>
      </c>
      <c r="D10" s="208">
        <v>0</v>
      </c>
      <c r="E10" s="208">
        <v>0</v>
      </c>
      <c r="F10" s="214">
        <v>0</v>
      </c>
      <c r="G10" s="208">
        <v>0</v>
      </c>
      <c r="I10" s="87">
        <v>0</v>
      </c>
      <c r="J10" s="209">
        <v>0</v>
      </c>
      <c r="K10" s="209">
        <v>0</v>
      </c>
      <c r="L10" s="209">
        <v>0</v>
      </c>
      <c r="M10" s="209">
        <v>0</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25</v>
      </c>
      <c r="J12" s="209">
        <v>543.28</v>
      </c>
      <c r="K12" s="209">
        <v>531.90673301836034</v>
      </c>
      <c r="L12" s="209">
        <v>554.6532669816396</v>
      </c>
      <c r="M12" s="209">
        <v>34.442609270108058</v>
      </c>
    </row>
    <row r="13" spans="1:13" x14ac:dyDescent="0.25">
      <c r="A13" s="88" t="s">
        <v>29</v>
      </c>
      <c r="B13" s="89"/>
      <c r="C13" s="89">
        <v>223</v>
      </c>
      <c r="D13" s="91"/>
      <c r="E13" s="92"/>
      <c r="F13" s="93"/>
      <c r="G13" s="93"/>
      <c r="H13" s="89"/>
      <c r="I13" s="211">
        <v>248</v>
      </c>
      <c r="J13" s="212">
        <v>546.80241935483866</v>
      </c>
      <c r="K13" s="212">
        <v>543.12430296973207</v>
      </c>
      <c r="L13" s="212">
        <v>550.48053573994525</v>
      </c>
      <c r="M13" s="212">
        <v>35.082627657485887</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2A540-18CE-450A-81E6-EF3DFEAFF33F}">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1440</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51</v>
      </c>
      <c r="D7" s="208">
        <v>16.088328075709779</v>
      </c>
      <c r="E7" s="208">
        <v>12.520826683021532</v>
      </c>
      <c r="F7" s="208">
        <v>19.655829468398025</v>
      </c>
      <c r="G7" s="208">
        <v>2.066917312085272</v>
      </c>
      <c r="I7" s="87">
        <v>51</v>
      </c>
      <c r="J7" s="209">
        <v>519.88235294117646</v>
      </c>
      <c r="K7" s="209">
        <v>512.0029458778904</v>
      </c>
      <c r="L7" s="209">
        <v>527.76176000446253</v>
      </c>
      <c r="M7" s="209">
        <v>34.121340570864753</v>
      </c>
    </row>
    <row r="8" spans="1:13" x14ac:dyDescent="0.25">
      <c r="A8" s="5">
        <v>0.3</v>
      </c>
      <c r="C8" s="2">
        <v>150</v>
      </c>
      <c r="D8" s="208">
        <v>47.318611987381701</v>
      </c>
      <c r="E8" s="208">
        <v>42.527444958931795</v>
      </c>
      <c r="F8" s="208">
        <v>52.109779015831613</v>
      </c>
      <c r="G8" s="208">
        <v>2.8086722381825369</v>
      </c>
      <c r="I8" s="87">
        <v>150</v>
      </c>
      <c r="J8" s="209">
        <v>556.69333333333338</v>
      </c>
      <c r="K8" s="209">
        <v>552.63501655288485</v>
      </c>
      <c r="L8" s="209">
        <v>560.75165011378192</v>
      </c>
      <c r="M8" s="209">
        <v>30.139707508204008</v>
      </c>
    </row>
    <row r="9" spans="1:13" x14ac:dyDescent="0.25">
      <c r="A9" s="5">
        <v>0.4</v>
      </c>
      <c r="C9" s="2">
        <v>116</v>
      </c>
      <c r="D9" s="208">
        <v>36.593059936908517</v>
      </c>
      <c r="E9" s="208">
        <v>31.965135447598559</v>
      </c>
      <c r="F9" s="208">
        <v>41.220984426218479</v>
      </c>
      <c r="G9" s="208">
        <v>2.7097187708161745</v>
      </c>
      <c r="I9" s="87">
        <v>116</v>
      </c>
      <c r="J9" s="209">
        <v>567.35344827586209</v>
      </c>
      <c r="K9" s="209">
        <v>563.1749587758095</v>
      </c>
      <c r="L9" s="209">
        <v>571.53193777591468</v>
      </c>
      <c r="M9" s="209">
        <v>27.289512019581206</v>
      </c>
    </row>
    <row r="10" spans="1:13" x14ac:dyDescent="0.25">
      <c r="A10" s="5">
        <v>0.5</v>
      </c>
      <c r="C10" s="2">
        <v>0</v>
      </c>
      <c r="D10" s="208">
        <v>0</v>
      </c>
      <c r="E10" s="208">
        <v>0</v>
      </c>
      <c r="F10" s="214">
        <v>0</v>
      </c>
      <c r="G10" s="208">
        <v>0</v>
      </c>
      <c r="I10" s="87">
        <v>0</v>
      </c>
      <c r="J10" s="209">
        <v>0</v>
      </c>
      <c r="K10" s="209">
        <v>0</v>
      </c>
      <c r="L10" s="209">
        <v>0</v>
      </c>
      <c r="M10" s="209">
        <v>0</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42</v>
      </c>
      <c r="J12" s="209">
        <v>549.59523809523807</v>
      </c>
      <c r="K12" s="209">
        <v>539.05381489156457</v>
      </c>
      <c r="L12" s="209">
        <v>560.13666129891158</v>
      </c>
      <c r="M12" s="209">
        <v>41.425842955528061</v>
      </c>
    </row>
    <row r="13" spans="1:13" x14ac:dyDescent="0.25">
      <c r="A13" s="88" t="s">
        <v>29</v>
      </c>
      <c r="B13" s="89"/>
      <c r="C13" s="89">
        <v>317</v>
      </c>
      <c r="D13" s="91"/>
      <c r="E13" s="92"/>
      <c r="F13" s="93"/>
      <c r="G13" s="93"/>
      <c r="H13" s="89"/>
      <c r="I13" s="211">
        <v>359</v>
      </c>
      <c r="J13" s="212">
        <v>554.0779944289693</v>
      </c>
      <c r="K13" s="212">
        <v>551.0562121641874</v>
      </c>
      <c r="L13" s="212">
        <v>557.09977669375121</v>
      </c>
      <c r="M13" s="212">
        <v>34.718252092648406</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F0938-60EC-4DC6-B118-1CE93F75C9C4}">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1441</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67</v>
      </c>
      <c r="D7" s="208">
        <v>17.223650385604113</v>
      </c>
      <c r="E7" s="208">
        <v>14.023004979045659</v>
      </c>
      <c r="F7" s="208">
        <v>20.424295792162571</v>
      </c>
      <c r="G7" s="208">
        <v>1.863251299604906</v>
      </c>
      <c r="I7" s="87">
        <v>67</v>
      </c>
      <c r="J7" s="209">
        <v>540</v>
      </c>
      <c r="K7" s="209">
        <v>533.74251864995074</v>
      </c>
      <c r="L7" s="209">
        <v>546.25748135004926</v>
      </c>
      <c r="M7" s="209">
        <v>31.072739684732525</v>
      </c>
    </row>
    <row r="8" spans="1:13" x14ac:dyDescent="0.25">
      <c r="A8" s="5">
        <v>0.3</v>
      </c>
      <c r="C8" s="2">
        <v>229</v>
      </c>
      <c r="D8" s="208">
        <v>58.868894601542422</v>
      </c>
      <c r="E8" s="208">
        <v>54.736773024681483</v>
      </c>
      <c r="F8" s="208">
        <v>63.001016178403354</v>
      </c>
      <c r="G8" s="208">
        <v>2.4281964962838045</v>
      </c>
      <c r="I8" s="87">
        <v>229</v>
      </c>
      <c r="J8" s="209">
        <v>562.12663755458516</v>
      </c>
      <c r="K8" s="209">
        <v>559.82012534685339</v>
      </c>
      <c r="L8" s="209">
        <v>564.43314976231693</v>
      </c>
      <c r="M8" s="209">
        <v>21.174642182079708</v>
      </c>
    </row>
    <row r="9" spans="1:13" x14ac:dyDescent="0.25">
      <c r="A9" s="5">
        <v>0.4</v>
      </c>
      <c r="C9" s="2">
        <v>93</v>
      </c>
      <c r="D9" s="208">
        <v>23.907455012853472</v>
      </c>
      <c r="E9" s="208">
        <v>20.308685562618606</v>
      </c>
      <c r="F9" s="208">
        <v>27.506224463088337</v>
      </c>
      <c r="G9" s="208">
        <v>2.1047156261526574</v>
      </c>
      <c r="I9" s="87">
        <v>93</v>
      </c>
      <c r="J9" s="209">
        <v>578.13978494623655</v>
      </c>
      <c r="K9" s="209">
        <v>573.42600586926926</v>
      </c>
      <c r="L9" s="209">
        <v>582.85356402320383</v>
      </c>
      <c r="M9" s="209">
        <v>27.577397565306779</v>
      </c>
    </row>
    <row r="10" spans="1:13" x14ac:dyDescent="0.25">
      <c r="A10" s="5">
        <v>0.5</v>
      </c>
      <c r="C10" s="2">
        <v>0</v>
      </c>
      <c r="D10" s="208">
        <v>0</v>
      </c>
      <c r="E10" s="208">
        <v>0</v>
      </c>
      <c r="F10" s="214">
        <v>0</v>
      </c>
      <c r="G10" s="208">
        <v>0</v>
      </c>
      <c r="I10" s="87">
        <v>0</v>
      </c>
      <c r="J10" s="209">
        <v>0</v>
      </c>
      <c r="K10" s="209">
        <v>0</v>
      </c>
      <c r="L10" s="209">
        <v>0</v>
      </c>
      <c r="M10" s="209">
        <v>0</v>
      </c>
    </row>
    <row r="11" spans="1:13" x14ac:dyDescent="0.25">
      <c r="A11" s="5">
        <v>0.6</v>
      </c>
      <c r="C11" s="2">
        <v>0</v>
      </c>
      <c r="D11" s="208">
        <v>0</v>
      </c>
      <c r="E11" s="208">
        <v>0</v>
      </c>
      <c r="F11" s="208">
        <v>0</v>
      </c>
      <c r="G11" s="208">
        <v>0</v>
      </c>
      <c r="I11" s="87">
        <v>0</v>
      </c>
      <c r="J11" s="209">
        <v>0</v>
      </c>
      <c r="K11" s="209">
        <v>0</v>
      </c>
      <c r="L11" s="209">
        <v>0</v>
      </c>
      <c r="M11" s="209">
        <v>0</v>
      </c>
    </row>
    <row r="12" spans="1:13" x14ac:dyDescent="0.25">
      <c r="A12" s="2" t="s">
        <v>120</v>
      </c>
      <c r="I12" s="87">
        <v>45</v>
      </c>
      <c r="J12" s="209">
        <v>560.48888888888894</v>
      </c>
      <c r="K12" s="209">
        <v>553.33868325270339</v>
      </c>
      <c r="L12" s="209">
        <v>567.63909452507448</v>
      </c>
      <c r="M12" s="209">
        <v>29.098283471883715</v>
      </c>
    </row>
    <row r="13" spans="1:13" x14ac:dyDescent="0.25">
      <c r="A13" s="88" t="s">
        <v>29</v>
      </c>
      <c r="B13" s="89"/>
      <c r="C13" s="89">
        <v>389</v>
      </c>
      <c r="D13" s="91"/>
      <c r="E13" s="92"/>
      <c r="F13" s="93"/>
      <c r="G13" s="93"/>
      <c r="H13" s="89"/>
      <c r="I13" s="211">
        <v>434</v>
      </c>
      <c r="J13" s="212">
        <v>561.97235023041469</v>
      </c>
      <c r="K13" s="212">
        <v>559.78820293380579</v>
      </c>
      <c r="L13" s="212">
        <v>564.15649752702359</v>
      </c>
      <c r="M13" s="212">
        <v>27.603831619881408</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063FA-8227-4820-826F-38958E5DCA8B}">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1442</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2</v>
      </c>
      <c r="D7" s="208">
        <v>0.40080160320641278</v>
      </c>
      <c r="E7" s="213">
        <v>0</v>
      </c>
      <c r="F7" s="208">
        <v>0.96756884789116204</v>
      </c>
      <c r="G7" s="208">
        <v>0.28312484082642569</v>
      </c>
      <c r="I7" s="87">
        <v>2</v>
      </c>
      <c r="J7" s="209">
        <v>503</v>
      </c>
      <c r="K7" s="209">
        <v>465.10556658563166</v>
      </c>
      <c r="L7" s="209">
        <v>540.89443341436834</v>
      </c>
      <c r="M7" s="209">
        <v>32.526911934581186</v>
      </c>
    </row>
    <row r="8" spans="1:13" x14ac:dyDescent="0.25">
      <c r="A8" s="5">
        <v>0.3</v>
      </c>
      <c r="C8" s="2">
        <v>309</v>
      </c>
      <c r="D8" s="208">
        <v>61.923847695390776</v>
      </c>
      <c r="E8" s="208">
        <v>58.237924427441122</v>
      </c>
      <c r="F8" s="208">
        <v>65.609770963340424</v>
      </c>
      <c r="G8" s="208">
        <v>2.1759094743201044</v>
      </c>
      <c r="I8" s="87">
        <v>309</v>
      </c>
      <c r="J8" s="209">
        <v>555.42718446601941</v>
      </c>
      <c r="K8" s="209">
        <v>552.54807331347502</v>
      </c>
      <c r="L8" s="209">
        <v>558.30629561856381</v>
      </c>
      <c r="M8" s="209">
        <v>30.717798663142634</v>
      </c>
    </row>
    <row r="9" spans="1:13" x14ac:dyDescent="0.25">
      <c r="A9" s="5">
        <v>0.4</v>
      </c>
      <c r="C9" s="2">
        <v>181</v>
      </c>
      <c r="D9" s="208">
        <v>36.272545090180358</v>
      </c>
      <c r="E9" s="208">
        <v>32.621975401605511</v>
      </c>
      <c r="F9" s="208">
        <v>39.923114778755206</v>
      </c>
      <c r="G9" s="208">
        <v>2.154456007010193</v>
      </c>
      <c r="I9" s="87">
        <v>181</v>
      </c>
      <c r="J9" s="209">
        <v>575.74585635359119</v>
      </c>
      <c r="K9" s="209">
        <v>571.81556336318806</v>
      </c>
      <c r="L9" s="209">
        <v>579.67614934399433</v>
      </c>
      <c r="M9" s="209">
        <v>32.093466745348742</v>
      </c>
    </row>
    <row r="10" spans="1:13" x14ac:dyDescent="0.25">
      <c r="A10" s="5">
        <v>0.5</v>
      </c>
      <c r="C10" s="2">
        <v>7</v>
      </c>
      <c r="D10" s="208">
        <v>1.402805611222445</v>
      </c>
      <c r="E10" s="208">
        <v>0.43414034761004183</v>
      </c>
      <c r="F10" s="208">
        <v>2.3714708748348481</v>
      </c>
      <c r="G10" s="208">
        <v>0.52700696431878069</v>
      </c>
      <c r="I10" s="87">
        <v>7</v>
      </c>
      <c r="J10" s="209">
        <v>592.85714285714289</v>
      </c>
      <c r="K10" s="209">
        <v>578.3798671450453</v>
      </c>
      <c r="L10" s="209">
        <v>607.33441856924048</v>
      </c>
      <c r="M10" s="209">
        <v>23.248143807112655</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61</v>
      </c>
      <c r="J12" s="209">
        <v>564.49180327868851</v>
      </c>
      <c r="K12" s="209">
        <v>556.28322956218778</v>
      </c>
      <c r="L12" s="209">
        <v>572.70037699518923</v>
      </c>
      <c r="M12" s="209">
        <v>38.912133048197909</v>
      </c>
    </row>
    <row r="13" spans="1:13" x14ac:dyDescent="0.25">
      <c r="A13" s="88" t="s">
        <v>29</v>
      </c>
      <c r="B13" s="89"/>
      <c r="C13" s="89">
        <v>499</v>
      </c>
      <c r="D13" s="91"/>
      <c r="E13" s="92"/>
      <c r="F13" s="93"/>
      <c r="G13" s="93"/>
      <c r="H13" s="89"/>
      <c r="I13" s="90">
        <v>560</v>
      </c>
      <c r="J13" s="212">
        <v>563.26250000000005</v>
      </c>
      <c r="K13" s="212">
        <v>560.92178088104561</v>
      </c>
      <c r="L13" s="212">
        <v>565.60321911895448</v>
      </c>
      <c r="M13" s="212">
        <v>33.619847099034139</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BFDFF-EACC-4466-BC8A-35CC3083C5D3}">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1443</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1</v>
      </c>
      <c r="D7" s="208">
        <v>0.22172949002217296</v>
      </c>
      <c r="E7" s="213">
        <v>0</v>
      </c>
      <c r="F7" s="208">
        <v>0.69805915848310507</v>
      </c>
      <c r="G7" s="208">
        <v>0.22172949002217296</v>
      </c>
      <c r="I7" s="87">
        <v>1</v>
      </c>
      <c r="J7" s="209">
        <v>473</v>
      </c>
      <c r="K7" s="209">
        <v>473</v>
      </c>
      <c r="L7" s="209">
        <v>473</v>
      </c>
      <c r="M7" s="209">
        <v>0</v>
      </c>
    </row>
    <row r="8" spans="1:13" x14ac:dyDescent="0.25">
      <c r="A8" s="5">
        <v>0.3</v>
      </c>
      <c r="C8" s="2">
        <v>253</v>
      </c>
      <c r="D8" s="208">
        <v>56.09756097560976</v>
      </c>
      <c r="E8" s="208">
        <v>52.130738189397832</v>
      </c>
      <c r="F8" s="208">
        <v>60.064383761821695</v>
      </c>
      <c r="G8" s="208">
        <v>2.3394300113720581</v>
      </c>
      <c r="I8" s="87">
        <v>253</v>
      </c>
      <c r="J8" s="209">
        <v>555.17391304347825</v>
      </c>
      <c r="K8" s="209">
        <v>551.6979541251543</v>
      </c>
      <c r="L8" s="209">
        <v>558.64987196180221</v>
      </c>
      <c r="M8" s="209">
        <v>33.548019825773686</v>
      </c>
    </row>
    <row r="9" spans="1:13" x14ac:dyDescent="0.25">
      <c r="A9" s="5">
        <v>0.4</v>
      </c>
      <c r="C9" s="2">
        <v>187</v>
      </c>
      <c r="D9" s="208">
        <v>41.463414634146339</v>
      </c>
      <c r="E9" s="208">
        <v>37.524635551327307</v>
      </c>
      <c r="F9" s="208">
        <v>45.402193716965371</v>
      </c>
      <c r="G9" s="208">
        <v>2.3224157491196262</v>
      </c>
      <c r="I9" s="87">
        <v>187</v>
      </c>
      <c r="J9" s="209">
        <v>577.27272727272725</v>
      </c>
      <c r="K9" s="209">
        <v>573.12472986005605</v>
      </c>
      <c r="L9" s="209">
        <v>581.42072468539845</v>
      </c>
      <c r="M9" s="209">
        <v>34.418447394044627</v>
      </c>
    </row>
    <row r="10" spans="1:13" x14ac:dyDescent="0.25">
      <c r="A10" s="5">
        <v>0.5</v>
      </c>
      <c r="C10" s="2">
        <v>10</v>
      </c>
      <c r="D10" s="208">
        <v>2.2172949002217295</v>
      </c>
      <c r="E10" s="208">
        <v>0.962343978094787</v>
      </c>
      <c r="F10" s="208">
        <v>3.4722458223486727</v>
      </c>
      <c r="G10" s="208">
        <v>0.69412309722831611</v>
      </c>
      <c r="I10" s="87">
        <v>10</v>
      </c>
      <c r="J10" s="209">
        <v>586.5</v>
      </c>
      <c r="K10" s="209">
        <v>571.18267300543971</v>
      </c>
      <c r="L10" s="209">
        <v>601.81732699456029</v>
      </c>
      <c r="M10" s="209">
        <v>29.391041719090758</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29</v>
      </c>
      <c r="J12" s="209">
        <v>561.9655172413793</v>
      </c>
      <c r="K12" s="209">
        <v>551.60467849083216</v>
      </c>
      <c r="L12" s="209">
        <v>572.32635599192645</v>
      </c>
      <c r="M12" s="209">
        <v>33.855240951756315</v>
      </c>
    </row>
    <row r="13" spans="1:13" x14ac:dyDescent="0.25">
      <c r="A13" s="88" t="s">
        <v>29</v>
      </c>
      <c r="B13" s="89"/>
      <c r="C13" s="89">
        <v>451</v>
      </c>
      <c r="D13" s="91"/>
      <c r="E13" s="92"/>
      <c r="F13" s="93"/>
      <c r="G13" s="93"/>
      <c r="H13" s="89"/>
      <c r="I13" s="90">
        <v>480</v>
      </c>
      <c r="J13" s="212">
        <v>564.67499999999995</v>
      </c>
      <c r="K13" s="212">
        <v>561.99122548271214</v>
      </c>
      <c r="L13" s="212">
        <v>567.35877451728777</v>
      </c>
      <c r="M13" s="212">
        <v>35.677847023989862</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9CA13-39CC-4B9D-B7FC-F7333FD7A731}">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1444</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3</v>
      </c>
      <c r="D7" s="208">
        <v>0.7109004739336493</v>
      </c>
      <c r="E7" s="213">
        <v>0</v>
      </c>
      <c r="F7" s="208">
        <v>1.5043750708154617</v>
      </c>
      <c r="G7" s="208">
        <v>0.40946250588801153</v>
      </c>
      <c r="I7" s="87">
        <v>3</v>
      </c>
      <c r="J7" s="209">
        <v>503.33333333333331</v>
      </c>
      <c r="K7" s="209">
        <v>451.00677085785986</v>
      </c>
      <c r="L7" s="209">
        <v>555.65989580880682</v>
      </c>
      <c r="M7" s="209">
        <v>54.993939059984903</v>
      </c>
    </row>
    <row r="8" spans="1:13" x14ac:dyDescent="0.25">
      <c r="A8" s="5">
        <v>0.3</v>
      </c>
      <c r="C8" s="2">
        <v>250</v>
      </c>
      <c r="D8" s="208">
        <v>59.241706161137444</v>
      </c>
      <c r="E8" s="208">
        <v>55.175335962547614</v>
      </c>
      <c r="F8" s="208">
        <v>63.308076359727274</v>
      </c>
      <c r="G8" s="208">
        <v>2.3948633010994502</v>
      </c>
      <c r="I8" s="87">
        <v>250</v>
      </c>
      <c r="J8" s="209">
        <v>558.32799999999997</v>
      </c>
      <c r="K8" s="209">
        <v>554.72801448369012</v>
      </c>
      <c r="L8" s="209">
        <v>561.92798551630983</v>
      </c>
      <c r="M8" s="209">
        <v>34.538442815629566</v>
      </c>
    </row>
    <row r="9" spans="1:13" x14ac:dyDescent="0.25">
      <c r="A9" s="5">
        <v>0.4</v>
      </c>
      <c r="C9" s="2">
        <v>165</v>
      </c>
      <c r="D9" s="208">
        <v>39.099526066350712</v>
      </c>
      <c r="E9" s="208">
        <v>35.060564881995845</v>
      </c>
      <c r="F9" s="208">
        <v>43.138487250705573</v>
      </c>
      <c r="G9" s="208">
        <v>2.3782364711358985</v>
      </c>
      <c r="I9" s="87">
        <v>165</v>
      </c>
      <c r="J9" s="209">
        <v>573.38787878787878</v>
      </c>
      <c r="K9" s="209">
        <v>568.64144982190487</v>
      </c>
      <c r="L9" s="209">
        <v>578.13430775385268</v>
      </c>
      <c r="M9" s="209">
        <v>36.994822953368384</v>
      </c>
    </row>
    <row r="10" spans="1:13" x14ac:dyDescent="0.25">
      <c r="A10" s="5">
        <v>0.5</v>
      </c>
      <c r="C10" s="2">
        <v>4</v>
      </c>
      <c r="D10" s="208">
        <v>0.94786729857819907</v>
      </c>
      <c r="E10" s="208">
        <v>5.0901844386681307E-2</v>
      </c>
      <c r="F10" s="208">
        <v>1.844832752769717</v>
      </c>
      <c r="G10" s="208">
        <v>0.47224203062829789</v>
      </c>
      <c r="I10" s="87">
        <v>4</v>
      </c>
      <c r="J10" s="209">
        <v>567.75</v>
      </c>
      <c r="K10" s="209">
        <v>535.18033620208303</v>
      </c>
      <c r="L10" s="209">
        <v>600.31966379791697</v>
      </c>
      <c r="M10" s="209">
        <v>39.525308347943344</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58</v>
      </c>
      <c r="J12" s="209">
        <v>564.84482758620686</v>
      </c>
      <c r="K12" s="209">
        <v>554.72119985413951</v>
      </c>
      <c r="L12" s="209">
        <v>574.96845531827421</v>
      </c>
      <c r="M12" s="209">
        <v>46.782363495021052</v>
      </c>
    </row>
    <row r="13" spans="1:13" x14ac:dyDescent="0.25">
      <c r="A13" s="88" t="s">
        <v>29</v>
      </c>
      <c r="B13" s="89"/>
      <c r="C13" s="89">
        <v>422</v>
      </c>
      <c r="D13" s="91"/>
      <c r="E13" s="92"/>
      <c r="F13" s="93"/>
      <c r="G13" s="93"/>
      <c r="H13" s="89"/>
      <c r="I13" s="90">
        <v>480</v>
      </c>
      <c r="J13" s="212">
        <v>564.02708333333328</v>
      </c>
      <c r="K13" s="212">
        <v>561.1706593259695</v>
      </c>
      <c r="L13" s="212">
        <v>566.88350734069707</v>
      </c>
      <c r="M13" s="212">
        <v>37.973033171716267</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C2FF7-ABAB-40CB-A0D5-541AA299359D}">
  <dimension ref="A1:H33"/>
  <sheetViews>
    <sheetView topLeftCell="A4" zoomScaleNormal="100" workbookViewId="0">
      <selection activeCell="C28" sqref="C28:C33"/>
    </sheetView>
  </sheetViews>
  <sheetFormatPr defaultColWidth="15.5546875" defaultRowHeight="13.8" x14ac:dyDescent="0.25"/>
  <cols>
    <col min="1" max="1" width="20.6640625" style="7" customWidth="1"/>
    <col min="2" max="2" width="15" style="7" bestFit="1" customWidth="1"/>
    <col min="3" max="3" width="16" style="7" bestFit="1" customWidth="1"/>
    <col min="4" max="4" width="16.88671875" style="7" bestFit="1" customWidth="1"/>
    <col min="5" max="5" width="22.33203125" style="33" bestFit="1" customWidth="1"/>
    <col min="6" max="6" width="19" style="7" bestFit="1" customWidth="1"/>
    <col min="7" max="7" width="9.33203125" style="7" bestFit="1" customWidth="1"/>
    <col min="8" max="11" width="15.5546875" style="7"/>
    <col min="12" max="12" width="21.33203125" style="7" customWidth="1"/>
    <col min="13" max="16384" width="15.5546875" style="7"/>
  </cols>
  <sheetData>
    <row r="1" spans="1:8" x14ac:dyDescent="0.25">
      <c r="A1" s="7" t="s">
        <v>1392</v>
      </c>
    </row>
    <row r="2" spans="1:8" x14ac:dyDescent="0.25">
      <c r="A2" s="18" t="s">
        <v>112</v>
      </c>
      <c r="B2" s="18" t="s">
        <v>60</v>
      </c>
      <c r="C2" s="18" t="s">
        <v>201</v>
      </c>
      <c r="D2" s="18" t="s">
        <v>62</v>
      </c>
      <c r="E2" s="42" t="s">
        <v>63</v>
      </c>
      <c r="F2" s="18" t="s">
        <v>64</v>
      </c>
      <c r="G2" s="19" t="s">
        <v>4</v>
      </c>
    </row>
    <row r="3" spans="1:8" x14ac:dyDescent="0.25">
      <c r="A3" s="298" t="s">
        <v>1390</v>
      </c>
      <c r="B3" s="283" t="s">
        <v>202</v>
      </c>
      <c r="C3" s="144"/>
      <c r="D3" s="283" t="s">
        <v>203</v>
      </c>
      <c r="E3" s="298" t="s">
        <v>204</v>
      </c>
      <c r="F3" s="16" t="s">
        <v>76</v>
      </c>
      <c r="G3" s="113">
        <v>6354</v>
      </c>
      <c r="H3" s="2"/>
    </row>
    <row r="4" spans="1:8" x14ac:dyDescent="0.25">
      <c r="A4" s="299"/>
      <c r="B4" s="284"/>
      <c r="C4" s="145"/>
      <c r="D4" s="284"/>
      <c r="E4" s="299"/>
      <c r="F4" s="7" t="s">
        <v>75</v>
      </c>
      <c r="G4" s="114">
        <v>39070</v>
      </c>
      <c r="H4" s="34"/>
    </row>
    <row r="5" spans="1:8" x14ac:dyDescent="0.25">
      <c r="A5" s="299"/>
      <c r="B5" s="284"/>
      <c r="C5" s="145"/>
      <c r="D5" s="284"/>
      <c r="E5" s="299"/>
      <c r="F5" s="7" t="s">
        <v>74</v>
      </c>
      <c r="G5" s="114">
        <v>22635</v>
      </c>
      <c r="H5" s="2"/>
    </row>
    <row r="6" spans="1:8" x14ac:dyDescent="0.25">
      <c r="A6" s="299"/>
      <c r="B6" s="284"/>
      <c r="C6" s="145"/>
      <c r="D6" s="284"/>
      <c r="E6" s="300"/>
      <c r="F6" s="18" t="s">
        <v>73</v>
      </c>
      <c r="G6" s="116">
        <v>4294</v>
      </c>
      <c r="H6" s="2"/>
    </row>
    <row r="7" spans="1:8" ht="13.95" customHeight="1" x14ac:dyDescent="0.25">
      <c r="A7" s="299"/>
      <c r="B7" s="284"/>
      <c r="C7" s="145"/>
      <c r="D7" s="284"/>
      <c r="E7" s="298" t="s">
        <v>205</v>
      </c>
      <c r="F7" s="7" t="s">
        <v>80</v>
      </c>
      <c r="G7" s="114">
        <v>5116</v>
      </c>
      <c r="H7" s="2"/>
    </row>
    <row r="8" spans="1:8" x14ac:dyDescent="0.25">
      <c r="A8" s="299"/>
      <c r="B8" s="284"/>
      <c r="C8" s="145"/>
      <c r="D8" s="284"/>
      <c r="E8" s="299"/>
      <c r="F8" s="7" t="s">
        <v>79</v>
      </c>
      <c r="G8" s="114">
        <v>19685</v>
      </c>
      <c r="H8" s="34"/>
    </row>
    <row r="9" spans="1:8" x14ac:dyDescent="0.25">
      <c r="A9" s="299"/>
      <c r="B9" s="284"/>
      <c r="C9" s="145"/>
      <c r="D9" s="284"/>
      <c r="E9" s="299"/>
      <c r="F9" s="7" t="s">
        <v>78</v>
      </c>
      <c r="G9" s="114">
        <v>3184</v>
      </c>
      <c r="H9" s="2"/>
    </row>
    <row r="10" spans="1:8" x14ac:dyDescent="0.25">
      <c r="A10" s="299"/>
      <c r="B10" s="284"/>
      <c r="C10" s="145"/>
      <c r="D10" s="285"/>
      <c r="E10" s="300"/>
      <c r="F10" s="18" t="s">
        <v>77</v>
      </c>
      <c r="G10" s="116">
        <v>2488</v>
      </c>
      <c r="H10" s="2"/>
    </row>
    <row r="11" spans="1:8" x14ac:dyDescent="0.25">
      <c r="A11" s="299"/>
      <c r="B11" s="284"/>
      <c r="C11" s="145"/>
      <c r="D11" s="283" t="s">
        <v>206</v>
      </c>
      <c r="E11" s="283" t="s">
        <v>207</v>
      </c>
      <c r="F11" s="7" t="s">
        <v>76</v>
      </c>
      <c r="G11" s="114">
        <v>6338</v>
      </c>
      <c r="H11" s="2"/>
    </row>
    <row r="12" spans="1:8" x14ac:dyDescent="0.25">
      <c r="A12" s="299"/>
      <c r="B12" s="284"/>
      <c r="C12" s="145"/>
      <c r="D12" s="284"/>
      <c r="E12" s="284"/>
      <c r="F12" s="7" t="s">
        <v>75</v>
      </c>
      <c r="G12" s="114">
        <v>17906</v>
      </c>
      <c r="H12" s="34"/>
    </row>
    <row r="13" spans="1:8" x14ac:dyDescent="0.25">
      <c r="A13" s="299"/>
      <c r="B13" s="284"/>
      <c r="C13" s="145"/>
      <c r="D13" s="284"/>
      <c r="E13" s="284"/>
      <c r="F13" s="7" t="s">
        <v>74</v>
      </c>
      <c r="G13" s="114">
        <v>32203</v>
      </c>
      <c r="H13" s="2"/>
    </row>
    <row r="14" spans="1:8" x14ac:dyDescent="0.25">
      <c r="A14" s="299"/>
      <c r="B14" s="284"/>
      <c r="C14" s="145"/>
      <c r="D14" s="284"/>
      <c r="E14" s="285"/>
      <c r="F14" s="18" t="s">
        <v>73</v>
      </c>
      <c r="G14" s="116">
        <v>36566</v>
      </c>
      <c r="H14" s="2"/>
    </row>
    <row r="15" spans="1:8" x14ac:dyDescent="0.25">
      <c r="A15" s="299"/>
      <c r="B15" s="285"/>
      <c r="C15" s="146"/>
      <c r="D15" s="285"/>
      <c r="E15" s="111" t="s">
        <v>138</v>
      </c>
      <c r="F15" s="115" t="s">
        <v>72</v>
      </c>
      <c r="G15" s="117">
        <v>10146</v>
      </c>
      <c r="H15" s="34"/>
    </row>
    <row r="16" spans="1:8" x14ac:dyDescent="0.25">
      <c r="A16" s="299"/>
      <c r="B16" s="283" t="s">
        <v>208</v>
      </c>
      <c r="C16" s="283" t="s">
        <v>1674</v>
      </c>
      <c r="D16" s="302" t="s">
        <v>209</v>
      </c>
      <c r="E16" s="305" t="s">
        <v>210</v>
      </c>
      <c r="F16" s="112" t="s">
        <v>71</v>
      </c>
      <c r="G16" s="114">
        <v>74937</v>
      </c>
      <c r="H16" s="2"/>
    </row>
    <row r="17" spans="1:8" x14ac:dyDescent="0.25">
      <c r="A17" s="299"/>
      <c r="B17" s="284"/>
      <c r="C17" s="284"/>
      <c r="D17" s="303"/>
      <c r="E17" s="306"/>
      <c r="F17" s="112" t="s">
        <v>70</v>
      </c>
      <c r="G17" s="114">
        <v>39807</v>
      </c>
      <c r="H17" s="2"/>
    </row>
    <row r="18" spans="1:8" x14ac:dyDescent="0.25">
      <c r="A18" s="299"/>
      <c r="B18" s="284"/>
      <c r="C18" s="284"/>
      <c r="D18" s="303"/>
      <c r="E18" s="307"/>
      <c r="F18" s="115" t="s">
        <v>69</v>
      </c>
      <c r="G18" s="116">
        <v>14870</v>
      </c>
      <c r="H18" s="2"/>
    </row>
    <row r="19" spans="1:8" x14ac:dyDescent="0.25">
      <c r="A19" s="299"/>
      <c r="B19" s="284"/>
      <c r="C19" s="284"/>
      <c r="D19" s="303"/>
      <c r="E19" s="305" t="s">
        <v>211</v>
      </c>
      <c r="F19" s="112" t="s">
        <v>68</v>
      </c>
      <c r="G19" s="114">
        <v>3388</v>
      </c>
      <c r="H19" s="2"/>
    </row>
    <row r="20" spans="1:8" x14ac:dyDescent="0.25">
      <c r="A20" s="299"/>
      <c r="B20" s="284"/>
      <c r="C20" s="284"/>
      <c r="D20" s="303"/>
      <c r="E20" s="306"/>
      <c r="F20" s="112" t="s">
        <v>67</v>
      </c>
      <c r="G20" s="114">
        <v>6295</v>
      </c>
      <c r="H20" s="2"/>
    </row>
    <row r="21" spans="1:8" x14ac:dyDescent="0.25">
      <c r="A21" s="299"/>
      <c r="B21" s="284"/>
      <c r="C21" s="284"/>
      <c r="D21" s="304"/>
      <c r="E21" s="307"/>
      <c r="F21" s="115" t="s">
        <v>66</v>
      </c>
      <c r="G21" s="116">
        <v>4144</v>
      </c>
      <c r="H21" s="2"/>
    </row>
    <row r="22" spans="1:8" x14ac:dyDescent="0.25">
      <c r="A22" s="299"/>
      <c r="B22" s="284"/>
      <c r="C22" s="284"/>
      <c r="D22" s="283" t="s">
        <v>212</v>
      </c>
      <c r="E22" s="291" t="s">
        <v>213</v>
      </c>
      <c r="F22" s="112" t="s">
        <v>71</v>
      </c>
      <c r="G22" s="114">
        <v>55457</v>
      </c>
      <c r="H22" s="2"/>
    </row>
    <row r="23" spans="1:8" x14ac:dyDescent="0.25">
      <c r="A23" s="299"/>
      <c r="B23" s="284"/>
      <c r="C23" s="284"/>
      <c r="D23" s="284"/>
      <c r="E23" s="295"/>
      <c r="F23" s="112" t="s">
        <v>70</v>
      </c>
      <c r="G23" s="114">
        <v>133701</v>
      </c>
      <c r="H23" s="2"/>
    </row>
    <row r="24" spans="1:8" x14ac:dyDescent="0.25">
      <c r="A24" s="299"/>
      <c r="B24" s="284"/>
      <c r="C24" s="284"/>
      <c r="D24" s="284"/>
      <c r="E24" s="301"/>
      <c r="F24" s="115" t="s">
        <v>69</v>
      </c>
      <c r="G24" s="116">
        <v>34470</v>
      </c>
      <c r="H24" s="2"/>
    </row>
    <row r="25" spans="1:8" x14ac:dyDescent="0.25">
      <c r="A25" s="299"/>
      <c r="B25" s="284"/>
      <c r="C25" s="284"/>
      <c r="D25" s="284"/>
      <c r="E25" s="291" t="s">
        <v>214</v>
      </c>
      <c r="F25" s="112" t="s">
        <v>68</v>
      </c>
      <c r="G25" s="114">
        <v>6858</v>
      </c>
      <c r="H25" s="2"/>
    </row>
    <row r="26" spans="1:8" x14ac:dyDescent="0.25">
      <c r="A26" s="299"/>
      <c r="B26" s="284"/>
      <c r="C26" s="284"/>
      <c r="D26" s="284"/>
      <c r="E26" s="295"/>
      <c r="F26" s="112" t="s">
        <v>67</v>
      </c>
      <c r="G26" s="114">
        <v>8477</v>
      </c>
      <c r="H26" s="2"/>
    </row>
    <row r="27" spans="1:8" x14ac:dyDescent="0.25">
      <c r="A27" s="299"/>
      <c r="B27" s="284"/>
      <c r="C27" s="285"/>
      <c r="D27" s="285"/>
      <c r="E27" s="301"/>
      <c r="F27" s="115" t="s">
        <v>66</v>
      </c>
      <c r="G27" s="116">
        <v>2936</v>
      </c>
      <c r="H27" s="2"/>
    </row>
    <row r="28" spans="1:8" x14ac:dyDescent="0.25">
      <c r="A28" s="299"/>
      <c r="B28" s="284"/>
      <c r="C28" s="283" t="s">
        <v>1675</v>
      </c>
      <c r="D28" s="302" t="s">
        <v>216</v>
      </c>
      <c r="E28" s="305" t="s">
        <v>217</v>
      </c>
      <c r="F28" s="112" t="s">
        <v>218</v>
      </c>
      <c r="G28" s="114">
        <v>124946</v>
      </c>
      <c r="H28" s="2"/>
    </row>
    <row r="29" spans="1:8" x14ac:dyDescent="0.25">
      <c r="A29" s="299"/>
      <c r="B29" s="284"/>
      <c r="C29" s="284"/>
      <c r="D29" s="303"/>
      <c r="E29" s="307"/>
      <c r="F29" s="115" t="s">
        <v>219</v>
      </c>
      <c r="G29" s="116">
        <v>131761</v>
      </c>
      <c r="H29" s="2"/>
    </row>
    <row r="30" spans="1:8" x14ac:dyDescent="0.25">
      <c r="A30" s="299"/>
      <c r="B30" s="284"/>
      <c r="C30" s="284"/>
      <c r="D30" s="304"/>
      <c r="E30" s="122" t="s">
        <v>211</v>
      </c>
      <c r="F30" s="115" t="s">
        <v>220</v>
      </c>
      <c r="G30" s="116">
        <v>5995</v>
      </c>
      <c r="H30" s="2"/>
    </row>
    <row r="31" spans="1:8" x14ac:dyDescent="0.25">
      <c r="A31" s="299"/>
      <c r="B31" s="284"/>
      <c r="C31" s="284"/>
      <c r="D31" s="302" t="s">
        <v>167</v>
      </c>
      <c r="E31" s="291" t="s">
        <v>161</v>
      </c>
      <c r="F31" s="112" t="s">
        <v>218</v>
      </c>
      <c r="G31" s="114">
        <v>125903</v>
      </c>
      <c r="H31" s="2"/>
    </row>
    <row r="32" spans="1:8" x14ac:dyDescent="0.25">
      <c r="A32" s="299"/>
      <c r="B32" s="284"/>
      <c r="C32" s="284"/>
      <c r="D32" s="303"/>
      <c r="E32" s="285"/>
      <c r="F32" s="115" t="s">
        <v>219</v>
      </c>
      <c r="G32" s="116">
        <v>129858</v>
      </c>
      <c r="H32" s="2"/>
    </row>
    <row r="33" spans="1:8" ht="14.7" customHeight="1" x14ac:dyDescent="0.25">
      <c r="A33" s="300"/>
      <c r="B33" s="285"/>
      <c r="C33" s="285"/>
      <c r="D33" s="304"/>
      <c r="E33" s="147" t="s">
        <v>138</v>
      </c>
      <c r="F33" s="115" t="s">
        <v>220</v>
      </c>
      <c r="G33" s="116">
        <v>11538</v>
      </c>
      <c r="H33" s="2"/>
    </row>
  </sheetData>
  <mergeCells count="20">
    <mergeCell ref="D28:D30"/>
    <mergeCell ref="E28:E29"/>
    <mergeCell ref="D31:D33"/>
    <mergeCell ref="E31:E32"/>
    <mergeCell ref="D22:D27"/>
    <mergeCell ref="E22:E24"/>
    <mergeCell ref="E25:E27"/>
    <mergeCell ref="A3:A33"/>
    <mergeCell ref="B3:B15"/>
    <mergeCell ref="D3:D10"/>
    <mergeCell ref="E3:E6"/>
    <mergeCell ref="E7:E10"/>
    <mergeCell ref="D11:D15"/>
    <mergeCell ref="E11:E14"/>
    <mergeCell ref="B16:B33"/>
    <mergeCell ref="C16:C27"/>
    <mergeCell ref="D16:D21"/>
    <mergeCell ref="E16:E18"/>
    <mergeCell ref="E19:E21"/>
    <mergeCell ref="C28:C33"/>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F72AE-4B55-411F-A3A2-4459DC5BEF77}">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1445</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5</v>
      </c>
      <c r="D7" s="208">
        <v>0.70521861777150918</v>
      </c>
      <c r="E7" s="213">
        <v>0.11672705574684679</v>
      </c>
      <c r="F7" s="208">
        <v>1.2937101797961716</v>
      </c>
      <c r="G7" s="208">
        <v>0.31449117831909978</v>
      </c>
      <c r="I7" s="87">
        <v>5</v>
      </c>
      <c r="J7" s="209">
        <v>483.4</v>
      </c>
      <c r="K7" s="209">
        <v>458.19537986055855</v>
      </c>
      <c r="L7" s="209">
        <v>508.60462013944141</v>
      </c>
      <c r="M7" s="209">
        <v>34.224260401066374</v>
      </c>
    </row>
    <row r="8" spans="1:13" x14ac:dyDescent="0.25">
      <c r="A8" s="5">
        <v>0.3</v>
      </c>
      <c r="C8" s="2">
        <v>447</v>
      </c>
      <c r="D8" s="208">
        <v>63.046544428772918</v>
      </c>
      <c r="E8" s="208">
        <v>59.988319513255448</v>
      </c>
      <c r="F8" s="208">
        <v>66.104769344290389</v>
      </c>
      <c r="G8" s="208">
        <v>1.814017795615023</v>
      </c>
      <c r="I8" s="87">
        <v>447</v>
      </c>
      <c r="J8" s="209">
        <v>558.02908277404924</v>
      </c>
      <c r="K8" s="209">
        <v>555.11903097309551</v>
      </c>
      <c r="L8" s="209">
        <v>560.93913457500298</v>
      </c>
      <c r="M8" s="209">
        <v>37.361421732987829</v>
      </c>
    </row>
    <row r="9" spans="1:13" x14ac:dyDescent="0.25">
      <c r="A9" s="5">
        <v>0.4</v>
      </c>
      <c r="C9" s="2">
        <v>244</v>
      </c>
      <c r="D9" s="208">
        <v>34.414668547249647</v>
      </c>
      <c r="E9" s="208">
        <v>31.403421687264998</v>
      </c>
      <c r="F9" s="208">
        <v>37.425915407234299</v>
      </c>
      <c r="G9" s="208">
        <v>1.785494536373033</v>
      </c>
      <c r="I9" s="87">
        <v>244</v>
      </c>
      <c r="J9" s="209">
        <v>580.77049180327867</v>
      </c>
      <c r="K9" s="209">
        <v>576.96534474169789</v>
      </c>
      <c r="L9" s="209">
        <v>584.57563886485946</v>
      </c>
      <c r="M9" s="209">
        <v>36.094021457054616</v>
      </c>
    </row>
    <row r="10" spans="1:13" x14ac:dyDescent="0.25">
      <c r="A10" s="5">
        <v>0.5</v>
      </c>
      <c r="C10" s="2">
        <v>13</v>
      </c>
      <c r="D10" s="208">
        <v>1.8335684062059237</v>
      </c>
      <c r="E10" s="208">
        <v>0.93260451764484908</v>
      </c>
      <c r="F10" s="208">
        <v>2.7345322947669981</v>
      </c>
      <c r="G10" s="208">
        <v>0.50421229543770463</v>
      </c>
      <c r="I10" s="87">
        <v>13</v>
      </c>
      <c r="J10" s="209">
        <v>587.23076923076928</v>
      </c>
      <c r="K10" s="209">
        <v>573.01925923605745</v>
      </c>
      <c r="L10" s="209">
        <v>601.44227922548112</v>
      </c>
      <c r="M10" s="209">
        <v>31.115788720395752</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91</v>
      </c>
      <c r="J12" s="209">
        <v>559.01098901098896</v>
      </c>
      <c r="K12" s="209">
        <v>550.75033517722375</v>
      </c>
      <c r="L12" s="209">
        <v>567.27164284475418</v>
      </c>
      <c r="M12" s="209">
        <v>47.852433934497355</v>
      </c>
    </row>
    <row r="13" spans="1:13" x14ac:dyDescent="0.25">
      <c r="A13" s="88" t="s">
        <v>29</v>
      </c>
      <c r="B13" s="89"/>
      <c r="C13" s="89">
        <v>709</v>
      </c>
      <c r="D13" s="91"/>
      <c r="E13" s="92"/>
      <c r="F13" s="93"/>
      <c r="G13" s="93"/>
      <c r="H13" s="89"/>
      <c r="I13" s="90">
        <v>800</v>
      </c>
      <c r="J13" s="212">
        <v>565.08500000000004</v>
      </c>
      <c r="K13" s="212">
        <v>562.74838859925046</v>
      </c>
      <c r="L13" s="212">
        <v>567.42161140074961</v>
      </c>
      <c r="M13" s="212">
        <v>40.132886586092553</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9E97B-C15E-4AE5-8A69-2300A071D302}">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1446</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4</v>
      </c>
      <c r="D7" s="208">
        <v>0.71047957371225579</v>
      </c>
      <c r="E7" s="213">
        <v>5.4377971134355815E-2</v>
      </c>
      <c r="F7" s="208">
        <v>1.3665811762901559</v>
      </c>
      <c r="G7" s="208">
        <v>0.34432032696518283</v>
      </c>
      <c r="I7" s="87">
        <v>4</v>
      </c>
      <c r="J7" s="209">
        <v>503</v>
      </c>
      <c r="K7" s="209">
        <v>469.88402236847082</v>
      </c>
      <c r="L7" s="209">
        <v>536.11597763152918</v>
      </c>
      <c r="M7" s="209">
        <v>40.2077936060494</v>
      </c>
    </row>
    <row r="8" spans="1:13" x14ac:dyDescent="0.25">
      <c r="A8" s="5">
        <v>0.3</v>
      </c>
      <c r="C8" s="2">
        <v>356</v>
      </c>
      <c r="D8" s="208">
        <v>63.232682060390765</v>
      </c>
      <c r="E8" s="208">
        <v>59.887150264704424</v>
      </c>
      <c r="F8" s="208">
        <v>66.578213856077113</v>
      </c>
      <c r="G8" s="208">
        <v>1.9766825763816449</v>
      </c>
      <c r="I8" s="87">
        <v>356</v>
      </c>
      <c r="J8" s="209">
        <v>548.06741573033707</v>
      </c>
      <c r="K8" s="209">
        <v>545.39777924842986</v>
      </c>
      <c r="L8" s="209">
        <v>550.73705221224429</v>
      </c>
      <c r="M8" s="209">
        <v>30.578754569949652</v>
      </c>
    </row>
    <row r="9" spans="1:13" x14ac:dyDescent="0.25">
      <c r="A9" s="5">
        <v>0.4</v>
      </c>
      <c r="C9" s="2">
        <v>194</v>
      </c>
      <c r="D9" s="208">
        <v>34.458259325044402</v>
      </c>
      <c r="E9" s="208">
        <v>31.159600809694222</v>
      </c>
      <c r="F9" s="208">
        <v>37.756917840394586</v>
      </c>
      <c r="G9" s="208">
        <v>1.9482326193895929</v>
      </c>
      <c r="I9" s="87">
        <v>194</v>
      </c>
      <c r="J9" s="209">
        <v>564.19587628865975</v>
      </c>
      <c r="K9" s="209">
        <v>560.19353796259009</v>
      </c>
      <c r="L9" s="209">
        <v>568.19821461472941</v>
      </c>
      <c r="M9" s="209">
        <v>33.842101863722405</v>
      </c>
    </row>
    <row r="10" spans="1:13" x14ac:dyDescent="0.25">
      <c r="A10" s="5">
        <v>0.5</v>
      </c>
      <c r="C10" s="2">
        <v>9</v>
      </c>
      <c r="D10" s="208">
        <v>1.5985790408525755</v>
      </c>
      <c r="E10" s="208">
        <v>0.66264578231709692</v>
      </c>
      <c r="F10" s="208">
        <v>2.5345122993880538</v>
      </c>
      <c r="G10" s="208">
        <v>0.51416546090743742</v>
      </c>
      <c r="I10" s="87">
        <v>9</v>
      </c>
      <c r="J10" s="209">
        <v>576.22222222222217</v>
      </c>
      <c r="K10" s="209">
        <v>562.45195962679941</v>
      </c>
      <c r="L10" s="209">
        <v>589.99248481764494</v>
      </c>
      <c r="M10" s="209">
        <v>25.078764810979912</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77</v>
      </c>
      <c r="J12" s="209">
        <v>550.49350649350652</v>
      </c>
      <c r="K12" s="209">
        <v>543.8622680520557</v>
      </c>
      <c r="L12" s="209">
        <v>557.12474493495733</v>
      </c>
      <c r="M12" s="209">
        <v>35.325040833821284</v>
      </c>
    </row>
    <row r="13" spans="1:13" x14ac:dyDescent="0.25">
      <c r="A13" s="88" t="s">
        <v>29</v>
      </c>
      <c r="B13" s="89"/>
      <c r="C13" s="89">
        <v>563</v>
      </c>
      <c r="D13" s="91"/>
      <c r="E13" s="92"/>
      <c r="F13" s="93"/>
      <c r="G13" s="93"/>
      <c r="H13" s="89"/>
      <c r="I13" s="90">
        <v>640</v>
      </c>
      <c r="J13" s="212">
        <v>553.36249999999995</v>
      </c>
      <c r="K13" s="212">
        <v>551.19828617210555</v>
      </c>
      <c r="L13" s="212">
        <v>555.52671382789435</v>
      </c>
      <c r="M13" s="212">
        <v>33.237842094589261</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D174-E7FC-4582-88C2-D56E4E142CEF}">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1447</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0</v>
      </c>
      <c r="D7" s="208">
        <v>0</v>
      </c>
      <c r="E7" s="208">
        <v>0</v>
      </c>
      <c r="F7" s="208">
        <v>0</v>
      </c>
      <c r="G7" s="208">
        <v>0</v>
      </c>
      <c r="I7" s="87">
        <v>0</v>
      </c>
      <c r="J7" s="209">
        <v>0</v>
      </c>
      <c r="K7" s="209">
        <v>0</v>
      </c>
      <c r="L7" s="209">
        <v>0</v>
      </c>
      <c r="M7" s="209">
        <v>0</v>
      </c>
    </row>
    <row r="8" spans="1:13" x14ac:dyDescent="0.25">
      <c r="A8" s="5">
        <v>0.3</v>
      </c>
      <c r="C8" s="2">
        <v>290</v>
      </c>
      <c r="D8" s="208">
        <v>56.97445972495089</v>
      </c>
      <c r="E8" s="208">
        <v>53.256371161546589</v>
      </c>
      <c r="F8" s="208">
        <v>60.692548288355184</v>
      </c>
      <c r="G8" s="208">
        <v>2.1967033781072653</v>
      </c>
      <c r="I8" s="87">
        <v>290</v>
      </c>
      <c r="J8" s="209">
        <v>555.07586206896553</v>
      </c>
      <c r="K8" s="209">
        <v>551.84364067509512</v>
      </c>
      <c r="L8" s="209">
        <v>558.30808346283595</v>
      </c>
      <c r="M8" s="209">
        <v>33.408156963179103</v>
      </c>
    </row>
    <row r="9" spans="1:13" x14ac:dyDescent="0.25">
      <c r="A9" s="5">
        <v>0.4</v>
      </c>
      <c r="C9" s="2">
        <v>213</v>
      </c>
      <c r="D9" s="208">
        <v>41.846758349705304</v>
      </c>
      <c r="E9" s="208">
        <v>38.141860042345535</v>
      </c>
      <c r="F9" s="208">
        <v>45.551656657065074</v>
      </c>
      <c r="G9" s="208">
        <v>2.18869889557606</v>
      </c>
      <c r="I9" s="87">
        <v>213</v>
      </c>
      <c r="J9" s="209">
        <v>570.90610328638502</v>
      </c>
      <c r="K9" s="209">
        <v>567.08688274560939</v>
      </c>
      <c r="L9" s="209">
        <v>574.72532382716065</v>
      </c>
      <c r="M9" s="209">
        <v>33.831165300548776</v>
      </c>
    </row>
    <row r="10" spans="1:13" x14ac:dyDescent="0.25">
      <c r="A10" s="5">
        <v>0.5</v>
      </c>
      <c r="C10" s="2">
        <v>6</v>
      </c>
      <c r="D10" s="208">
        <v>1.1787819253438114</v>
      </c>
      <c r="E10" s="208">
        <v>0.29145391260163178</v>
      </c>
      <c r="F10" s="208">
        <v>2.0661099380859906</v>
      </c>
      <c r="G10" s="208">
        <v>0.47886156356587611</v>
      </c>
      <c r="I10" s="87">
        <v>6</v>
      </c>
      <c r="J10" s="209">
        <v>565.83333333333337</v>
      </c>
      <c r="K10" s="209">
        <v>546.56567696292745</v>
      </c>
      <c r="L10" s="209">
        <v>585.10098970373929</v>
      </c>
      <c r="M10" s="209">
        <v>28.645534846929753</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51</v>
      </c>
      <c r="J12" s="209">
        <v>562.47058823529414</v>
      </c>
      <c r="K12" s="209">
        <v>554.04063935796091</v>
      </c>
      <c r="L12" s="209">
        <v>570.90053711262738</v>
      </c>
      <c r="M12" s="209">
        <v>36.53948710158722</v>
      </c>
    </row>
    <row r="13" spans="1:13" x14ac:dyDescent="0.25">
      <c r="A13" s="88" t="s">
        <v>29</v>
      </c>
      <c r="B13" s="89"/>
      <c r="C13" s="89">
        <v>509</v>
      </c>
      <c r="D13" s="91"/>
      <c r="E13" s="92"/>
      <c r="F13" s="93"/>
      <c r="G13" s="93"/>
      <c r="H13" s="89"/>
      <c r="I13" s="90">
        <v>560</v>
      </c>
      <c r="J13" s="212">
        <v>561.88571428571424</v>
      </c>
      <c r="K13" s="212">
        <v>559.48083171358644</v>
      </c>
      <c r="L13" s="212">
        <v>564.29059685784205</v>
      </c>
      <c r="M13" s="212">
        <v>34.541429474111254</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381F5-2014-4C27-AA0C-566F674517A2}">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1448</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5</v>
      </c>
      <c r="D7" s="208">
        <v>0.89928057553956831</v>
      </c>
      <c r="E7" s="208">
        <v>0.14912701461145783</v>
      </c>
      <c r="F7" s="208">
        <v>1.6494341364676788</v>
      </c>
      <c r="G7" s="208">
        <v>0.40071861575144607</v>
      </c>
      <c r="I7" s="87">
        <v>5</v>
      </c>
      <c r="J7" s="209">
        <v>533.4</v>
      </c>
      <c r="K7" s="209">
        <v>515.5989145194892</v>
      </c>
      <c r="L7" s="209">
        <v>551.20108548051076</v>
      </c>
      <c r="M7" s="209">
        <v>24.161953563402115</v>
      </c>
    </row>
    <row r="8" spans="1:13" x14ac:dyDescent="0.25">
      <c r="A8" s="5">
        <v>0.3</v>
      </c>
      <c r="C8" s="2">
        <v>297</v>
      </c>
      <c r="D8" s="208">
        <v>53.417266187050359</v>
      </c>
      <c r="E8" s="208">
        <v>49.838670452384214</v>
      </c>
      <c r="F8" s="208">
        <v>56.995861921716504</v>
      </c>
      <c r="G8" s="208">
        <v>2.1174190867282645</v>
      </c>
      <c r="I8" s="87">
        <v>297</v>
      </c>
      <c r="J8" s="209">
        <v>555.05723905723903</v>
      </c>
      <c r="K8" s="209">
        <v>551.98139936384348</v>
      </c>
      <c r="L8" s="209">
        <v>558.13307875063458</v>
      </c>
      <c r="M8" s="209">
        <v>32.17677245459349</v>
      </c>
    </row>
    <row r="9" spans="1:13" x14ac:dyDescent="0.25">
      <c r="A9" s="5">
        <v>0.4</v>
      </c>
      <c r="C9" s="2">
        <v>241</v>
      </c>
      <c r="D9" s="208">
        <v>43.345323741007199</v>
      </c>
      <c r="E9" s="208">
        <v>39.78966115664381</v>
      </c>
      <c r="F9" s="208">
        <v>46.900986325370582</v>
      </c>
      <c r="G9" s="208">
        <v>2.1034999936348031</v>
      </c>
      <c r="I9" s="87">
        <v>241</v>
      </c>
      <c r="J9" s="209">
        <v>570.95435684647305</v>
      </c>
      <c r="K9" s="209">
        <v>567.54493847212518</v>
      </c>
      <c r="L9" s="209">
        <v>574.36377522082091</v>
      </c>
      <c r="M9" s="209">
        <v>32.128420565320816</v>
      </c>
    </row>
    <row r="10" spans="1:13" x14ac:dyDescent="0.25">
      <c r="A10" s="5">
        <v>0.5</v>
      </c>
      <c r="C10" s="2">
        <v>12</v>
      </c>
      <c r="D10" s="208">
        <v>2.1582733812949639</v>
      </c>
      <c r="E10" s="208">
        <v>1.0520461613469454</v>
      </c>
      <c r="F10" s="208">
        <v>3.2645006012429825</v>
      </c>
      <c r="G10" s="208">
        <v>0.61683468975767763</v>
      </c>
      <c r="I10" s="87">
        <v>12</v>
      </c>
      <c r="J10" s="209">
        <v>555.66666666666663</v>
      </c>
      <c r="K10" s="209">
        <v>544.73089169154377</v>
      </c>
      <c r="L10" s="209">
        <v>566.60244164178948</v>
      </c>
      <c r="M10" s="209">
        <v>22.995388206940078</v>
      </c>
    </row>
    <row r="11" spans="1:13" x14ac:dyDescent="0.25">
      <c r="A11" s="5">
        <v>0.6</v>
      </c>
      <c r="C11" s="2">
        <v>1</v>
      </c>
      <c r="D11" s="208">
        <v>0.17985611510791369</v>
      </c>
      <c r="E11" s="210">
        <v>0</v>
      </c>
      <c r="F11" s="208">
        <v>0.56611578657844586</v>
      </c>
      <c r="G11" s="208">
        <v>0.17985611510791369</v>
      </c>
      <c r="I11" s="87">
        <v>1</v>
      </c>
      <c r="J11" s="209">
        <v>602</v>
      </c>
      <c r="K11" s="209">
        <v>602</v>
      </c>
      <c r="L11" s="209">
        <v>602</v>
      </c>
      <c r="M11" s="209">
        <v>0</v>
      </c>
    </row>
    <row r="12" spans="1:13" x14ac:dyDescent="0.25">
      <c r="A12" s="2" t="s">
        <v>120</v>
      </c>
      <c r="I12" s="87">
        <v>44</v>
      </c>
      <c r="J12" s="209">
        <v>556.11363636363637</v>
      </c>
      <c r="K12" s="209">
        <v>548.62108911887321</v>
      </c>
      <c r="L12" s="209">
        <v>563.60618360839953</v>
      </c>
      <c r="M12" s="209">
        <v>30.168685373529602</v>
      </c>
    </row>
    <row r="13" spans="1:13" x14ac:dyDescent="0.25">
      <c r="A13" s="88" t="s">
        <v>29</v>
      </c>
      <c r="B13" s="89"/>
      <c r="C13" s="89">
        <v>556</v>
      </c>
      <c r="D13" s="91"/>
      <c r="E13" s="92"/>
      <c r="F13" s="93"/>
      <c r="G13" s="93"/>
      <c r="H13" s="89"/>
      <c r="I13" s="90">
        <v>600</v>
      </c>
      <c r="J13" s="212">
        <v>561.42999999999995</v>
      </c>
      <c r="K13" s="212">
        <v>559.22712471383306</v>
      </c>
      <c r="L13" s="212">
        <v>563.63287528616684</v>
      </c>
      <c r="M13" s="212">
        <v>32.754131880707277</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AA4FF-BCB5-4972-B828-582A35396F05}">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1449</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6</v>
      </c>
      <c r="D7" s="208">
        <v>0.92879256965944268</v>
      </c>
      <c r="E7" s="208">
        <v>0.22922943581627897</v>
      </c>
      <c r="F7" s="208">
        <v>1.6283557035026062</v>
      </c>
      <c r="G7" s="208">
        <v>0.37770543735629636</v>
      </c>
      <c r="I7" s="87">
        <v>6</v>
      </c>
      <c r="J7" s="209">
        <v>513.66666666666663</v>
      </c>
      <c r="K7" s="209">
        <v>484.84171697791072</v>
      </c>
      <c r="L7" s="209">
        <v>542.49161635542248</v>
      </c>
      <c r="M7" s="209">
        <v>42.870347172219944</v>
      </c>
    </row>
    <row r="8" spans="1:13" x14ac:dyDescent="0.25">
      <c r="A8" s="5">
        <v>0.3</v>
      </c>
      <c r="C8" s="2">
        <v>366</v>
      </c>
      <c r="D8" s="208">
        <v>56.656346749226003</v>
      </c>
      <c r="E8" s="208">
        <v>53.364852792388696</v>
      </c>
      <c r="F8" s="208">
        <v>59.947840706063317</v>
      </c>
      <c r="G8" s="208">
        <v>1.9512242421976109</v>
      </c>
      <c r="I8" s="87">
        <v>366</v>
      </c>
      <c r="J8" s="209">
        <v>555.29508196721315</v>
      </c>
      <c r="K8" s="209">
        <v>552.18518479810803</v>
      </c>
      <c r="L8" s="209">
        <v>558.40497913631827</v>
      </c>
      <c r="M8" s="209">
        <v>36.124295742200658</v>
      </c>
    </row>
    <row r="9" spans="1:13" x14ac:dyDescent="0.25">
      <c r="A9" s="5">
        <v>0.4</v>
      </c>
      <c r="C9" s="2">
        <v>261</v>
      </c>
      <c r="D9" s="208">
        <v>40.402476780185758</v>
      </c>
      <c r="E9" s="208">
        <v>37.142421312313353</v>
      </c>
      <c r="F9" s="208">
        <v>43.66253224805817</v>
      </c>
      <c r="G9" s="208">
        <v>1.9321384498056162</v>
      </c>
      <c r="I9" s="87">
        <v>261</v>
      </c>
      <c r="J9" s="209">
        <v>567.83908045977012</v>
      </c>
      <c r="K9" s="209">
        <v>564.15297183312464</v>
      </c>
      <c r="L9" s="209">
        <v>571.52518908641559</v>
      </c>
      <c r="M9" s="209">
        <v>36.157733579591678</v>
      </c>
    </row>
    <row r="10" spans="1:13" x14ac:dyDescent="0.25">
      <c r="A10" s="5">
        <v>0.5</v>
      </c>
      <c r="C10" s="2">
        <v>13</v>
      </c>
      <c r="D10" s="208">
        <v>2.0123839009287927</v>
      </c>
      <c r="E10" s="208">
        <v>1.0242063249042395</v>
      </c>
      <c r="F10" s="208">
        <v>3.000561476953346</v>
      </c>
      <c r="G10" s="208">
        <v>0.55291854416158837</v>
      </c>
      <c r="I10" s="87">
        <v>13</v>
      </c>
      <c r="J10" s="209">
        <v>560.61538461538464</v>
      </c>
      <c r="K10" s="209">
        <v>543.67254190802578</v>
      </c>
      <c r="L10" s="209">
        <v>577.55822732274351</v>
      </c>
      <c r="M10" s="209">
        <v>37.091190466961429</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74</v>
      </c>
      <c r="J12" s="209">
        <v>561.89189189189187</v>
      </c>
      <c r="K12" s="209">
        <v>553.99063196467262</v>
      </c>
      <c r="L12" s="209">
        <v>569.79315181911113</v>
      </c>
      <c r="M12" s="209">
        <v>41.269102697630892</v>
      </c>
    </row>
    <row r="13" spans="1:13" x14ac:dyDescent="0.25">
      <c r="A13" s="88" t="s">
        <v>29</v>
      </c>
      <c r="B13" s="89"/>
      <c r="C13" s="89">
        <v>646</v>
      </c>
      <c r="D13" s="91"/>
      <c r="E13" s="92"/>
      <c r="F13" s="93"/>
      <c r="G13" s="93"/>
      <c r="H13" s="89"/>
      <c r="I13" s="90">
        <v>720</v>
      </c>
      <c r="J13" s="212">
        <v>560.26944444444439</v>
      </c>
      <c r="K13" s="212">
        <v>557.97638831283746</v>
      </c>
      <c r="L13" s="212">
        <v>562.56250057605132</v>
      </c>
      <c r="M13" s="212">
        <v>37.358871716577738</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88F22-B434-4831-AB5A-2329CE7F1020}">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1450</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4</v>
      </c>
      <c r="D7" s="208">
        <v>0.85836909871244638</v>
      </c>
      <c r="E7" s="208">
        <v>4.6003453416886171E-2</v>
      </c>
      <c r="F7" s="208">
        <v>1.6707347440080067</v>
      </c>
      <c r="G7" s="208">
        <v>0.42779784282539923</v>
      </c>
      <c r="I7" s="87">
        <v>4</v>
      </c>
      <c r="J7" s="209">
        <v>478.25</v>
      </c>
      <c r="K7" s="209">
        <v>412.91111929513806</v>
      </c>
      <c r="L7" s="209">
        <v>543.58888070486194</v>
      </c>
      <c r="M7" s="209">
        <v>79.302690160338614</v>
      </c>
    </row>
    <row r="8" spans="1:13" x14ac:dyDescent="0.25">
      <c r="A8" s="5">
        <v>0.3</v>
      </c>
      <c r="C8" s="2">
        <v>250</v>
      </c>
      <c r="D8" s="208">
        <v>53.648068669527895</v>
      </c>
      <c r="E8" s="208">
        <v>49.729431331054805</v>
      </c>
      <c r="F8" s="208">
        <v>57.566706008000992</v>
      </c>
      <c r="G8" s="208">
        <v>2.3125146183704923</v>
      </c>
      <c r="I8" s="87">
        <v>250</v>
      </c>
      <c r="J8" s="209">
        <v>558.59036144578317</v>
      </c>
      <c r="K8" s="209">
        <v>554.35968581442853</v>
      </c>
      <c r="L8" s="209">
        <v>562.82103707713782</v>
      </c>
      <c r="M8" s="209">
        <v>40.594385083063592</v>
      </c>
    </row>
    <row r="9" spans="1:13" x14ac:dyDescent="0.25">
      <c r="A9" s="5">
        <v>0.4</v>
      </c>
      <c r="C9" s="2">
        <v>199</v>
      </c>
      <c r="D9" s="208">
        <v>42.70386266094421</v>
      </c>
      <c r="E9" s="208">
        <v>38.815945729930739</v>
      </c>
      <c r="F9" s="208">
        <v>46.591779591957675</v>
      </c>
      <c r="G9" s="208">
        <v>2.2938751453913917</v>
      </c>
      <c r="I9" s="87">
        <v>199</v>
      </c>
      <c r="J9" s="209">
        <v>575.4572864321608</v>
      </c>
      <c r="K9" s="209">
        <v>571.00241336472175</v>
      </c>
      <c r="L9" s="209">
        <v>579.91215949959985</v>
      </c>
      <c r="M9" s="209">
        <v>38.137138699106899</v>
      </c>
    </row>
    <row r="10" spans="1:13" x14ac:dyDescent="0.25">
      <c r="A10" s="5">
        <v>0.5</v>
      </c>
      <c r="C10" s="2">
        <v>13</v>
      </c>
      <c r="D10" s="208">
        <v>2.7896995708154506</v>
      </c>
      <c r="E10" s="208">
        <v>1.4237628617544988</v>
      </c>
      <c r="F10" s="208">
        <v>4.1556362798764024</v>
      </c>
      <c r="G10" s="208">
        <v>0.76367466668033923</v>
      </c>
      <c r="I10" s="87">
        <v>13</v>
      </c>
      <c r="J10" s="209">
        <v>586.76923076923072</v>
      </c>
      <c r="K10" s="209">
        <v>569.1443716107641</v>
      </c>
      <c r="L10" s="209">
        <v>604.39408992769734</v>
      </c>
      <c r="M10" s="209">
        <v>38.564132399061023</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47</v>
      </c>
      <c r="J12" s="209">
        <v>556.95833333333337</v>
      </c>
      <c r="K12" s="209">
        <v>546.63916152572949</v>
      </c>
      <c r="L12" s="209">
        <v>567.27750514093725</v>
      </c>
      <c r="M12" s="209">
        <v>42.931889815387429</v>
      </c>
    </row>
    <row r="13" spans="1:13" x14ac:dyDescent="0.25">
      <c r="A13" s="88" t="s">
        <v>29</v>
      </c>
      <c r="B13" s="89"/>
      <c r="C13" s="89">
        <v>466</v>
      </c>
      <c r="D13" s="91"/>
      <c r="E13" s="92"/>
      <c r="F13" s="93"/>
      <c r="G13" s="93"/>
      <c r="H13" s="89"/>
      <c r="I13" s="90">
        <v>513</v>
      </c>
      <c r="J13" s="212">
        <v>565.06822612085773</v>
      </c>
      <c r="K13" s="212">
        <v>562.03261700519579</v>
      </c>
      <c r="L13" s="212">
        <v>568.10383523651967</v>
      </c>
      <c r="M13" s="212">
        <v>41.724463842930561</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5DEFC-CC2C-4EE2-9A96-6A7AD4DDBFED}">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1451</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3</v>
      </c>
      <c r="D7" s="208">
        <v>0.63559322033898313</v>
      </c>
      <c r="E7" s="213">
        <v>0</v>
      </c>
      <c r="F7" s="208">
        <v>1.3165120363161442</v>
      </c>
      <c r="G7" s="208">
        <v>0.34887948626015974</v>
      </c>
      <c r="I7" s="87">
        <v>3</v>
      </c>
      <c r="J7" s="209">
        <v>495</v>
      </c>
      <c r="K7" s="209">
        <v>431.00414983048177</v>
      </c>
      <c r="L7" s="209">
        <v>558.99585016951823</v>
      </c>
      <c r="M7" s="209">
        <v>67.268120235368556</v>
      </c>
    </row>
    <row r="8" spans="1:13" x14ac:dyDescent="0.25">
      <c r="A8" s="5">
        <v>0.3</v>
      </c>
      <c r="C8" s="2">
        <v>281</v>
      </c>
      <c r="D8" s="208">
        <v>59.53389830508474</v>
      </c>
      <c r="E8" s="208">
        <v>55.876721978887744</v>
      </c>
      <c r="F8" s="208">
        <v>63.191074631281744</v>
      </c>
      <c r="G8" s="208">
        <v>2.1547566465492305</v>
      </c>
      <c r="I8" s="87">
        <v>281</v>
      </c>
      <c r="J8" s="209">
        <v>553.61209964412808</v>
      </c>
      <c r="K8" s="209">
        <v>550.33847522658152</v>
      </c>
      <c r="L8" s="209">
        <v>556.88572406167464</v>
      </c>
      <c r="M8" s="209">
        <v>33.30265534571906</v>
      </c>
    </row>
    <row r="9" spans="1:13" x14ac:dyDescent="0.25">
      <c r="A9" s="5">
        <v>0.4</v>
      </c>
      <c r="C9" s="2">
        <v>180</v>
      </c>
      <c r="D9" s="208">
        <v>38.135593220338983</v>
      </c>
      <c r="E9" s="208">
        <v>34.515364818737865</v>
      </c>
      <c r="F9" s="208">
        <v>41.7558216219401</v>
      </c>
      <c r="G9" s="208">
        <v>2.1323380846745681</v>
      </c>
      <c r="I9" s="87">
        <v>180</v>
      </c>
      <c r="J9" s="209">
        <v>569.13888888888891</v>
      </c>
      <c r="K9" s="209">
        <v>565.53848050693875</v>
      </c>
      <c r="L9" s="209">
        <v>572.73929727083907</v>
      </c>
      <c r="M9" s="209">
        <v>29.314660448217516</v>
      </c>
    </row>
    <row r="10" spans="1:13" x14ac:dyDescent="0.25">
      <c r="A10" s="5">
        <v>0.5</v>
      </c>
      <c r="C10" s="2">
        <v>8</v>
      </c>
      <c r="D10" s="208">
        <v>1.6949152542372881</v>
      </c>
      <c r="E10" s="208">
        <v>0.6550523153661435</v>
      </c>
      <c r="F10" s="208">
        <v>2.7347781931084327</v>
      </c>
      <c r="G10" s="208">
        <v>0.56667280257382702</v>
      </c>
      <c r="I10" s="87">
        <v>8</v>
      </c>
      <c r="J10" s="209">
        <v>547.25</v>
      </c>
      <c r="K10" s="209">
        <v>531.27479467779369</v>
      </c>
      <c r="L10" s="209">
        <v>563.22520532220631</v>
      </c>
      <c r="M10" s="209">
        <v>27.421316004680946</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48</v>
      </c>
      <c r="J12" s="209">
        <v>552.10416666666663</v>
      </c>
      <c r="K12" s="209">
        <v>542.91151603729236</v>
      </c>
      <c r="L12" s="209">
        <v>561.2968172960409</v>
      </c>
      <c r="M12" s="209">
        <v>38.650776647578418</v>
      </c>
    </row>
    <row r="13" spans="1:13" x14ac:dyDescent="0.25">
      <c r="A13" s="88" t="s">
        <v>29</v>
      </c>
      <c r="B13" s="89"/>
      <c r="C13" s="89">
        <v>472</v>
      </c>
      <c r="D13" s="91"/>
      <c r="E13" s="92"/>
      <c r="F13" s="93"/>
      <c r="G13" s="93"/>
      <c r="H13" s="89"/>
      <c r="I13" s="90">
        <v>520</v>
      </c>
      <c r="J13" s="212">
        <v>558.4115384615385</v>
      </c>
      <c r="K13" s="212">
        <v>555.97301084251956</v>
      </c>
      <c r="L13" s="212">
        <v>560.85006608055744</v>
      </c>
      <c r="M13" s="212">
        <v>33.746303037915759</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C73CC-25EA-48C1-A9A3-2B160F05EE11}">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1452</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3</v>
      </c>
      <c r="D7" s="208">
        <v>0.56285178236397748</v>
      </c>
      <c r="E7" s="213">
        <v>0</v>
      </c>
      <c r="F7" s="208">
        <v>1.1911013402909656</v>
      </c>
      <c r="G7" s="208">
        <v>0.32435122088217633</v>
      </c>
      <c r="I7" s="87">
        <v>3</v>
      </c>
      <c r="J7" s="209">
        <v>540</v>
      </c>
      <c r="K7" s="209">
        <v>498.41889548529065</v>
      </c>
      <c r="L7" s="209">
        <v>581.5811045147093</v>
      </c>
      <c r="M7" s="209">
        <v>43.71498598878879</v>
      </c>
    </row>
    <row r="8" spans="1:13" x14ac:dyDescent="0.25">
      <c r="A8" s="5">
        <v>0.3</v>
      </c>
      <c r="C8" s="2">
        <v>316</v>
      </c>
      <c r="D8" s="208">
        <v>59.287054409005627</v>
      </c>
      <c r="E8" s="208">
        <v>55.683508931912719</v>
      </c>
      <c r="F8" s="208">
        <v>62.890599886098528</v>
      </c>
      <c r="G8" s="208">
        <v>2.1300528693728769</v>
      </c>
      <c r="I8" s="87">
        <v>316</v>
      </c>
      <c r="J8" s="209">
        <v>551.31645569620252</v>
      </c>
      <c r="K8" s="209">
        <v>548.28258706858412</v>
      </c>
      <c r="L8" s="209">
        <v>554.35032432382093</v>
      </c>
      <c r="M8" s="209">
        <v>32.735125274895623</v>
      </c>
    </row>
    <row r="9" spans="1:13" x14ac:dyDescent="0.25">
      <c r="A9" s="5">
        <v>0.4</v>
      </c>
      <c r="C9" s="2">
        <v>204</v>
      </c>
      <c r="D9" s="208">
        <v>38.273921200750472</v>
      </c>
      <c r="E9" s="208">
        <v>34.707837041781801</v>
      </c>
      <c r="F9" s="208">
        <v>41.840005359719143</v>
      </c>
      <c r="G9" s="208">
        <v>2.1073176639582449</v>
      </c>
      <c r="I9" s="87">
        <v>204</v>
      </c>
      <c r="J9" s="209">
        <v>559.1960784313726</v>
      </c>
      <c r="K9" s="209">
        <v>555.54551559364461</v>
      </c>
      <c r="L9" s="209">
        <v>562.84664126910059</v>
      </c>
      <c r="M9" s="209">
        <v>31.648170311298117</v>
      </c>
    </row>
    <row r="10" spans="1:13" x14ac:dyDescent="0.25">
      <c r="A10" s="5">
        <v>0.5</v>
      </c>
      <c r="C10" s="2">
        <v>10</v>
      </c>
      <c r="D10" s="208">
        <v>1.876172607879925</v>
      </c>
      <c r="E10" s="208">
        <v>0.81307786293260187</v>
      </c>
      <c r="F10" s="208">
        <v>2.9392673528272484</v>
      </c>
      <c r="G10" s="208">
        <v>0.58825796910942041</v>
      </c>
      <c r="I10" s="87">
        <v>10</v>
      </c>
      <c r="J10" s="209">
        <v>574.4</v>
      </c>
      <c r="K10" s="209">
        <v>563.02758514262973</v>
      </c>
      <c r="L10" s="209">
        <v>585.77241485737022</v>
      </c>
      <c r="M10" s="209">
        <v>21.828625446621437</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44</v>
      </c>
      <c r="J12" s="209">
        <v>549.4545454545455</v>
      </c>
      <c r="K12" s="209">
        <v>539.43640183549394</v>
      </c>
      <c r="L12" s="209">
        <v>559.47268907359705</v>
      </c>
      <c r="M12" s="209">
        <v>40.335485297777048</v>
      </c>
    </row>
    <row r="13" spans="1:13" x14ac:dyDescent="0.25">
      <c r="A13" s="88" t="s">
        <v>29</v>
      </c>
      <c r="B13" s="89"/>
      <c r="C13" s="89">
        <v>533</v>
      </c>
      <c r="D13" s="91"/>
      <c r="E13" s="92"/>
      <c r="F13" s="93"/>
      <c r="G13" s="93"/>
      <c r="H13" s="89"/>
      <c r="I13" s="90">
        <v>577</v>
      </c>
      <c r="J13" s="212">
        <v>554.30155979202777</v>
      </c>
      <c r="K13" s="212">
        <v>552.02907519227779</v>
      </c>
      <c r="L13" s="212">
        <v>556.57404439177776</v>
      </c>
      <c r="M13" s="212">
        <v>33.133136542533343</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88448-E616-4DBC-8C1A-5AF09D46935B}">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1453</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0</v>
      </c>
      <c r="D7" s="208">
        <v>0</v>
      </c>
      <c r="E7" s="208">
        <v>0</v>
      </c>
      <c r="F7" s="208">
        <v>0</v>
      </c>
      <c r="G7" s="208">
        <v>0</v>
      </c>
      <c r="I7" s="87">
        <v>0</v>
      </c>
      <c r="J7" s="209">
        <v>0</v>
      </c>
      <c r="K7" s="209">
        <v>0</v>
      </c>
      <c r="L7" s="209">
        <v>0</v>
      </c>
      <c r="M7" s="209">
        <v>0</v>
      </c>
    </row>
    <row r="8" spans="1:13" x14ac:dyDescent="0.25">
      <c r="A8" s="5">
        <v>0.3</v>
      </c>
      <c r="C8" s="2">
        <v>188</v>
      </c>
      <c r="D8" s="208">
        <v>63.299663299663301</v>
      </c>
      <c r="E8" s="208">
        <v>58.50879649261551</v>
      </c>
      <c r="F8" s="208">
        <v>68.090530106711086</v>
      </c>
      <c r="G8" s="208">
        <v>2.8014951100692387</v>
      </c>
      <c r="I8" s="87">
        <v>188</v>
      </c>
      <c r="J8" s="209">
        <v>551.75</v>
      </c>
      <c r="K8" s="209">
        <v>547.87974831421354</v>
      </c>
      <c r="L8" s="209">
        <v>555.62025168578646</v>
      </c>
      <c r="M8" s="209">
        <v>32.168278293098716</v>
      </c>
    </row>
    <row r="9" spans="1:13" x14ac:dyDescent="0.25">
      <c r="A9" s="5">
        <v>0.4</v>
      </c>
      <c r="C9" s="2">
        <v>105</v>
      </c>
      <c r="D9" s="208">
        <v>35.353535353535356</v>
      </c>
      <c r="E9" s="208">
        <v>30.600267179706854</v>
      </c>
      <c r="F9" s="208">
        <v>40.106803527363851</v>
      </c>
      <c r="G9" s="208">
        <v>2.7787083046681893</v>
      </c>
      <c r="I9" s="87">
        <v>105</v>
      </c>
      <c r="J9" s="209">
        <v>567.38095238095241</v>
      </c>
      <c r="K9" s="209">
        <v>562.11575231459335</v>
      </c>
      <c r="L9" s="209">
        <v>572.64615244731147</v>
      </c>
      <c r="M9" s="209">
        <v>32.705380924122281</v>
      </c>
    </row>
    <row r="10" spans="1:13" x14ac:dyDescent="0.25">
      <c r="A10" s="5">
        <v>0.5</v>
      </c>
      <c r="C10" s="2">
        <v>4</v>
      </c>
      <c r="D10" s="208">
        <v>1.3468013468013467</v>
      </c>
      <c r="E10" s="208">
        <v>7.297315004737813E-2</v>
      </c>
      <c r="F10" s="208">
        <v>2.6206295435553155</v>
      </c>
      <c r="G10" s="208">
        <v>0.6699794793458651</v>
      </c>
      <c r="I10" s="87">
        <v>4</v>
      </c>
      <c r="J10" s="209">
        <v>574.5</v>
      </c>
      <c r="K10" s="209">
        <v>547.14788897761434</v>
      </c>
      <c r="L10" s="209">
        <v>601.85211102238566</v>
      </c>
      <c r="M10" s="209">
        <v>33.16122233372387</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23</v>
      </c>
      <c r="J12" s="209">
        <v>554.60869565217388</v>
      </c>
      <c r="K12" s="209">
        <v>543.62952118111946</v>
      </c>
      <c r="L12" s="209">
        <v>565.5878701232283</v>
      </c>
      <c r="M12" s="209">
        <v>31.918559904907397</v>
      </c>
    </row>
    <row r="13" spans="1:13" x14ac:dyDescent="0.25">
      <c r="A13" s="88" t="s">
        <v>29</v>
      </c>
      <c r="B13" s="89"/>
      <c r="C13" s="89">
        <v>297</v>
      </c>
      <c r="D13" s="91"/>
      <c r="E13" s="92"/>
      <c r="F13" s="93"/>
      <c r="G13" s="93"/>
      <c r="H13" s="89"/>
      <c r="I13" s="90">
        <v>320</v>
      </c>
      <c r="J13" s="212">
        <v>557.36874999999998</v>
      </c>
      <c r="K13" s="212">
        <v>554.32170008196431</v>
      </c>
      <c r="L13" s="212">
        <v>560.41579991803565</v>
      </c>
      <c r="M13" s="212">
        <v>33.041841409023498</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91AC2-6A29-4BC8-A0AE-AB597ED9ED7F}">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1454</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2</v>
      </c>
      <c r="D7" s="208">
        <v>0.56818181818181823</v>
      </c>
      <c r="E7" s="213">
        <v>0</v>
      </c>
      <c r="F7" s="208">
        <v>1.3232876468681731</v>
      </c>
      <c r="G7" s="208">
        <v>0.3717305330518707</v>
      </c>
      <c r="I7" s="87">
        <v>2</v>
      </c>
      <c r="J7" s="209">
        <v>540</v>
      </c>
      <c r="K7" s="209">
        <v>482.28868479872767</v>
      </c>
      <c r="L7" s="209">
        <v>597.71131520127233</v>
      </c>
      <c r="M7" s="209">
        <v>49.497474683058329</v>
      </c>
    </row>
    <row r="8" spans="1:13" x14ac:dyDescent="0.25">
      <c r="A8" s="5">
        <v>0.3</v>
      </c>
      <c r="C8" s="2">
        <v>215</v>
      </c>
      <c r="D8" s="208">
        <v>61.07954545454546</v>
      </c>
      <c r="E8" s="208">
        <v>56.960700097875325</v>
      </c>
      <c r="F8" s="208">
        <v>65.198390811215589</v>
      </c>
      <c r="G8" s="208">
        <v>2.4113415412454504</v>
      </c>
      <c r="I8" s="87">
        <v>215</v>
      </c>
      <c r="J8" s="209">
        <v>548.47906976744184</v>
      </c>
      <c r="K8" s="209">
        <v>545.1722646227953</v>
      </c>
      <c r="L8" s="209">
        <v>551.78587491208839</v>
      </c>
      <c r="M8" s="209">
        <v>29.405929198510627</v>
      </c>
    </row>
    <row r="9" spans="1:13" x14ac:dyDescent="0.25">
      <c r="A9" s="5">
        <v>0.4</v>
      </c>
      <c r="C9" s="2">
        <v>130</v>
      </c>
      <c r="D9" s="208">
        <v>36.93181818181818</v>
      </c>
      <c r="E9" s="208">
        <v>32.853344029512755</v>
      </c>
      <c r="F9" s="208">
        <v>41.010292334123612</v>
      </c>
      <c r="G9" s="208">
        <v>2.3868623709199088</v>
      </c>
      <c r="I9" s="87">
        <v>130</v>
      </c>
      <c r="J9" s="209">
        <v>559.55384615384617</v>
      </c>
      <c r="K9" s="209">
        <v>555.13687661909137</v>
      </c>
      <c r="L9" s="209">
        <v>563.97081568860096</v>
      </c>
      <c r="M9" s="209">
        <v>30.542399437290459</v>
      </c>
    </row>
    <row r="10" spans="1:13" x14ac:dyDescent="0.25">
      <c r="A10" s="5">
        <v>0.5</v>
      </c>
      <c r="C10" s="2">
        <v>5</v>
      </c>
      <c r="D10" s="208">
        <v>1.4204545454545454</v>
      </c>
      <c r="E10" s="208">
        <v>0.31323875526658285</v>
      </c>
      <c r="F10" s="208">
        <v>2.5276703356425081</v>
      </c>
      <c r="G10" s="208">
        <v>0.58523319804679275</v>
      </c>
      <c r="I10" s="87">
        <v>5</v>
      </c>
      <c r="J10" s="209">
        <v>559.6</v>
      </c>
      <c r="K10" s="209">
        <v>528.83761626840896</v>
      </c>
      <c r="L10" s="209">
        <v>590.36238373159108</v>
      </c>
      <c r="M10" s="209">
        <v>41.71690304900401</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27</v>
      </c>
      <c r="J12" s="209">
        <v>545.33333333333337</v>
      </c>
      <c r="K12" s="209">
        <v>532.6596789010913</v>
      </c>
      <c r="L12" s="209">
        <v>558.00698776557545</v>
      </c>
      <c r="M12" s="209">
        <v>39.9384141282165</v>
      </c>
    </row>
    <row r="13" spans="1:13" x14ac:dyDescent="0.25">
      <c r="A13" s="88" t="s">
        <v>29</v>
      </c>
      <c r="B13" s="89"/>
      <c r="C13" s="89">
        <v>352</v>
      </c>
      <c r="D13" s="91"/>
      <c r="E13" s="92"/>
      <c r="F13" s="93"/>
      <c r="G13" s="93"/>
      <c r="H13" s="89"/>
      <c r="I13" s="90">
        <v>379</v>
      </c>
      <c r="J13" s="212">
        <v>552.15567282321899</v>
      </c>
      <c r="K13" s="212">
        <v>549.51252872575571</v>
      </c>
      <c r="L13" s="212">
        <v>554.79881692068227</v>
      </c>
      <c r="M13" s="212">
        <v>31.206676436972238</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CBE63-FB16-44FA-B6DF-BA78AAF5AFE0}">
  <dimension ref="A1:G27"/>
  <sheetViews>
    <sheetView zoomScale="130" zoomScaleNormal="130" workbookViewId="0">
      <selection activeCell="H1" sqref="H1:H1048576"/>
    </sheetView>
  </sheetViews>
  <sheetFormatPr defaultColWidth="15.5546875" defaultRowHeight="13.8" x14ac:dyDescent="0.25"/>
  <cols>
    <col min="1" max="1" width="22.6640625" style="7" customWidth="1"/>
    <col min="2" max="2" width="13.44140625" style="7" bestFit="1" customWidth="1"/>
    <col min="3" max="3" width="16.88671875" style="7" bestFit="1" customWidth="1"/>
    <col min="4" max="4" width="23.44140625" style="33" bestFit="1" customWidth="1"/>
    <col min="5" max="5" width="19" style="7" bestFit="1" customWidth="1"/>
    <col min="6" max="6" width="8.33203125" style="7" bestFit="1" customWidth="1"/>
    <col min="7" max="10" width="15.5546875" style="7"/>
    <col min="11" max="11" width="21.33203125" style="7" customWidth="1"/>
    <col min="12" max="16384" width="15.5546875" style="7"/>
  </cols>
  <sheetData>
    <row r="1" spans="1:7" x14ac:dyDescent="0.25">
      <c r="A1" s="7" t="s">
        <v>1391</v>
      </c>
    </row>
    <row r="2" spans="1:7" x14ac:dyDescent="0.25">
      <c r="A2" s="18" t="s">
        <v>112</v>
      </c>
      <c r="B2" s="18" t="s">
        <v>60</v>
      </c>
      <c r="C2" s="18" t="s">
        <v>62</v>
      </c>
      <c r="D2" s="42" t="s">
        <v>63</v>
      </c>
      <c r="E2" s="18" t="s">
        <v>64</v>
      </c>
      <c r="F2" s="19" t="s">
        <v>4</v>
      </c>
    </row>
    <row r="3" spans="1:7" x14ac:dyDescent="0.25">
      <c r="A3" s="308" t="s">
        <v>1390</v>
      </c>
      <c r="B3" s="283" t="s">
        <v>169</v>
      </c>
      <c r="C3" s="283" t="s">
        <v>168</v>
      </c>
      <c r="D3" s="298" t="s">
        <v>159</v>
      </c>
      <c r="E3" s="16" t="s">
        <v>76</v>
      </c>
      <c r="F3" s="113">
        <v>13220</v>
      </c>
      <c r="G3" s="2"/>
    </row>
    <row r="4" spans="1:7" x14ac:dyDescent="0.25">
      <c r="A4" s="309"/>
      <c r="B4" s="284"/>
      <c r="C4" s="284"/>
      <c r="D4" s="299"/>
      <c r="E4" s="7" t="s">
        <v>75</v>
      </c>
      <c r="F4" s="114">
        <v>20676</v>
      </c>
      <c r="G4" s="34"/>
    </row>
    <row r="5" spans="1:7" x14ac:dyDescent="0.25">
      <c r="A5" s="309"/>
      <c r="B5" s="284"/>
      <c r="C5" s="284"/>
      <c r="D5" s="299"/>
      <c r="E5" s="7" t="s">
        <v>74</v>
      </c>
      <c r="F5" s="114">
        <v>95187</v>
      </c>
      <c r="G5" s="2"/>
    </row>
    <row r="6" spans="1:7" x14ac:dyDescent="0.25">
      <c r="A6" s="309"/>
      <c r="B6" s="284"/>
      <c r="C6" s="284"/>
      <c r="D6" s="300"/>
      <c r="E6" s="18" t="s">
        <v>73</v>
      </c>
      <c r="F6" s="116">
        <v>71875</v>
      </c>
      <c r="G6" s="2"/>
    </row>
    <row r="7" spans="1:7" ht="13.95" customHeight="1" x14ac:dyDescent="0.25">
      <c r="A7" s="309"/>
      <c r="B7" s="284"/>
      <c r="C7" s="284"/>
      <c r="D7" s="298" t="s">
        <v>160</v>
      </c>
      <c r="E7" s="7" t="s">
        <v>80</v>
      </c>
      <c r="F7" s="114">
        <v>42095</v>
      </c>
      <c r="G7" s="2"/>
    </row>
    <row r="8" spans="1:7" x14ac:dyDescent="0.25">
      <c r="A8" s="309"/>
      <c r="B8" s="284"/>
      <c r="C8" s="284"/>
      <c r="D8" s="299"/>
      <c r="E8" s="7" t="s">
        <v>79</v>
      </c>
      <c r="F8" s="114">
        <v>35895</v>
      </c>
      <c r="G8" s="34"/>
    </row>
    <row r="9" spans="1:7" x14ac:dyDescent="0.25">
      <c r="A9" s="309"/>
      <c r="B9" s="284"/>
      <c r="C9" s="284"/>
      <c r="D9" s="299"/>
      <c r="E9" s="7" t="s">
        <v>78</v>
      </c>
      <c r="F9" s="114">
        <v>25685</v>
      </c>
      <c r="G9" s="2"/>
    </row>
    <row r="10" spans="1:7" x14ac:dyDescent="0.25">
      <c r="A10" s="309"/>
      <c r="B10" s="284"/>
      <c r="C10" s="285"/>
      <c r="D10" s="300"/>
      <c r="E10" s="18" t="s">
        <v>77</v>
      </c>
      <c r="F10" s="116">
        <v>3693</v>
      </c>
      <c r="G10" s="2"/>
    </row>
    <row r="11" spans="1:7" x14ac:dyDescent="0.25">
      <c r="A11" s="309"/>
      <c r="B11" s="284"/>
      <c r="C11" s="283" t="s">
        <v>167</v>
      </c>
      <c r="D11" s="283" t="s">
        <v>161</v>
      </c>
      <c r="E11" s="7" t="s">
        <v>76</v>
      </c>
      <c r="F11" s="114">
        <v>9855</v>
      </c>
      <c r="G11" s="2"/>
    </row>
    <row r="12" spans="1:7" x14ac:dyDescent="0.25">
      <c r="A12" s="309"/>
      <c r="B12" s="284"/>
      <c r="C12" s="284"/>
      <c r="D12" s="284"/>
      <c r="E12" s="7" t="s">
        <v>75</v>
      </c>
      <c r="F12" s="114">
        <v>28278</v>
      </c>
      <c r="G12" s="34"/>
    </row>
    <row r="13" spans="1:7" x14ac:dyDescent="0.25">
      <c r="A13" s="309"/>
      <c r="B13" s="284"/>
      <c r="C13" s="284"/>
      <c r="D13" s="284"/>
      <c r="E13" s="7" t="s">
        <v>74</v>
      </c>
      <c r="F13" s="114">
        <v>37652</v>
      </c>
      <c r="G13" s="2"/>
    </row>
    <row r="14" spans="1:7" x14ac:dyDescent="0.25">
      <c r="A14" s="309"/>
      <c r="B14" s="284"/>
      <c r="C14" s="284"/>
      <c r="D14" s="285"/>
      <c r="E14" s="18" t="s">
        <v>73</v>
      </c>
      <c r="F14" s="116">
        <v>59016</v>
      </c>
      <c r="G14" s="2"/>
    </row>
    <row r="15" spans="1:7" x14ac:dyDescent="0.25">
      <c r="A15" s="309"/>
      <c r="B15" s="285"/>
      <c r="C15" s="285"/>
      <c r="D15" s="111" t="s">
        <v>138</v>
      </c>
      <c r="E15" s="115" t="s">
        <v>72</v>
      </c>
      <c r="F15" s="117">
        <v>7712</v>
      </c>
      <c r="G15" s="34"/>
    </row>
    <row r="16" spans="1:7" x14ac:dyDescent="0.25">
      <c r="A16" s="309"/>
      <c r="B16" s="283" t="s">
        <v>170</v>
      </c>
      <c r="C16" s="302" t="s">
        <v>166</v>
      </c>
      <c r="D16" s="305" t="s">
        <v>162</v>
      </c>
      <c r="E16" s="112" t="s">
        <v>71</v>
      </c>
      <c r="F16" s="114">
        <v>4411</v>
      </c>
      <c r="G16" s="2"/>
    </row>
    <row r="17" spans="1:7" x14ac:dyDescent="0.25">
      <c r="A17" s="309"/>
      <c r="B17" s="284"/>
      <c r="C17" s="303"/>
      <c r="D17" s="306"/>
      <c r="E17" s="112" t="s">
        <v>70</v>
      </c>
      <c r="F17" s="114">
        <v>7799</v>
      </c>
      <c r="G17" s="2"/>
    </row>
    <row r="18" spans="1:7" x14ac:dyDescent="0.25">
      <c r="A18" s="309"/>
      <c r="B18" s="284"/>
      <c r="C18" s="303"/>
      <c r="D18" s="307"/>
      <c r="E18" s="115" t="s">
        <v>69</v>
      </c>
      <c r="F18" s="116">
        <v>3350</v>
      </c>
      <c r="G18" s="2"/>
    </row>
    <row r="19" spans="1:7" x14ac:dyDescent="0.25">
      <c r="A19" s="309"/>
      <c r="B19" s="284"/>
      <c r="C19" s="303"/>
      <c r="D19" s="305" t="s">
        <v>163</v>
      </c>
      <c r="E19" s="112" t="s">
        <v>68</v>
      </c>
      <c r="F19" s="114">
        <v>278</v>
      </c>
      <c r="G19" s="2"/>
    </row>
    <row r="20" spans="1:7" x14ac:dyDescent="0.25">
      <c r="A20" s="309"/>
      <c r="B20" s="284"/>
      <c r="C20" s="303"/>
      <c r="D20" s="306"/>
      <c r="E20" s="112" t="s">
        <v>67</v>
      </c>
      <c r="F20" s="114">
        <v>1043</v>
      </c>
      <c r="G20" s="2"/>
    </row>
    <row r="21" spans="1:7" x14ac:dyDescent="0.25">
      <c r="A21" s="309"/>
      <c r="B21" s="284"/>
      <c r="C21" s="304"/>
      <c r="D21" s="307"/>
      <c r="E21" s="115" t="s">
        <v>66</v>
      </c>
      <c r="F21" s="116">
        <v>7996</v>
      </c>
      <c r="G21" s="2"/>
    </row>
    <row r="22" spans="1:7" x14ac:dyDescent="0.25">
      <c r="A22" s="309"/>
      <c r="B22" s="284"/>
      <c r="C22" s="283" t="s">
        <v>165</v>
      </c>
      <c r="D22" s="291" t="s">
        <v>164</v>
      </c>
      <c r="E22" s="112" t="s">
        <v>71</v>
      </c>
      <c r="F22" s="114">
        <v>31038</v>
      </c>
      <c r="G22" s="2"/>
    </row>
    <row r="23" spans="1:7" x14ac:dyDescent="0.25">
      <c r="A23" s="309"/>
      <c r="B23" s="284"/>
      <c r="C23" s="284"/>
      <c r="D23" s="295"/>
      <c r="E23" s="112" t="s">
        <v>70</v>
      </c>
      <c r="F23" s="114">
        <v>13614</v>
      </c>
      <c r="G23" s="2"/>
    </row>
    <row r="24" spans="1:7" x14ac:dyDescent="0.25">
      <c r="A24" s="309"/>
      <c r="B24" s="284"/>
      <c r="C24" s="284"/>
      <c r="D24" s="301"/>
      <c r="E24" s="115" t="s">
        <v>69</v>
      </c>
      <c r="F24" s="116">
        <v>49447</v>
      </c>
      <c r="G24" s="2"/>
    </row>
    <row r="25" spans="1:7" x14ac:dyDescent="0.25">
      <c r="A25" s="309"/>
      <c r="B25" s="284"/>
      <c r="C25" s="284"/>
      <c r="D25" s="291" t="s">
        <v>138</v>
      </c>
      <c r="E25" s="112" t="s">
        <v>68</v>
      </c>
      <c r="F25" s="114">
        <v>1699</v>
      </c>
      <c r="G25" s="2"/>
    </row>
    <row r="26" spans="1:7" x14ac:dyDescent="0.25">
      <c r="A26" s="309"/>
      <c r="B26" s="284"/>
      <c r="C26" s="284"/>
      <c r="D26" s="295"/>
      <c r="E26" s="112" t="s">
        <v>67</v>
      </c>
      <c r="F26" s="114">
        <v>1295</v>
      </c>
      <c r="G26" s="2"/>
    </row>
    <row r="27" spans="1:7" x14ac:dyDescent="0.25">
      <c r="A27" s="309"/>
      <c r="B27" s="285"/>
      <c r="C27" s="285"/>
      <c r="D27" s="301"/>
      <c r="E27" s="115" t="s">
        <v>66</v>
      </c>
      <c r="F27" s="116">
        <v>2704</v>
      </c>
      <c r="G27" s="2"/>
    </row>
  </sheetData>
  <mergeCells count="14">
    <mergeCell ref="A3:A27"/>
    <mergeCell ref="B3:B15"/>
    <mergeCell ref="B16:B27"/>
    <mergeCell ref="C22:C27"/>
    <mergeCell ref="D25:D27"/>
    <mergeCell ref="C3:C10"/>
    <mergeCell ref="D3:D6"/>
    <mergeCell ref="D7:D10"/>
    <mergeCell ref="C11:C15"/>
    <mergeCell ref="D11:D14"/>
    <mergeCell ref="D22:D24"/>
    <mergeCell ref="D19:D21"/>
    <mergeCell ref="D16:D18"/>
    <mergeCell ref="C16:C21"/>
  </mergeCells>
  <phoneticPr fontId="12" type="noConversion"/>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0AE86-4B51-47E9-92FA-845646C1522B}">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1455</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1</v>
      </c>
      <c r="D6" s="208">
        <v>7.1994240460763137E-2</v>
      </c>
      <c r="E6" s="213">
        <v>0</v>
      </c>
      <c r="F6" s="208">
        <v>0.2264904377886558</v>
      </c>
      <c r="G6" s="208">
        <v>7.1994240460763137E-2</v>
      </c>
      <c r="I6" s="87">
        <v>1</v>
      </c>
      <c r="J6" s="209">
        <v>382</v>
      </c>
      <c r="K6" s="209">
        <v>382</v>
      </c>
      <c r="L6" s="209">
        <v>382</v>
      </c>
      <c r="M6" s="209">
        <v>0</v>
      </c>
    </row>
    <row r="7" spans="1:13" x14ac:dyDescent="0.25">
      <c r="A7" s="5">
        <v>0.2</v>
      </c>
      <c r="C7" s="2">
        <v>54</v>
      </c>
      <c r="D7" s="208">
        <v>3.8876889848812093</v>
      </c>
      <c r="E7" s="208">
        <v>2.9976921065756992</v>
      </c>
      <c r="F7" s="208">
        <v>4.7776858631867203</v>
      </c>
      <c r="G7" s="208">
        <v>0.51884846230237647</v>
      </c>
      <c r="I7" s="87">
        <v>54</v>
      </c>
      <c r="J7" s="209">
        <v>470.48148148148147</v>
      </c>
      <c r="K7" s="209">
        <v>459.20546320990462</v>
      </c>
      <c r="L7" s="209">
        <v>481.75749975305831</v>
      </c>
      <c r="M7" s="209">
        <v>50.344751367115016</v>
      </c>
    </row>
    <row r="8" spans="1:13" x14ac:dyDescent="0.25">
      <c r="A8" s="5">
        <v>0.3</v>
      </c>
      <c r="C8" s="2">
        <v>886</v>
      </c>
      <c r="D8" s="208">
        <v>63.786897048236149</v>
      </c>
      <c r="E8" s="208">
        <v>61.627552363494509</v>
      </c>
      <c r="F8" s="208">
        <v>65.946241732977782</v>
      </c>
      <c r="G8" s="208">
        <v>1.2900420736222757</v>
      </c>
      <c r="I8" s="87">
        <v>886</v>
      </c>
      <c r="J8" s="209">
        <v>558.03950338600453</v>
      </c>
      <c r="K8" s="209">
        <v>555.7688579829952</v>
      </c>
      <c r="L8" s="209">
        <v>560.31014878901385</v>
      </c>
      <c r="M8" s="209">
        <v>41.064612411679434</v>
      </c>
    </row>
    <row r="9" spans="1:13" x14ac:dyDescent="0.25">
      <c r="A9" s="5">
        <v>0.4</v>
      </c>
      <c r="C9" s="2">
        <v>434</v>
      </c>
      <c r="D9" s="208">
        <v>31.245500359971203</v>
      </c>
      <c r="E9" s="208">
        <v>29.161801093666391</v>
      </c>
      <c r="F9" s="208">
        <v>33.329199626276015</v>
      </c>
      <c r="G9" s="208">
        <v>1.2440836191086229</v>
      </c>
      <c r="I9" s="87">
        <v>434</v>
      </c>
      <c r="J9" s="209">
        <v>587.74654377880188</v>
      </c>
      <c r="K9" s="209">
        <v>584.99022779519225</v>
      </c>
      <c r="L9" s="209">
        <v>590.5028597624115</v>
      </c>
      <c r="M9" s="209">
        <v>34.887947316151589</v>
      </c>
    </row>
    <row r="10" spans="1:13" x14ac:dyDescent="0.25">
      <c r="A10" s="5">
        <v>0.5</v>
      </c>
      <c r="C10" s="2">
        <v>14</v>
      </c>
      <c r="D10" s="208">
        <v>1.0079193664506838</v>
      </c>
      <c r="E10" s="208">
        <v>0.53062054483461196</v>
      </c>
      <c r="F10" s="208">
        <v>1.4852181880667559</v>
      </c>
      <c r="G10" s="208">
        <v>0.2681133185464496</v>
      </c>
      <c r="I10" s="87">
        <v>14</v>
      </c>
      <c r="J10" s="209">
        <v>592</v>
      </c>
      <c r="K10" s="209">
        <v>575.18069217994935</v>
      </c>
      <c r="L10" s="209">
        <v>608.81930782005065</v>
      </c>
      <c r="M10" s="209">
        <v>38.236108588610321</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96</v>
      </c>
      <c r="J12" s="209">
        <v>544.79166666666663</v>
      </c>
      <c r="K12" s="209">
        <v>535.79686285926448</v>
      </c>
      <c r="L12" s="209">
        <v>553.78647047406878</v>
      </c>
      <c r="M12" s="209">
        <v>53.546225316207256</v>
      </c>
    </row>
    <row r="13" spans="1:13" x14ac:dyDescent="0.25">
      <c r="A13" s="88" t="s">
        <v>29</v>
      </c>
      <c r="B13" s="89"/>
      <c r="C13" s="89">
        <v>1389</v>
      </c>
      <c r="D13" s="91"/>
      <c r="E13" s="92"/>
      <c r="F13" s="93"/>
      <c r="G13" s="93"/>
      <c r="H13" s="89"/>
      <c r="I13" s="90">
        <v>1485</v>
      </c>
      <c r="J13" s="212">
        <v>562.88282828282831</v>
      </c>
      <c r="K13" s="212">
        <v>560.87753865886339</v>
      </c>
      <c r="L13" s="212">
        <v>564.88811790679324</v>
      </c>
      <c r="M13" s="212">
        <v>46.950679605790178</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DAD95-5679-4104-9602-EE9F61F5405B}">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1456</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44</v>
      </c>
      <c r="D7" s="208">
        <v>5.4522924411400249</v>
      </c>
      <c r="E7" s="208">
        <v>4.0733694899263275</v>
      </c>
      <c r="F7" s="208">
        <v>6.8312153923537222</v>
      </c>
      <c r="G7" s="208">
        <v>0.79973766732524298</v>
      </c>
      <c r="I7" s="87">
        <v>44</v>
      </c>
      <c r="J7" s="209">
        <v>483.75</v>
      </c>
      <c r="K7" s="209">
        <v>470.36221138478425</v>
      </c>
      <c r="L7" s="209">
        <v>497.13778861521575</v>
      </c>
      <c r="M7" s="209">
        <v>53.931103766642607</v>
      </c>
    </row>
    <row r="8" spans="1:13" x14ac:dyDescent="0.25">
      <c r="A8" s="5">
        <v>0.3</v>
      </c>
      <c r="C8" s="2">
        <v>582</v>
      </c>
      <c r="D8" s="208">
        <v>72.118959107806688</v>
      </c>
      <c r="E8" s="208">
        <v>69.456012903444503</v>
      </c>
      <c r="F8" s="208">
        <v>74.781905312168874</v>
      </c>
      <c r="G8" s="208">
        <v>1.5794711430714723</v>
      </c>
      <c r="I8" s="87">
        <v>582</v>
      </c>
      <c r="J8" s="209">
        <v>563.52061855670104</v>
      </c>
      <c r="K8" s="209">
        <v>560.82044540347374</v>
      </c>
      <c r="L8" s="209">
        <v>566.22079170992833</v>
      </c>
      <c r="M8" s="209">
        <v>39.560086384240954</v>
      </c>
    </row>
    <row r="9" spans="1:13" x14ac:dyDescent="0.25">
      <c r="A9" s="5">
        <v>0.4</v>
      </c>
      <c r="C9" s="2">
        <v>177</v>
      </c>
      <c r="D9" s="208">
        <v>21.933085501858738</v>
      </c>
      <c r="E9" s="208">
        <v>19.470954549588782</v>
      </c>
      <c r="F9" s="208">
        <v>24.395216454128693</v>
      </c>
      <c r="G9" s="208">
        <v>1.4575244617222192</v>
      </c>
      <c r="I9" s="87">
        <v>177</v>
      </c>
      <c r="J9" s="209">
        <v>591.28248587570624</v>
      </c>
      <c r="K9" s="209">
        <v>587.0563076817125</v>
      </c>
      <c r="L9" s="209">
        <v>595.50866406969999</v>
      </c>
      <c r="M9" s="209">
        <v>34.145899835902597</v>
      </c>
    </row>
    <row r="10" spans="1:13" x14ac:dyDescent="0.25">
      <c r="A10" s="5">
        <v>0.5</v>
      </c>
      <c r="C10" s="2">
        <v>4</v>
      </c>
      <c r="D10" s="208">
        <v>0.49566294919454773</v>
      </c>
      <c r="E10" s="208">
        <v>2.6349733345677404E-2</v>
      </c>
      <c r="F10" s="208">
        <v>0.96497616504341799</v>
      </c>
      <c r="G10" s="208">
        <v>0.24736981978860378</v>
      </c>
      <c r="I10" s="87">
        <v>4</v>
      </c>
      <c r="J10" s="209">
        <v>608.25</v>
      </c>
      <c r="K10" s="209">
        <v>578.89889758253582</v>
      </c>
      <c r="L10" s="209">
        <v>637.60110241746418</v>
      </c>
      <c r="M10" s="209">
        <v>35.649918185974379</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53</v>
      </c>
      <c r="J12" s="209">
        <v>560.45283018867929</v>
      </c>
      <c r="K12" s="209">
        <v>549.12838315832994</v>
      </c>
      <c r="L12" s="209">
        <v>571.77727721902863</v>
      </c>
      <c r="M12" s="209">
        <v>50.06786395934401</v>
      </c>
    </row>
    <row r="13" spans="1:13" x14ac:dyDescent="0.25">
      <c r="A13" s="88" t="s">
        <v>29</v>
      </c>
      <c r="B13" s="89"/>
      <c r="C13" s="89">
        <v>807</v>
      </c>
      <c r="D13" s="91"/>
      <c r="E13" s="92"/>
      <c r="F13" s="93"/>
      <c r="G13" s="93"/>
      <c r="H13" s="89"/>
      <c r="I13" s="90">
        <v>860</v>
      </c>
      <c r="J13" s="212">
        <v>565.1720930232558</v>
      </c>
      <c r="K13" s="212">
        <v>562.60444519181397</v>
      </c>
      <c r="L13" s="212">
        <v>567.73974085469763</v>
      </c>
      <c r="M13" s="212">
        <v>45.728694922002369</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368D0-CBB0-49A0-AF28-48CAF9D7BBC3}">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1457</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15</v>
      </c>
      <c r="D7" s="208">
        <v>6.7873303167420813</v>
      </c>
      <c r="E7" s="208">
        <v>3.7599413702379723</v>
      </c>
      <c r="F7" s="208">
        <v>9.8147192632461895</v>
      </c>
      <c r="G7" s="208">
        <v>1.6958038839838576</v>
      </c>
      <c r="I7" s="87">
        <v>15</v>
      </c>
      <c r="J7" s="209">
        <v>487.73333333333335</v>
      </c>
      <c r="K7" s="209">
        <v>471.2503309939076</v>
      </c>
      <c r="L7" s="209">
        <v>504.2163356727591</v>
      </c>
      <c r="M7" s="209">
        <v>38.660549598241552</v>
      </c>
    </row>
    <row r="8" spans="1:13" x14ac:dyDescent="0.25">
      <c r="A8" s="5">
        <v>0.3</v>
      </c>
      <c r="C8" s="2">
        <v>168</v>
      </c>
      <c r="D8" s="208">
        <v>76.018099547511312</v>
      </c>
      <c r="E8" s="208">
        <v>71.036873339951796</v>
      </c>
      <c r="F8" s="208">
        <v>80.999325755070814</v>
      </c>
      <c r="G8" s="208">
        <v>2.8786506434405812</v>
      </c>
      <c r="I8" s="87">
        <v>168</v>
      </c>
      <c r="J8" s="209">
        <v>569.35119047619048</v>
      </c>
      <c r="K8" s="209">
        <v>564.35378960234232</v>
      </c>
      <c r="L8" s="209">
        <v>574.34859135003865</v>
      </c>
      <c r="M8" s="209">
        <v>39.226982629804063</v>
      </c>
    </row>
    <row r="9" spans="1:13" x14ac:dyDescent="0.25">
      <c r="A9" s="5">
        <v>0.4</v>
      </c>
      <c r="C9" s="2">
        <v>37</v>
      </c>
      <c r="D9" s="208">
        <v>16.742081447963798</v>
      </c>
      <c r="E9" s="208">
        <v>12.358013478355007</v>
      </c>
      <c r="F9" s="208">
        <v>21.126149417572591</v>
      </c>
      <c r="G9" s="208">
        <v>2.5171329772960909</v>
      </c>
      <c r="I9" s="87">
        <v>37</v>
      </c>
      <c r="J9" s="209">
        <v>603.10810810810813</v>
      </c>
      <c r="K9" s="209">
        <v>593.24930171764186</v>
      </c>
      <c r="L9" s="209">
        <v>612.9669144985744</v>
      </c>
      <c r="M9" s="209">
        <v>36.317109362288626</v>
      </c>
    </row>
    <row r="10" spans="1:13" x14ac:dyDescent="0.25">
      <c r="A10" s="5">
        <v>0.5</v>
      </c>
      <c r="C10" s="2">
        <v>1</v>
      </c>
      <c r="D10" s="208">
        <v>0.45248868778280549</v>
      </c>
      <c r="E10" s="213">
        <v>0</v>
      </c>
      <c r="F10" s="208">
        <v>1.4261580479139853</v>
      </c>
      <c r="G10" s="208">
        <v>0.45248868778280549</v>
      </c>
      <c r="I10" s="87">
        <v>1</v>
      </c>
      <c r="J10" s="209">
        <v>569</v>
      </c>
      <c r="K10" s="209">
        <v>569</v>
      </c>
      <c r="L10" s="209">
        <v>569</v>
      </c>
      <c r="M10" s="209">
        <v>0</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19</v>
      </c>
      <c r="J12" s="209">
        <v>571.47368421052636</v>
      </c>
      <c r="K12" s="209">
        <v>555.44558266036631</v>
      </c>
      <c r="L12" s="209">
        <v>587.5017857606864</v>
      </c>
      <c r="M12" s="209">
        <v>42.310188451289434</v>
      </c>
    </row>
    <row r="13" spans="1:13" x14ac:dyDescent="0.25">
      <c r="A13" s="88" t="s">
        <v>29</v>
      </c>
      <c r="B13" s="89"/>
      <c r="C13" s="89">
        <v>221</v>
      </c>
      <c r="D13" s="91"/>
      <c r="E13" s="92"/>
      <c r="F13" s="93"/>
      <c r="G13" s="93"/>
      <c r="H13" s="89"/>
      <c r="I13" s="90">
        <v>240</v>
      </c>
      <c r="J13" s="212">
        <v>569.62083333333328</v>
      </c>
      <c r="K13" s="212">
        <v>564.74680881336792</v>
      </c>
      <c r="L13" s="212">
        <v>574.49485785329864</v>
      </c>
      <c r="M13" s="212">
        <v>45.727704896687605</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032E3-1B47-4F33-9960-FF71A630223C}">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1458</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14</v>
      </c>
      <c r="D7" s="208">
        <v>3.1818181818181817</v>
      </c>
      <c r="E7" s="208">
        <v>1.7324179591796356</v>
      </c>
      <c r="F7" s="208">
        <v>4.6312184044567273</v>
      </c>
      <c r="G7" s="208">
        <v>0.81037306344184967</v>
      </c>
      <c r="I7" s="87">
        <v>14</v>
      </c>
      <c r="J7" s="209">
        <v>515.35714285714289</v>
      </c>
      <c r="K7" s="209">
        <v>490.07637457365843</v>
      </c>
      <c r="L7" s="209">
        <v>540.63791114062735</v>
      </c>
      <c r="M7" s="209">
        <v>57.399553928656765</v>
      </c>
    </row>
    <row r="8" spans="1:13" x14ac:dyDescent="0.25">
      <c r="A8" s="5">
        <v>0.3</v>
      </c>
      <c r="C8" s="2">
        <v>247</v>
      </c>
      <c r="D8" s="208">
        <v>56.13636363636364</v>
      </c>
      <c r="E8" s="208">
        <v>52.246240198528639</v>
      </c>
      <c r="F8" s="208">
        <v>60.026487074198641</v>
      </c>
      <c r="G8" s="208">
        <v>2.2910961235715654</v>
      </c>
      <c r="I8" s="87">
        <v>247</v>
      </c>
      <c r="J8" s="209">
        <v>560.86639676113361</v>
      </c>
      <c r="K8" s="209">
        <v>557.66425719805295</v>
      </c>
      <c r="L8" s="209">
        <v>564.06853632421428</v>
      </c>
      <c r="M8" s="209">
        <v>30.538166916007057</v>
      </c>
    </row>
    <row r="9" spans="1:13" x14ac:dyDescent="0.25">
      <c r="A9" s="5">
        <v>0.4</v>
      </c>
      <c r="C9" s="2">
        <v>172</v>
      </c>
      <c r="D9" s="208">
        <v>39.090909090909093</v>
      </c>
      <c r="E9" s="208">
        <v>35.263695226310631</v>
      </c>
      <c r="F9" s="208">
        <v>42.918122955507556</v>
      </c>
      <c r="G9" s="208">
        <v>2.2529305277292053</v>
      </c>
      <c r="I9" s="87">
        <v>172</v>
      </c>
      <c r="J9" s="209">
        <v>581.00581395348843</v>
      </c>
      <c r="K9" s="209">
        <v>577.25923167923838</v>
      </c>
      <c r="L9" s="209">
        <v>584.75239622773847</v>
      </c>
      <c r="M9" s="209">
        <v>29.81629859500849</v>
      </c>
    </row>
    <row r="10" spans="1:13" x14ac:dyDescent="0.25">
      <c r="A10" s="5">
        <v>0.5</v>
      </c>
      <c r="C10" s="2">
        <v>7</v>
      </c>
      <c r="D10" s="208">
        <v>1.5909090909090908</v>
      </c>
      <c r="E10" s="213">
        <v>0.52501646005865599</v>
      </c>
      <c r="F10" s="208">
        <v>2.6568017217595252</v>
      </c>
      <c r="G10" s="208">
        <v>0.57770901888333448</v>
      </c>
      <c r="I10" s="87">
        <v>7</v>
      </c>
      <c r="J10" s="209">
        <v>602.28571428571433</v>
      </c>
      <c r="K10" s="209">
        <v>589.88705110703324</v>
      </c>
      <c r="L10" s="209">
        <v>614.68437746439542</v>
      </c>
      <c r="M10" s="209">
        <v>19.905730211125015</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53</v>
      </c>
      <c r="J12" s="209">
        <v>554.79245283018872</v>
      </c>
      <c r="K12" s="209">
        <v>545.52072238945198</v>
      </c>
      <c r="L12" s="209">
        <v>564.06418327092547</v>
      </c>
      <c r="M12" s="209">
        <v>40.95934123313679</v>
      </c>
    </row>
    <row r="13" spans="1:13" x14ac:dyDescent="0.25">
      <c r="A13" s="88" t="s">
        <v>29</v>
      </c>
      <c r="B13" s="89"/>
      <c r="C13" s="89">
        <v>440</v>
      </c>
      <c r="D13" s="91"/>
      <c r="E13" s="92"/>
      <c r="F13" s="93"/>
      <c r="G13" s="93"/>
      <c r="H13" s="89"/>
      <c r="I13" s="90">
        <v>493</v>
      </c>
      <c r="J13" s="212">
        <v>566.53549695740367</v>
      </c>
      <c r="K13" s="212">
        <v>563.92047539480211</v>
      </c>
      <c r="L13" s="212">
        <v>569.15051852000522</v>
      </c>
      <c r="M13" s="212">
        <v>35.23327109248465</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12A9C-8D0A-41E8-B728-DFC9119C2530}">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1459</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16</v>
      </c>
      <c r="D7" s="208">
        <v>2.2630834512022631</v>
      </c>
      <c r="E7" s="208">
        <v>1.3097615952209738</v>
      </c>
      <c r="F7" s="208">
        <v>3.2164053071835523</v>
      </c>
      <c r="G7" s="208">
        <v>0.53587891393236442</v>
      </c>
      <c r="I7" s="87">
        <v>16</v>
      </c>
      <c r="J7" s="209">
        <v>518.5625</v>
      </c>
      <c r="K7" s="209">
        <v>505.75203138668491</v>
      </c>
      <c r="L7" s="209">
        <v>531.37296861331515</v>
      </c>
      <c r="M7" s="209">
        <v>31.114774089918551</v>
      </c>
    </row>
    <row r="8" spans="1:13" x14ac:dyDescent="0.25">
      <c r="A8" s="5">
        <v>0.3</v>
      </c>
      <c r="C8" s="2">
        <v>423</v>
      </c>
      <c r="D8" s="208">
        <v>59.830268741159834</v>
      </c>
      <c r="E8" s="208">
        <v>56.850207189815059</v>
      </c>
      <c r="F8" s="208">
        <v>62.810330292504602</v>
      </c>
      <c r="G8" s="208">
        <v>1.7664323399440542</v>
      </c>
      <c r="I8" s="87">
        <v>423</v>
      </c>
      <c r="J8" s="209">
        <v>568.88888888888891</v>
      </c>
      <c r="K8" s="209">
        <v>566.35788720385642</v>
      </c>
      <c r="L8" s="209">
        <v>571.41989057392141</v>
      </c>
      <c r="M8" s="209">
        <v>31.608527322123166</v>
      </c>
    </row>
    <row r="9" spans="1:13" x14ac:dyDescent="0.25">
      <c r="A9" s="5">
        <v>0.4</v>
      </c>
      <c r="C9" s="2">
        <v>259</v>
      </c>
      <c r="D9" s="208">
        <v>36.633663366336634</v>
      </c>
      <c r="E9" s="208">
        <v>33.703679417413554</v>
      </c>
      <c r="F9" s="208">
        <v>39.563647315259715</v>
      </c>
      <c r="G9" s="208">
        <v>1.7360272685047184</v>
      </c>
      <c r="I9" s="87">
        <v>259</v>
      </c>
      <c r="J9" s="209">
        <v>587.51737451737449</v>
      </c>
      <c r="K9" s="209">
        <v>584.66003713111616</v>
      </c>
      <c r="L9" s="209">
        <v>590.37471190363283</v>
      </c>
      <c r="M9" s="209">
        <v>27.922419641956512</v>
      </c>
    </row>
    <row r="10" spans="1:13" x14ac:dyDescent="0.25">
      <c r="A10" s="5">
        <v>0.5</v>
      </c>
      <c r="C10" s="2">
        <v>9</v>
      </c>
      <c r="D10" s="208">
        <v>1.272984441301273</v>
      </c>
      <c r="E10" s="213">
        <v>0.53696829836904547</v>
      </c>
      <c r="F10" s="208">
        <v>2.009000584233501</v>
      </c>
      <c r="G10" s="208">
        <v>0.40393977527722585</v>
      </c>
      <c r="I10" s="87">
        <v>9</v>
      </c>
      <c r="J10" s="209">
        <v>590.66666666666663</v>
      </c>
      <c r="K10" s="209">
        <v>577.20885838094978</v>
      </c>
      <c r="L10" s="209">
        <v>604.12447495238348</v>
      </c>
      <c r="M10" s="209">
        <v>24.515301344262525</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52</v>
      </c>
      <c r="J12" s="209">
        <v>563.63461538461536</v>
      </c>
      <c r="K12" s="209">
        <v>556.54424449006092</v>
      </c>
      <c r="L12" s="209">
        <v>570.7249862791698</v>
      </c>
      <c r="M12" s="209">
        <v>31.046472974605276</v>
      </c>
    </row>
    <row r="13" spans="1:13" x14ac:dyDescent="0.25">
      <c r="A13" s="88" t="s">
        <v>29</v>
      </c>
      <c r="B13" s="89"/>
      <c r="C13" s="89">
        <v>707</v>
      </c>
      <c r="D13" s="91"/>
      <c r="E13" s="92"/>
      <c r="F13" s="93"/>
      <c r="G13" s="93"/>
      <c r="H13" s="89"/>
      <c r="I13" s="90">
        <v>759</v>
      </c>
      <c r="J13" s="212">
        <v>574.08300395256913</v>
      </c>
      <c r="K13" s="212">
        <v>572.13266555948098</v>
      </c>
      <c r="L13" s="212">
        <v>576.03334234565727</v>
      </c>
      <c r="M13" s="212">
        <v>32.626651349770128</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57548-7BFA-44E3-84DA-04FAFD61E3E8}">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1460</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7</v>
      </c>
      <c r="D7" s="208">
        <v>3.0973451327433628</v>
      </c>
      <c r="E7" s="208">
        <v>1.043382089530664</v>
      </c>
      <c r="F7" s="208">
        <v>5.1513081759560615</v>
      </c>
      <c r="G7" s="208">
        <v>1.1096295125353954</v>
      </c>
      <c r="I7" s="87">
        <v>7</v>
      </c>
      <c r="J7" s="209">
        <v>526.28571428571433</v>
      </c>
      <c r="K7" s="209">
        <v>516.05761792952433</v>
      </c>
      <c r="L7" s="209">
        <v>536.51381064190434</v>
      </c>
      <c r="M7" s="209">
        <v>16.388149028228554</v>
      </c>
    </row>
    <row r="8" spans="1:13" x14ac:dyDescent="0.25">
      <c r="A8" s="5">
        <v>0.3</v>
      </c>
      <c r="C8" s="2">
        <v>150</v>
      </c>
      <c r="D8" s="208">
        <v>66.371681415929203</v>
      </c>
      <c r="E8" s="208">
        <v>61.152647454595623</v>
      </c>
      <c r="F8" s="208">
        <v>71.590715377262796</v>
      </c>
      <c r="G8" s="208">
        <v>3.0259332759480539</v>
      </c>
      <c r="I8" s="87">
        <v>150</v>
      </c>
      <c r="J8" s="209">
        <v>578.42666666666662</v>
      </c>
      <c r="K8" s="209">
        <v>574.88948661364407</v>
      </c>
      <c r="L8" s="209">
        <v>581.96384671968917</v>
      </c>
      <c r="M8" s="209">
        <v>26.235471317612561</v>
      </c>
    </row>
    <row r="9" spans="1:13" x14ac:dyDescent="0.25">
      <c r="A9" s="5">
        <v>0.4</v>
      </c>
      <c r="C9" s="2">
        <v>68</v>
      </c>
      <c r="D9" s="208">
        <v>30.088495575221241</v>
      </c>
      <c r="E9" s="208">
        <v>25.015388218462398</v>
      </c>
      <c r="F9" s="208">
        <v>35.161602931980084</v>
      </c>
      <c r="G9" s="208">
        <v>2.9375814794914232</v>
      </c>
      <c r="I9" s="87">
        <v>68</v>
      </c>
      <c r="J9" s="209">
        <v>583.11764705882354</v>
      </c>
      <c r="K9" s="209">
        <v>577.63597426298384</v>
      </c>
      <c r="L9" s="209">
        <v>588.59931985466324</v>
      </c>
      <c r="M9" s="209">
        <v>27.374969181071563</v>
      </c>
    </row>
    <row r="10" spans="1:13" x14ac:dyDescent="0.25">
      <c r="A10" s="5">
        <v>0.5</v>
      </c>
      <c r="C10" s="2">
        <v>1</v>
      </c>
      <c r="D10" s="208">
        <v>0.44247787610619471</v>
      </c>
      <c r="E10" s="213">
        <v>0</v>
      </c>
      <c r="F10" s="208">
        <v>1.3658464003590089</v>
      </c>
      <c r="G10" s="208">
        <v>0.42510692595687943</v>
      </c>
      <c r="I10" s="87">
        <v>1</v>
      </c>
      <c r="J10" s="209">
        <v>596</v>
      </c>
      <c r="K10" s="209">
        <v>596</v>
      </c>
      <c r="L10" s="209">
        <v>596</v>
      </c>
      <c r="M10" s="209">
        <v>0</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14</v>
      </c>
      <c r="J12" s="209">
        <v>580.64285714285711</v>
      </c>
      <c r="K12" s="209">
        <v>563.0653853651537</v>
      </c>
      <c r="L12" s="209">
        <v>598.22032892056052</v>
      </c>
      <c r="M12" s="209">
        <v>39.829651001497602</v>
      </c>
    </row>
    <row r="13" spans="1:13" x14ac:dyDescent="0.25">
      <c r="A13" s="88" t="s">
        <v>29</v>
      </c>
      <c r="B13" s="89"/>
      <c r="C13" s="89">
        <v>226</v>
      </c>
      <c r="D13" s="91"/>
      <c r="E13" s="92"/>
      <c r="F13" s="93"/>
      <c r="G13" s="93"/>
      <c r="H13" s="89"/>
      <c r="I13" s="90">
        <v>240</v>
      </c>
      <c r="J13" s="212">
        <v>578.4375</v>
      </c>
      <c r="K13" s="212">
        <v>575.38586783165147</v>
      </c>
      <c r="L13" s="212">
        <v>581.48913216834853</v>
      </c>
      <c r="M13" s="212">
        <v>28.630166852026822</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93284-74AD-4AD4-9CFD-33BB0C3807B2}">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1461</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13</v>
      </c>
      <c r="D7" s="208">
        <v>2.8138528138528138</v>
      </c>
      <c r="E7" s="208">
        <v>1.4362137346208259</v>
      </c>
      <c r="F7" s="208">
        <v>4.1914918930848017</v>
      </c>
      <c r="G7" s="208">
        <v>0.7701980387738836</v>
      </c>
      <c r="I7" s="87">
        <v>13</v>
      </c>
      <c r="J7" s="209">
        <v>511.46153846153845</v>
      </c>
      <c r="K7" s="209">
        <v>495.70316541609225</v>
      </c>
      <c r="L7" s="209">
        <v>527.21991150698466</v>
      </c>
      <c r="M7" s="209">
        <v>34.478532897576002</v>
      </c>
    </row>
    <row r="8" spans="1:13" x14ac:dyDescent="0.25">
      <c r="A8" s="5">
        <v>0.3</v>
      </c>
      <c r="C8" s="2">
        <v>324</v>
      </c>
      <c r="D8" s="208">
        <v>70.129870129870127</v>
      </c>
      <c r="E8" s="208">
        <v>66.508302633561925</v>
      </c>
      <c r="F8" s="208">
        <v>73.751437626178344</v>
      </c>
      <c r="G8" s="208">
        <v>2.1316682174975754</v>
      </c>
      <c r="I8" s="87">
        <v>324</v>
      </c>
      <c r="J8" s="209">
        <v>548.85493827160496</v>
      </c>
      <c r="K8" s="209">
        <v>545.40171156897145</v>
      </c>
      <c r="L8" s="209">
        <v>552.30816497423848</v>
      </c>
      <c r="M8" s="209">
        <v>37.719273559136795</v>
      </c>
    </row>
    <row r="9" spans="1:13" x14ac:dyDescent="0.25">
      <c r="A9" s="5">
        <v>0.4</v>
      </c>
      <c r="C9" s="2">
        <v>124</v>
      </c>
      <c r="D9" s="208">
        <v>26.839826839826841</v>
      </c>
      <c r="E9" s="208">
        <v>23.330045773196517</v>
      </c>
      <c r="F9" s="208">
        <v>30.349607906457166</v>
      </c>
      <c r="G9" s="208">
        <v>2.063843464606959</v>
      </c>
      <c r="I9" s="87">
        <v>124</v>
      </c>
      <c r="J9" s="209">
        <v>562.49193548387098</v>
      </c>
      <c r="K9" s="209">
        <v>556.77141755451612</v>
      </c>
      <c r="L9" s="209">
        <v>568.21245341322583</v>
      </c>
      <c r="M9" s="209">
        <v>38.655555447505257</v>
      </c>
    </row>
    <row r="10" spans="1:13" x14ac:dyDescent="0.25">
      <c r="A10" s="5">
        <v>0.5</v>
      </c>
      <c r="C10" s="2">
        <v>1</v>
      </c>
      <c r="D10" s="208">
        <v>0.21645021645021645</v>
      </c>
      <c r="E10" s="213">
        <v>0</v>
      </c>
      <c r="F10" s="208">
        <v>0.68142114192874148</v>
      </c>
      <c r="G10" s="208">
        <v>0.21645021645021645</v>
      </c>
      <c r="I10" s="87">
        <v>1</v>
      </c>
      <c r="J10" s="209">
        <v>554</v>
      </c>
      <c r="K10" s="209">
        <v>554</v>
      </c>
      <c r="L10" s="209">
        <v>554</v>
      </c>
      <c r="M10" s="209">
        <v>0</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38</v>
      </c>
      <c r="J12" s="209">
        <v>539.92105263157896</v>
      </c>
      <c r="K12" s="209">
        <v>525.76133998695525</v>
      </c>
      <c r="L12" s="209">
        <v>554.08076527620267</v>
      </c>
      <c r="M12" s="209">
        <v>52.967803366352797</v>
      </c>
    </row>
    <row r="13" spans="1:13" x14ac:dyDescent="0.25">
      <c r="A13" s="88" t="s">
        <v>29</v>
      </c>
      <c r="B13" s="89"/>
      <c r="C13" s="89">
        <v>462</v>
      </c>
      <c r="D13" s="91"/>
      <c r="E13" s="92"/>
      <c r="F13" s="93"/>
      <c r="G13" s="93"/>
      <c r="H13" s="89"/>
      <c r="I13" s="90">
        <v>500</v>
      </c>
      <c r="J13" s="212">
        <v>550.596</v>
      </c>
      <c r="K13" s="212">
        <v>547.63744954095932</v>
      </c>
      <c r="L13" s="212">
        <v>553.55455045904068</v>
      </c>
      <c r="M13" s="212">
        <v>40.144837775235814</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1D21E-52DC-411B-B880-0304EF897D8F}">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1462</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135</v>
      </c>
      <c r="D7" s="208">
        <v>15.625</v>
      </c>
      <c r="E7" s="208">
        <v>13.531938454382949</v>
      </c>
      <c r="F7" s="208">
        <v>17.718061545617051</v>
      </c>
      <c r="G7" s="208">
        <v>1.2359801843971769</v>
      </c>
      <c r="I7" s="87">
        <v>135</v>
      </c>
      <c r="J7" s="209">
        <v>447.02962962962965</v>
      </c>
      <c r="K7" s="209">
        <v>440.71128924765003</v>
      </c>
      <c r="L7" s="209">
        <v>453.34797001160928</v>
      </c>
      <c r="M7" s="209">
        <v>44.586481576976233</v>
      </c>
    </row>
    <row r="8" spans="1:13" x14ac:dyDescent="0.25">
      <c r="A8" s="5">
        <v>0.3</v>
      </c>
      <c r="C8" s="2">
        <v>538</v>
      </c>
      <c r="D8" s="208">
        <v>62.268518518518526</v>
      </c>
      <c r="E8" s="208">
        <v>59.493742852453657</v>
      </c>
      <c r="F8" s="208">
        <v>65.043294184583388</v>
      </c>
      <c r="G8" s="208">
        <v>1.6499880449585398</v>
      </c>
      <c r="I8" s="87">
        <v>538</v>
      </c>
      <c r="J8" s="209">
        <v>540.45910780669146</v>
      </c>
      <c r="K8" s="209">
        <v>536.77545905144677</v>
      </c>
      <c r="L8" s="209">
        <v>544.14275656193615</v>
      </c>
      <c r="M8" s="209">
        <v>51.892267723446402</v>
      </c>
    </row>
    <row r="9" spans="1:13" x14ac:dyDescent="0.25">
      <c r="A9" s="5">
        <v>0.4</v>
      </c>
      <c r="C9" s="2">
        <v>184</v>
      </c>
      <c r="D9" s="208">
        <v>21.296296296296298</v>
      </c>
      <c r="E9" s="208">
        <v>18.943662442758537</v>
      </c>
      <c r="F9" s="208">
        <v>23.648930149834055</v>
      </c>
      <c r="G9" s="208">
        <v>1.3936195417756554</v>
      </c>
      <c r="I9" s="87">
        <v>184</v>
      </c>
      <c r="J9" s="209">
        <v>570.30978260869563</v>
      </c>
      <c r="K9" s="209">
        <v>564.80920951055555</v>
      </c>
      <c r="L9" s="209">
        <v>575.81035570683571</v>
      </c>
      <c r="M9" s="209">
        <v>45.315852205984918</v>
      </c>
    </row>
    <row r="10" spans="1:13" x14ac:dyDescent="0.25">
      <c r="A10" s="5">
        <v>0.5</v>
      </c>
      <c r="C10" s="2">
        <v>7</v>
      </c>
      <c r="D10" s="208">
        <v>0.81018518518518512</v>
      </c>
      <c r="E10" s="213">
        <v>0.24984035335435745</v>
      </c>
      <c r="F10" s="208">
        <v>1.3705300170160128</v>
      </c>
      <c r="G10" s="208">
        <v>0.30515485969296835</v>
      </c>
      <c r="I10" s="87">
        <v>7</v>
      </c>
      <c r="J10" s="209">
        <v>585.28571428571433</v>
      </c>
      <c r="K10" s="209">
        <v>538.23839918649333</v>
      </c>
      <c r="L10" s="209">
        <v>632.33302938493534</v>
      </c>
      <c r="M10" s="209">
        <v>75.59919374727555</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53</v>
      </c>
      <c r="J12" s="209">
        <v>514.45283018867929</v>
      </c>
      <c r="K12" s="209">
        <v>499.9513684881652</v>
      </c>
      <c r="L12" s="209">
        <v>528.95429188919343</v>
      </c>
      <c r="M12" s="209">
        <v>64.118449894207487</v>
      </c>
    </row>
    <row r="13" spans="1:13" x14ac:dyDescent="0.25">
      <c r="A13" s="88" t="s">
        <v>29</v>
      </c>
      <c r="B13" s="89"/>
      <c r="C13" s="89">
        <v>864</v>
      </c>
      <c r="D13" s="91"/>
      <c r="E13" s="92"/>
      <c r="F13" s="93"/>
      <c r="G13" s="93"/>
      <c r="H13" s="89"/>
      <c r="I13" s="90">
        <v>917</v>
      </c>
      <c r="J13" s="212">
        <v>531.53326063249722</v>
      </c>
      <c r="K13" s="212">
        <v>528.09839992981165</v>
      </c>
      <c r="L13" s="212">
        <v>534.96812133518279</v>
      </c>
      <c r="M13" s="212">
        <v>63.172359319897581</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52C20-1EDC-4079-BA24-345F712A479F}">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1463</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3</v>
      </c>
      <c r="D6" s="208">
        <v>0.53191489361702127</v>
      </c>
      <c r="E6" s="213">
        <v>0</v>
      </c>
      <c r="F6" s="208">
        <v>1.1256369611397512</v>
      </c>
      <c r="G6" s="208">
        <v>0.30655524888263858</v>
      </c>
      <c r="I6" s="87">
        <v>3</v>
      </c>
      <c r="J6" s="209">
        <v>363.33333333333331</v>
      </c>
      <c r="K6" s="209">
        <v>327.01379949365645</v>
      </c>
      <c r="L6" s="209">
        <v>399.65286717301018</v>
      </c>
      <c r="M6" s="209">
        <v>38.188130791298668</v>
      </c>
    </row>
    <row r="7" spans="1:13" x14ac:dyDescent="0.25">
      <c r="A7" s="5">
        <v>0.2</v>
      </c>
      <c r="C7" s="2">
        <v>114</v>
      </c>
      <c r="D7" s="208">
        <v>20.212765957446805</v>
      </c>
      <c r="E7" s="208">
        <v>17.335631502721615</v>
      </c>
      <c r="F7" s="208">
        <v>23.089900412172</v>
      </c>
      <c r="G7" s="208">
        <v>1.6924871543043354</v>
      </c>
      <c r="I7" s="87">
        <v>114</v>
      </c>
      <c r="J7" s="209">
        <v>441.5263157894737</v>
      </c>
      <c r="K7" s="209">
        <v>434.14137151203073</v>
      </c>
      <c r="L7" s="209">
        <v>448.91126006691667</v>
      </c>
      <c r="M7" s="209">
        <v>47.866002220859784</v>
      </c>
    </row>
    <row r="8" spans="1:13" x14ac:dyDescent="0.25">
      <c r="A8" s="5">
        <v>0.3</v>
      </c>
      <c r="C8" s="2">
        <v>341</v>
      </c>
      <c r="D8" s="208">
        <v>60.460992907801412</v>
      </c>
      <c r="E8" s="208">
        <v>56.977348235221029</v>
      </c>
      <c r="F8" s="208">
        <v>63.944637580381801</v>
      </c>
      <c r="G8" s="208">
        <v>2.0606124507251127</v>
      </c>
      <c r="I8" s="87">
        <v>341</v>
      </c>
      <c r="J8" s="209">
        <v>549.23460410557186</v>
      </c>
      <c r="K8" s="209">
        <v>544.70509708879672</v>
      </c>
      <c r="L8" s="209">
        <v>553.764111122347</v>
      </c>
      <c r="M8" s="209">
        <v>50.775666696221215</v>
      </c>
    </row>
    <row r="9" spans="1:13" x14ac:dyDescent="0.25">
      <c r="A9" s="5">
        <v>0.4</v>
      </c>
      <c r="C9" s="2">
        <v>101</v>
      </c>
      <c r="D9" s="208">
        <v>17.907801418439718</v>
      </c>
      <c r="E9" s="208">
        <v>15.156828407344728</v>
      </c>
      <c r="F9" s="208">
        <v>20.658774429534706</v>
      </c>
      <c r="G9" s="208">
        <v>1.6159126507494281</v>
      </c>
      <c r="I9" s="87">
        <v>101</v>
      </c>
      <c r="J9" s="209">
        <v>579.38613861386136</v>
      </c>
      <c r="K9" s="209">
        <v>572.87706313245303</v>
      </c>
      <c r="L9" s="209">
        <v>585.89521409526969</v>
      </c>
      <c r="M9" s="209">
        <v>39.710696366855544</v>
      </c>
    </row>
    <row r="10" spans="1:13" x14ac:dyDescent="0.25">
      <c r="A10" s="5">
        <v>0.5</v>
      </c>
      <c r="C10" s="2">
        <v>5</v>
      </c>
      <c r="D10" s="208">
        <v>0.88652482269503552</v>
      </c>
      <c r="E10" s="213">
        <v>0.14699363265371496</v>
      </c>
      <c r="F10" s="208">
        <v>1.6260560127363561</v>
      </c>
      <c r="G10" s="208">
        <v>0.39505503811590886</v>
      </c>
      <c r="I10" s="87">
        <v>5</v>
      </c>
      <c r="J10" s="209">
        <v>572.20000000000005</v>
      </c>
      <c r="K10" s="209">
        <v>543.88082310814309</v>
      </c>
      <c r="L10" s="209">
        <v>600.519176891857</v>
      </c>
      <c r="M10" s="209">
        <v>38.440863673960294</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61</v>
      </c>
      <c r="J12" s="209">
        <v>490.5409836065574</v>
      </c>
      <c r="K12" s="209">
        <v>474.3099969174429</v>
      </c>
      <c r="L12" s="209">
        <v>506.77197029567191</v>
      </c>
      <c r="M12" s="209">
        <v>76.955089450599132</v>
      </c>
    </row>
    <row r="13" spans="1:13" x14ac:dyDescent="0.25">
      <c r="A13" s="88" t="s">
        <v>29</v>
      </c>
      <c r="B13" s="89"/>
      <c r="C13" s="89">
        <v>564</v>
      </c>
      <c r="D13" s="91"/>
      <c r="E13" s="92"/>
      <c r="F13" s="93"/>
      <c r="G13" s="93"/>
      <c r="H13" s="89"/>
      <c r="I13" s="90">
        <v>625</v>
      </c>
      <c r="J13" s="212">
        <v>528.024</v>
      </c>
      <c r="K13" s="212">
        <v>523.37449406976145</v>
      </c>
      <c r="L13" s="212">
        <v>532.67350593023855</v>
      </c>
      <c r="M13" s="212">
        <v>70.562559077670372</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71DB2-9EB7-40B9-8AE6-CC55E1E98DAD}">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1464</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1</v>
      </c>
      <c r="D7" s="208">
        <v>1.4925373134328357</v>
      </c>
      <c r="E7" s="213">
        <v>0</v>
      </c>
      <c r="F7" s="208">
        <v>4.7040187371427802</v>
      </c>
      <c r="G7" s="208">
        <v>1.4777056514331919</v>
      </c>
      <c r="I7" s="87">
        <v>1</v>
      </c>
      <c r="J7" s="209">
        <v>486</v>
      </c>
      <c r="K7" s="209">
        <v>486</v>
      </c>
      <c r="L7" s="209">
        <v>486</v>
      </c>
      <c r="M7" s="209">
        <v>0</v>
      </c>
    </row>
    <row r="8" spans="1:13" x14ac:dyDescent="0.25">
      <c r="A8" s="5">
        <v>0.3</v>
      </c>
      <c r="C8" s="2">
        <v>54</v>
      </c>
      <c r="D8" s="208">
        <v>80.597014925373131</v>
      </c>
      <c r="E8" s="208">
        <v>71.810839799130065</v>
      </c>
      <c r="F8" s="208">
        <v>89.383190051616197</v>
      </c>
      <c r="G8" s="208">
        <v>4.8193062221979863</v>
      </c>
      <c r="I8" s="87">
        <v>54</v>
      </c>
      <c r="J8" s="209">
        <v>553.46296296296293</v>
      </c>
      <c r="K8" s="209">
        <v>544.22696250107822</v>
      </c>
      <c r="L8" s="209">
        <v>562.69896342484765</v>
      </c>
      <c r="M8" s="209">
        <v>40.745743133584355</v>
      </c>
    </row>
    <row r="9" spans="1:13" x14ac:dyDescent="0.25">
      <c r="A9" s="5">
        <v>0.4</v>
      </c>
      <c r="C9" s="2">
        <v>12</v>
      </c>
      <c r="D9" s="208">
        <v>17.910447761194028</v>
      </c>
      <c r="E9" s="208">
        <v>9.368491843852107</v>
      </c>
      <c r="F9" s="208">
        <v>26.452403678535951</v>
      </c>
      <c r="G9" s="208">
        <v>4.6729155698317451</v>
      </c>
      <c r="I9" s="87">
        <v>12</v>
      </c>
      <c r="J9" s="209">
        <v>575.16666666666663</v>
      </c>
      <c r="K9" s="209">
        <v>566.06897755609964</v>
      </c>
      <c r="L9" s="209">
        <v>584.26435577723362</v>
      </c>
      <c r="M9" s="209">
        <v>18.920087129019702</v>
      </c>
    </row>
    <row r="10" spans="1:13" x14ac:dyDescent="0.25">
      <c r="A10" s="5">
        <v>0.5</v>
      </c>
      <c r="C10" s="2">
        <v>0</v>
      </c>
      <c r="D10" s="208">
        <v>0</v>
      </c>
      <c r="E10" s="208">
        <v>0</v>
      </c>
      <c r="F10" s="208">
        <v>0</v>
      </c>
      <c r="G10" s="208">
        <v>0</v>
      </c>
      <c r="I10" s="87">
        <v>0</v>
      </c>
      <c r="J10" s="209">
        <v>0</v>
      </c>
      <c r="K10" s="209">
        <v>0</v>
      </c>
      <c r="L10" s="209">
        <v>0</v>
      </c>
      <c r="M10" s="209">
        <v>0</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8</v>
      </c>
      <c r="J12" s="209">
        <v>536.375</v>
      </c>
      <c r="K12" s="209">
        <v>520.57918494597914</v>
      </c>
      <c r="L12" s="209">
        <v>552.17081505402086</v>
      </c>
      <c r="M12" s="209">
        <v>26.821832791323459</v>
      </c>
    </row>
    <row r="13" spans="1:13" x14ac:dyDescent="0.25">
      <c r="A13" s="88" t="s">
        <v>29</v>
      </c>
      <c r="B13" s="89"/>
      <c r="C13" s="89">
        <v>67</v>
      </c>
      <c r="D13" s="91"/>
      <c r="E13" s="92"/>
      <c r="F13" s="93"/>
      <c r="G13" s="93"/>
      <c r="H13" s="89"/>
      <c r="I13" s="90">
        <v>75</v>
      </c>
      <c r="J13" s="212">
        <v>554.21333333333337</v>
      </c>
      <c r="K13" s="212">
        <v>546.81583383148666</v>
      </c>
      <c r="L13" s="212">
        <v>561.61083283518008</v>
      </c>
      <c r="M13" s="212">
        <v>38.460683095131628</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59253-2D04-4AA3-BD0D-258583E2FAC4}">
  <dimension ref="A1:F12"/>
  <sheetViews>
    <sheetView zoomScale="140" zoomScaleNormal="140" workbookViewId="0">
      <selection activeCell="G1" sqref="G1:M1048576"/>
    </sheetView>
  </sheetViews>
  <sheetFormatPr defaultRowHeight="14.4" x14ac:dyDescent="0.3"/>
  <cols>
    <col min="2" max="2" width="9" bestFit="1" customWidth="1"/>
    <col min="3" max="3" width="10.6640625" bestFit="1" customWidth="1"/>
    <col min="4" max="4" width="8.88671875" bestFit="1" customWidth="1"/>
    <col min="5" max="5" width="8.5546875" bestFit="1" customWidth="1"/>
    <col min="6" max="6" width="15.6640625" bestFit="1" customWidth="1"/>
  </cols>
  <sheetData>
    <row r="1" spans="1:6" x14ac:dyDescent="0.3">
      <c r="A1" s="7" t="s">
        <v>1671</v>
      </c>
    </row>
    <row r="2" spans="1:6" x14ac:dyDescent="0.3">
      <c r="A2" s="7"/>
      <c r="B2" s="7"/>
      <c r="C2" s="7"/>
      <c r="D2" s="289" t="s">
        <v>1362</v>
      </c>
      <c r="E2" s="289"/>
      <c r="F2" s="7"/>
    </row>
    <row r="3" spans="1:6" x14ac:dyDescent="0.3">
      <c r="A3" s="18" t="s">
        <v>49</v>
      </c>
      <c r="B3" s="18" t="s">
        <v>200</v>
      </c>
      <c r="C3" s="19" t="s">
        <v>4</v>
      </c>
      <c r="D3" s="19" t="s">
        <v>5</v>
      </c>
      <c r="E3" s="19" t="s">
        <v>6</v>
      </c>
      <c r="F3" s="19" t="s">
        <v>1363</v>
      </c>
    </row>
    <row r="4" spans="1:6" x14ac:dyDescent="0.3">
      <c r="A4" s="293">
        <v>2022</v>
      </c>
      <c r="B4" s="7" t="s">
        <v>22</v>
      </c>
      <c r="C4" s="14">
        <v>544137</v>
      </c>
      <c r="D4" s="14">
        <v>7738</v>
      </c>
      <c r="E4" s="14">
        <v>4783</v>
      </c>
      <c r="F4" s="142">
        <f t="shared" ref="F4:F11" si="0">C4/E4</f>
        <v>113.76479197156597</v>
      </c>
    </row>
    <row r="5" spans="1:6" x14ac:dyDescent="0.3">
      <c r="A5" s="293"/>
      <c r="B5" s="7" t="s">
        <v>61</v>
      </c>
      <c r="C5" s="22">
        <v>270142</v>
      </c>
      <c r="D5" s="22">
        <v>7131</v>
      </c>
      <c r="E5" s="22">
        <v>5174</v>
      </c>
      <c r="F5" s="138">
        <f>C5/E5</f>
        <v>52.211441824507148</v>
      </c>
    </row>
    <row r="6" spans="1:6" x14ac:dyDescent="0.3">
      <c r="A6" s="310">
        <v>2023</v>
      </c>
      <c r="B6" s="16" t="s">
        <v>22</v>
      </c>
      <c r="C6" s="21">
        <v>205985</v>
      </c>
      <c r="D6" s="21">
        <v>7150</v>
      </c>
      <c r="E6" s="21">
        <v>4879</v>
      </c>
      <c r="F6" s="142">
        <f t="shared" si="0"/>
        <v>42.218692354990779</v>
      </c>
    </row>
    <row r="7" spans="1:6" x14ac:dyDescent="0.3">
      <c r="A7" s="294"/>
      <c r="B7" s="18" t="s">
        <v>61</v>
      </c>
      <c r="C7" s="22">
        <v>915341</v>
      </c>
      <c r="D7" s="22">
        <v>9159</v>
      </c>
      <c r="E7" s="22">
        <v>6025</v>
      </c>
      <c r="F7" s="138">
        <f t="shared" si="0"/>
        <v>151.9238174273859</v>
      </c>
    </row>
    <row r="8" spans="1:6" x14ac:dyDescent="0.3">
      <c r="A8" s="310">
        <v>2024</v>
      </c>
      <c r="B8" s="16" t="s">
        <v>22</v>
      </c>
      <c r="C8" s="143">
        <v>450839</v>
      </c>
      <c r="D8" s="143">
        <v>6599</v>
      </c>
      <c r="E8" s="143">
        <v>4940</v>
      </c>
      <c r="F8" s="142">
        <f t="shared" si="0"/>
        <v>91.262955465587041</v>
      </c>
    </row>
    <row r="9" spans="1:6" x14ac:dyDescent="0.3">
      <c r="A9" s="294"/>
      <c r="B9" s="18" t="s">
        <v>61</v>
      </c>
      <c r="C9" s="22">
        <v>124674</v>
      </c>
      <c r="D9" s="22">
        <v>6066</v>
      </c>
      <c r="E9" s="22">
        <v>3966</v>
      </c>
      <c r="F9" s="142">
        <f t="shared" si="0"/>
        <v>31.4357034795764</v>
      </c>
    </row>
    <row r="10" spans="1:6" x14ac:dyDescent="0.3">
      <c r="A10" s="310" t="s">
        <v>111</v>
      </c>
      <c r="B10" s="16" t="s">
        <v>22</v>
      </c>
      <c r="C10" s="141">
        <f t="shared" ref="C10:E11" si="1">AVERAGE(C4,C6,C8)</f>
        <v>400320.33333333331</v>
      </c>
      <c r="D10" s="141">
        <f t="shared" si="1"/>
        <v>7162.333333333333</v>
      </c>
      <c r="E10" s="141">
        <f t="shared" si="1"/>
        <v>4867.333333333333</v>
      </c>
      <c r="F10" s="140">
        <f t="shared" si="0"/>
        <v>82.246336118339954</v>
      </c>
    </row>
    <row r="11" spans="1:6" x14ac:dyDescent="0.3">
      <c r="A11" s="294"/>
      <c r="B11" s="18" t="s">
        <v>61</v>
      </c>
      <c r="C11" s="139">
        <f t="shared" si="1"/>
        <v>436719</v>
      </c>
      <c r="D11" s="139">
        <f t="shared" si="1"/>
        <v>7452</v>
      </c>
      <c r="E11" s="139">
        <f t="shared" si="1"/>
        <v>5055</v>
      </c>
      <c r="F11" s="138">
        <f t="shared" si="0"/>
        <v>86.393471810089025</v>
      </c>
    </row>
    <row r="12" spans="1:6" x14ac:dyDescent="0.3">
      <c r="A12" s="7" t="s">
        <v>29</v>
      </c>
      <c r="B12" s="7"/>
      <c r="C12" s="109">
        <f>SUM(C4:C9)</f>
        <v>2511118</v>
      </c>
      <c r="D12" s="109">
        <f>SUM(D4:D9)</f>
        <v>43843</v>
      </c>
      <c r="E12" s="109">
        <f>SUM(E4:E9)</f>
        <v>29767</v>
      </c>
      <c r="F12" s="142">
        <f>C12/E12</f>
        <v>84.359122518224879</v>
      </c>
    </row>
  </sheetData>
  <mergeCells count="5">
    <mergeCell ref="D2:E2"/>
    <mergeCell ref="A4:A5"/>
    <mergeCell ref="A6:A7"/>
    <mergeCell ref="A8:A9"/>
    <mergeCell ref="A10:A11"/>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2E980-04A5-438E-9CFB-2C0816A145CE}">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1465</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9</v>
      </c>
      <c r="D7" s="208">
        <v>1.9438444924406046</v>
      </c>
      <c r="E7" s="208">
        <v>0.81689329709709413</v>
      </c>
      <c r="F7" s="208">
        <v>3.0707956877841154</v>
      </c>
      <c r="G7" s="208">
        <v>0.61824141271267774</v>
      </c>
      <c r="I7" s="87">
        <v>9</v>
      </c>
      <c r="J7" s="209">
        <v>518.11111111111109</v>
      </c>
      <c r="K7" s="209">
        <v>493.70896955953083</v>
      </c>
      <c r="L7" s="209">
        <v>542.51325266269134</v>
      </c>
      <c r="M7" s="209">
        <v>44.425343117539462</v>
      </c>
    </row>
    <row r="8" spans="1:13" x14ac:dyDescent="0.25">
      <c r="A8" s="5">
        <v>0.3</v>
      </c>
      <c r="C8" s="2">
        <v>341</v>
      </c>
      <c r="D8" s="208">
        <v>73.650107991360699</v>
      </c>
      <c r="E8" s="208">
        <v>70.290757150892034</v>
      </c>
      <c r="F8" s="208">
        <v>77.009458831829349</v>
      </c>
      <c r="G8" s="208">
        <v>1.9727225840066527</v>
      </c>
      <c r="I8" s="87">
        <v>341</v>
      </c>
      <c r="J8" s="209">
        <v>559.58064516129036</v>
      </c>
      <c r="K8" s="209">
        <v>556.64626681633911</v>
      </c>
      <c r="L8" s="209">
        <v>562.51502350624162</v>
      </c>
      <c r="M8" s="209">
        <v>32.883261979403329</v>
      </c>
    </row>
    <row r="9" spans="1:13" x14ac:dyDescent="0.25">
      <c r="A9" s="5">
        <v>0.4</v>
      </c>
      <c r="C9" s="2">
        <v>111</v>
      </c>
      <c r="D9" s="208">
        <v>23.974082073434126</v>
      </c>
      <c r="E9" s="208">
        <v>20.715146563661012</v>
      </c>
      <c r="F9" s="208">
        <v>27.233017583207236</v>
      </c>
      <c r="G9" s="208">
        <v>1.9117968106876233</v>
      </c>
      <c r="I9" s="87">
        <v>111</v>
      </c>
      <c r="J9" s="209">
        <v>576.51351351351354</v>
      </c>
      <c r="K9" s="209">
        <v>571.58329526765851</v>
      </c>
      <c r="L9" s="209">
        <v>581.44373175936857</v>
      </c>
      <c r="M9" s="209">
        <v>31.521670717392581</v>
      </c>
    </row>
    <row r="10" spans="1:13" x14ac:dyDescent="0.25">
      <c r="A10" s="5">
        <v>0.5</v>
      </c>
      <c r="C10" s="2">
        <v>2</v>
      </c>
      <c r="D10" s="208">
        <v>0.43196544276457888</v>
      </c>
      <c r="E10" s="213">
        <v>0</v>
      </c>
      <c r="F10" s="208">
        <v>1.0239879902180109</v>
      </c>
      <c r="G10" s="208">
        <v>0.29368000045164055</v>
      </c>
      <c r="I10" s="87">
        <v>2</v>
      </c>
      <c r="J10" s="209">
        <v>586</v>
      </c>
      <c r="K10" s="209">
        <v>571.16932508209391</v>
      </c>
      <c r="L10" s="209">
        <v>600.83067491790609</v>
      </c>
      <c r="M10" s="209">
        <v>12.727922061357855</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47</v>
      </c>
      <c r="J12" s="209">
        <v>537.38297872340422</v>
      </c>
      <c r="K12" s="209">
        <v>528.64587047469263</v>
      </c>
      <c r="L12" s="209">
        <v>546.12008697211581</v>
      </c>
      <c r="M12" s="209">
        <v>36.349483096312426</v>
      </c>
    </row>
    <row r="13" spans="1:13" x14ac:dyDescent="0.25">
      <c r="A13" s="88" t="s">
        <v>29</v>
      </c>
      <c r="B13" s="89"/>
      <c r="C13" s="89">
        <v>463</v>
      </c>
      <c r="D13" s="91"/>
      <c r="E13" s="92"/>
      <c r="F13" s="93"/>
      <c r="G13" s="93"/>
      <c r="H13" s="89"/>
      <c r="I13" s="90">
        <v>510</v>
      </c>
      <c r="J13" s="212">
        <v>560.59215686274513</v>
      </c>
      <c r="K13" s="212">
        <v>558.03523403221755</v>
      </c>
      <c r="L13" s="212">
        <v>563.14907969327271</v>
      </c>
      <c r="M13" s="212">
        <v>35.041630269157501</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1A3B4-2689-4795-A159-FAD4C2B22E88}">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1466</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2</v>
      </c>
      <c r="D7" s="208">
        <v>1.0752688172043012</v>
      </c>
      <c r="E7" s="213">
        <v>0</v>
      </c>
      <c r="F7" s="208">
        <v>2.5691552199478127</v>
      </c>
      <c r="G7" s="208">
        <v>0.74105957406547418</v>
      </c>
      <c r="I7" s="87">
        <v>2</v>
      </c>
      <c r="J7" s="209">
        <v>528</v>
      </c>
      <c r="K7" s="209">
        <v>498.25415856900196</v>
      </c>
      <c r="L7" s="209">
        <v>557.7458414309981</v>
      </c>
      <c r="M7" s="209">
        <v>25.45584412271571</v>
      </c>
    </row>
    <row r="8" spans="1:13" x14ac:dyDescent="0.25">
      <c r="A8" s="5">
        <v>0.3</v>
      </c>
      <c r="C8" s="2">
        <v>158</v>
      </c>
      <c r="D8" s="208">
        <v>84.946236559139791</v>
      </c>
      <c r="E8" s="208">
        <v>80.429812915919172</v>
      </c>
      <c r="F8" s="208">
        <v>89.462660202360397</v>
      </c>
      <c r="G8" s="208">
        <v>2.5694298921444845</v>
      </c>
      <c r="I8" s="87">
        <v>158</v>
      </c>
      <c r="J8" s="209">
        <v>568.36708860759495</v>
      </c>
      <c r="K8" s="209">
        <v>564.75576660959075</v>
      </c>
      <c r="L8" s="209">
        <v>571.97841060559915</v>
      </c>
      <c r="M8" s="209">
        <v>27.468883247846435</v>
      </c>
    </row>
    <row r="9" spans="1:13" x14ac:dyDescent="0.25">
      <c r="A9" s="5">
        <v>0.4</v>
      </c>
      <c r="C9" s="2">
        <v>25</v>
      </c>
      <c r="D9" s="208">
        <v>13.440860215053762</v>
      </c>
      <c r="E9" s="208">
        <v>9.1205074633477814</v>
      </c>
      <c r="F9" s="208">
        <v>17.761212966759743</v>
      </c>
      <c r="G9" s="208">
        <v>2.4508241745758692</v>
      </c>
      <c r="I9" s="87">
        <v>25</v>
      </c>
      <c r="J9" s="209">
        <v>567.79999999999995</v>
      </c>
      <c r="K9" s="209">
        <v>558.26283406934203</v>
      </c>
      <c r="L9" s="209">
        <v>577.33716593065787</v>
      </c>
      <c r="M9" s="209">
        <v>28.855964143772194</v>
      </c>
    </row>
    <row r="10" spans="1:13" x14ac:dyDescent="0.25">
      <c r="A10" s="5">
        <v>0.5</v>
      </c>
      <c r="C10" s="2">
        <v>1</v>
      </c>
      <c r="D10" s="208">
        <v>0.53763440860215062</v>
      </c>
      <c r="E10" s="213">
        <v>0</v>
      </c>
      <c r="F10" s="208">
        <v>1.6750571139918666</v>
      </c>
      <c r="G10" s="208">
        <v>0.52543025609171023</v>
      </c>
      <c r="I10" s="87">
        <v>1</v>
      </c>
      <c r="J10" s="209">
        <v>600</v>
      </c>
      <c r="K10" s="209">
        <v>600</v>
      </c>
      <c r="L10" s="209">
        <v>600</v>
      </c>
      <c r="M10" s="209">
        <v>0</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14</v>
      </c>
      <c r="J12" s="209">
        <v>557.71428571428567</v>
      </c>
      <c r="K12" s="209">
        <v>539.95258343468663</v>
      </c>
      <c r="L12" s="209">
        <v>575.4759879938847</v>
      </c>
      <c r="M12" s="209">
        <v>40.215627600432931</v>
      </c>
    </row>
    <row r="13" spans="1:13" x14ac:dyDescent="0.25">
      <c r="A13" s="88" t="s">
        <v>29</v>
      </c>
      <c r="B13" s="89"/>
      <c r="C13" s="89">
        <v>186</v>
      </c>
      <c r="D13" s="91"/>
      <c r="E13" s="92"/>
      <c r="F13" s="93"/>
      <c r="G13" s="93"/>
      <c r="H13" s="89"/>
      <c r="I13" s="90">
        <v>200</v>
      </c>
      <c r="J13" s="212">
        <v>567.30499999999995</v>
      </c>
      <c r="K13" s="212">
        <v>563.93259671741771</v>
      </c>
      <c r="L13" s="212">
        <v>570.67740328258219</v>
      </c>
      <c r="M13" s="212">
        <v>28.860293792491863</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298FD-A21B-47DB-BF4A-8F5113AE34F8}">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1467</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16</v>
      </c>
      <c r="D7" s="208">
        <v>3.1936127744510974</v>
      </c>
      <c r="E7" s="208">
        <v>1.798003970063319</v>
      </c>
      <c r="F7" s="208">
        <v>4.5892215788388757</v>
      </c>
      <c r="G7" s="208">
        <v>0.78633595223921005</v>
      </c>
      <c r="I7" s="87">
        <v>16</v>
      </c>
      <c r="J7" s="209">
        <v>494.75</v>
      </c>
      <c r="K7" s="209">
        <v>477.7232510758854</v>
      </c>
      <c r="L7" s="209">
        <v>511.7767489241146</v>
      </c>
      <c r="M7" s="209">
        <v>41.333602149663498</v>
      </c>
    </row>
    <row r="8" spans="1:13" x14ac:dyDescent="0.25">
      <c r="A8" s="5">
        <v>0.3</v>
      </c>
      <c r="C8" s="2">
        <v>403</v>
      </c>
      <c r="D8" s="208">
        <v>80.439121756487026</v>
      </c>
      <c r="E8" s="208">
        <v>77.416007179028483</v>
      </c>
      <c r="F8" s="208">
        <v>83.462236333945569</v>
      </c>
      <c r="G8" s="208">
        <v>1.7739559558758826</v>
      </c>
      <c r="I8" s="87">
        <v>403</v>
      </c>
      <c r="J8" s="209">
        <v>562.26550868486356</v>
      </c>
      <c r="K8" s="209">
        <v>559.7341029930044</v>
      </c>
      <c r="L8" s="209">
        <v>564.79691437672273</v>
      </c>
      <c r="M8" s="209">
        <v>30.840812212668993</v>
      </c>
    </row>
    <row r="9" spans="1:13" x14ac:dyDescent="0.25">
      <c r="A9" s="5">
        <v>0.4</v>
      </c>
      <c r="C9" s="2">
        <v>79</v>
      </c>
      <c r="D9" s="208">
        <v>15.768463073852296</v>
      </c>
      <c r="E9" s="208">
        <v>12.982825360586078</v>
      </c>
      <c r="F9" s="208">
        <v>18.554100787118514</v>
      </c>
      <c r="G9" s="208">
        <v>1.6298477718325637</v>
      </c>
      <c r="I9" s="87">
        <v>79</v>
      </c>
      <c r="J9" s="209">
        <v>583.86075949367091</v>
      </c>
      <c r="K9" s="209">
        <v>577.05369176291197</v>
      </c>
      <c r="L9" s="209">
        <v>590.66782722442986</v>
      </c>
      <c r="M9" s="209">
        <v>36.718518410845085</v>
      </c>
    </row>
    <row r="10" spans="1:13" x14ac:dyDescent="0.25">
      <c r="A10" s="5">
        <v>0.5</v>
      </c>
      <c r="C10" s="2">
        <v>3</v>
      </c>
      <c r="D10" s="208">
        <v>0.5988023952095809</v>
      </c>
      <c r="E10" s="213">
        <v>0</v>
      </c>
      <c r="F10" s="208">
        <v>1.2671744831118066</v>
      </c>
      <c r="G10" s="208">
        <v>0.34502659379372297</v>
      </c>
      <c r="I10" s="87">
        <v>3</v>
      </c>
      <c r="J10" s="209">
        <v>596.33333333333337</v>
      </c>
      <c r="K10" s="209">
        <v>566.09483765389041</v>
      </c>
      <c r="L10" s="209">
        <v>626.57182901277633</v>
      </c>
      <c r="M10" s="209">
        <v>31.785741037976969</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29</v>
      </c>
      <c r="J12" s="209">
        <v>542.55172413793105</v>
      </c>
      <c r="K12" s="209">
        <v>529.47304998510288</v>
      </c>
      <c r="L12" s="209">
        <v>555.63039829075922</v>
      </c>
      <c r="M12" s="209">
        <v>42.743910348974651</v>
      </c>
    </row>
    <row r="13" spans="1:13" x14ac:dyDescent="0.25">
      <c r="A13" s="88" t="s">
        <v>29</v>
      </c>
      <c r="B13" s="89"/>
      <c r="C13" s="89">
        <v>501</v>
      </c>
      <c r="D13" s="91"/>
      <c r="E13" s="92"/>
      <c r="F13" s="93"/>
      <c r="G13" s="93"/>
      <c r="H13" s="89"/>
      <c r="I13" s="90">
        <v>530</v>
      </c>
      <c r="J13" s="212">
        <v>562.56037735849054</v>
      </c>
      <c r="K13" s="212">
        <v>559.97393120560798</v>
      </c>
      <c r="L13" s="212">
        <v>565.1468235113731</v>
      </c>
      <c r="M13" s="212">
        <v>36.137067562701382</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C1AF4-7ED1-4C76-8F86-F6F609D8B0EB}">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1468</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15</v>
      </c>
      <c r="D7" s="208">
        <v>5.0335570469798654</v>
      </c>
      <c r="E7" s="208">
        <v>2.7724867130619093</v>
      </c>
      <c r="F7" s="208">
        <v>7.2946273808978219</v>
      </c>
      <c r="G7" s="208">
        <v>1.2686574044800432</v>
      </c>
      <c r="I7" s="87">
        <v>15</v>
      </c>
      <c r="J7" s="209">
        <v>520.33333333333337</v>
      </c>
      <c r="K7" s="209">
        <v>507.95218851719437</v>
      </c>
      <c r="L7" s="209">
        <v>532.71447814947237</v>
      </c>
      <c r="M7" s="209">
        <v>29.068064623438229</v>
      </c>
    </row>
    <row r="8" spans="1:13" x14ac:dyDescent="0.25">
      <c r="A8" s="5">
        <v>0.3</v>
      </c>
      <c r="C8" s="2">
        <v>245</v>
      </c>
      <c r="D8" s="208">
        <v>82.214765100671144</v>
      </c>
      <c r="E8" s="208">
        <v>78.385888968551782</v>
      </c>
      <c r="F8" s="208">
        <v>86.043641232790506</v>
      </c>
      <c r="G8" s="208">
        <v>2.2188425634951465</v>
      </c>
      <c r="I8" s="87">
        <v>245</v>
      </c>
      <c r="J8" s="209">
        <v>560.64081632653063</v>
      </c>
      <c r="K8" s="209">
        <v>557.59324831443473</v>
      </c>
      <c r="L8" s="209">
        <v>563.68838433862652</v>
      </c>
      <c r="M8" s="209">
        <v>28.916527113650542</v>
      </c>
    </row>
    <row r="9" spans="1:13" x14ac:dyDescent="0.25">
      <c r="A9" s="5">
        <v>0.4</v>
      </c>
      <c r="C9" s="2">
        <v>36</v>
      </c>
      <c r="D9" s="208">
        <v>12.080536912751679</v>
      </c>
      <c r="E9" s="208">
        <v>8.7924870295051054</v>
      </c>
      <c r="F9" s="208">
        <v>15.368586795998251</v>
      </c>
      <c r="G9" s="208">
        <v>1.8910691390861629</v>
      </c>
      <c r="I9" s="87">
        <v>36</v>
      </c>
      <c r="J9" s="209">
        <v>587.30555555555554</v>
      </c>
      <c r="K9" s="209">
        <v>577.60410016240735</v>
      </c>
      <c r="L9" s="209">
        <v>597.00701094870374</v>
      </c>
      <c r="M9" s="209">
        <v>35.28562592367318</v>
      </c>
    </row>
    <row r="10" spans="1:13" x14ac:dyDescent="0.25">
      <c r="A10" s="5">
        <v>0.5</v>
      </c>
      <c r="C10" s="2">
        <v>2</v>
      </c>
      <c r="D10" s="208">
        <v>0.67114093959731547</v>
      </c>
      <c r="E10" s="213">
        <v>0</v>
      </c>
      <c r="F10" s="208">
        <v>1.6206446709112536</v>
      </c>
      <c r="G10" s="208">
        <v>0.47376869933309329</v>
      </c>
      <c r="I10" s="87">
        <v>2</v>
      </c>
      <c r="J10" s="209">
        <v>578</v>
      </c>
      <c r="K10" s="209">
        <v>528.51067042018622</v>
      </c>
      <c r="L10" s="209">
        <v>627.48932957981378</v>
      </c>
      <c r="M10" s="209">
        <v>42.426406871192853</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22</v>
      </c>
      <c r="J12" s="209">
        <v>568.13636363636363</v>
      </c>
      <c r="K12" s="209">
        <v>554.08646048370963</v>
      </c>
      <c r="L12" s="209">
        <v>582.18626678901762</v>
      </c>
      <c r="M12" s="209">
        <v>39.947936897137289</v>
      </c>
    </row>
    <row r="13" spans="1:13" x14ac:dyDescent="0.25">
      <c r="A13" s="88" t="s">
        <v>29</v>
      </c>
      <c r="B13" s="89"/>
      <c r="C13" s="89">
        <v>298</v>
      </c>
      <c r="D13" s="91"/>
      <c r="E13" s="92"/>
      <c r="F13" s="93"/>
      <c r="G13" s="93"/>
      <c r="H13" s="89"/>
      <c r="I13" s="90">
        <v>320</v>
      </c>
      <c r="J13" s="212">
        <v>562.375</v>
      </c>
      <c r="K13" s="212">
        <v>559.33972053476782</v>
      </c>
      <c r="L13" s="212">
        <v>565.41027946523218</v>
      </c>
      <c r="M13" s="212">
        <v>32.914204039991716</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D0DD0-D556-4966-B0D9-249F2A0220E1}">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1469</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21</v>
      </c>
      <c r="D7" s="208">
        <v>3.697183098591549</v>
      </c>
      <c r="E7" s="208">
        <v>2.3035828446265212</v>
      </c>
      <c r="F7" s="208">
        <v>5.0907833525565769</v>
      </c>
      <c r="G7" s="208">
        <v>0.79243462834620859</v>
      </c>
      <c r="I7" s="87">
        <v>21</v>
      </c>
      <c r="J7" s="209">
        <v>534.61904761904759</v>
      </c>
      <c r="K7" s="209">
        <v>527.28374833718851</v>
      </c>
      <c r="L7" s="209">
        <v>541.95434690090667</v>
      </c>
      <c r="M7" s="209">
        <v>20.404597987895254</v>
      </c>
    </row>
    <row r="8" spans="1:13" x14ac:dyDescent="0.25">
      <c r="A8" s="5">
        <v>0.3</v>
      </c>
      <c r="C8" s="2">
        <v>410</v>
      </c>
      <c r="D8" s="208">
        <v>72.183098591549296</v>
      </c>
      <c r="E8" s="208">
        <v>68.994668361227298</v>
      </c>
      <c r="F8" s="208">
        <v>75.371528821871308</v>
      </c>
      <c r="G8" s="208">
        <v>1.8818309486669764</v>
      </c>
      <c r="I8" s="87">
        <v>410</v>
      </c>
      <c r="J8" s="209">
        <v>572.50243902439024</v>
      </c>
      <c r="K8" s="209">
        <v>570.10507639922389</v>
      </c>
      <c r="L8" s="209">
        <v>574.89980164955659</v>
      </c>
      <c r="M8" s="209">
        <v>29.466341395059711</v>
      </c>
    </row>
    <row r="9" spans="1:13" x14ac:dyDescent="0.25">
      <c r="A9" s="5">
        <v>0.4</v>
      </c>
      <c r="C9" s="2">
        <v>134</v>
      </c>
      <c r="D9" s="208">
        <v>23.591549295774648</v>
      </c>
      <c r="E9" s="208">
        <v>20.565906587084509</v>
      </c>
      <c r="F9" s="208">
        <v>26.617192004464783</v>
      </c>
      <c r="G9" s="208">
        <v>1.783024861518911</v>
      </c>
      <c r="I9" s="87">
        <v>134</v>
      </c>
      <c r="J9" s="209">
        <v>591.06716417910445</v>
      </c>
      <c r="K9" s="209">
        <v>587.24831656702872</v>
      </c>
      <c r="L9" s="209">
        <v>594.88601179118018</v>
      </c>
      <c r="M9" s="209">
        <v>26.833991954766663</v>
      </c>
    </row>
    <row r="10" spans="1:13" x14ac:dyDescent="0.25">
      <c r="A10" s="5">
        <v>0.5</v>
      </c>
      <c r="C10" s="2">
        <v>3</v>
      </c>
      <c r="D10" s="208">
        <v>0.528169014084507</v>
      </c>
      <c r="E10" s="213">
        <v>0</v>
      </c>
      <c r="F10" s="208">
        <v>1.1177104155522704</v>
      </c>
      <c r="G10" s="208">
        <v>0.30440023691611762</v>
      </c>
      <c r="I10" s="87">
        <v>3</v>
      </c>
      <c r="J10" s="209">
        <v>582.66666666666663</v>
      </c>
      <c r="K10" s="209">
        <v>564.31376345119406</v>
      </c>
      <c r="L10" s="209">
        <v>601.01956988213919</v>
      </c>
      <c r="M10" s="209">
        <v>19.295940851208407</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32</v>
      </c>
      <c r="J12" s="209">
        <v>558.34375</v>
      </c>
      <c r="K12" s="209">
        <v>547.66798102473615</v>
      </c>
      <c r="L12" s="209">
        <v>569.01951897526385</v>
      </c>
      <c r="M12" s="209">
        <v>36.658501962423834</v>
      </c>
    </row>
    <row r="13" spans="1:13" x14ac:dyDescent="0.25">
      <c r="A13" s="88" t="s">
        <v>29</v>
      </c>
      <c r="B13" s="89"/>
      <c r="C13" s="89">
        <v>568</v>
      </c>
      <c r="D13" s="91"/>
      <c r="E13" s="92"/>
      <c r="F13" s="93"/>
      <c r="G13" s="93"/>
      <c r="H13" s="89"/>
      <c r="I13" s="90">
        <v>600</v>
      </c>
      <c r="J13" s="212">
        <v>574.61833333333334</v>
      </c>
      <c r="K13" s="212">
        <v>572.52198095098856</v>
      </c>
      <c r="L13" s="212">
        <v>576.71468571567812</v>
      </c>
      <c r="M13" s="212">
        <v>31.170263169656838</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9DB83-DF5F-4D00-918C-7AAC098C5B84}">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1470</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9</v>
      </c>
      <c r="D7" s="208">
        <v>1.3412816691505216</v>
      </c>
      <c r="E7" s="208">
        <v>0.53475353475957099</v>
      </c>
      <c r="F7" s="208">
        <v>2.1478098035414726</v>
      </c>
      <c r="G7" s="208">
        <v>0.4444166567250894</v>
      </c>
      <c r="I7" s="87">
        <v>9</v>
      </c>
      <c r="J7" s="209">
        <v>532.11111111111109</v>
      </c>
      <c r="K7" s="209">
        <v>512.00406409537436</v>
      </c>
      <c r="L7" s="209">
        <v>552.21815812684781</v>
      </c>
      <c r="M7" s="209">
        <v>36.624597077798832</v>
      </c>
    </row>
    <row r="8" spans="1:13" x14ac:dyDescent="0.25">
      <c r="A8" s="5">
        <v>0.3</v>
      </c>
      <c r="C8" s="2">
        <v>545</v>
      </c>
      <c r="D8" s="208">
        <v>81.222056631892698</v>
      </c>
      <c r="E8" s="208">
        <v>78.662395813180837</v>
      </c>
      <c r="F8" s="208">
        <v>83.781717450604575</v>
      </c>
      <c r="G8" s="208">
        <v>1.5087719527764634</v>
      </c>
      <c r="I8" s="87">
        <v>545</v>
      </c>
      <c r="J8" s="209">
        <v>568.55963302752298</v>
      </c>
      <c r="K8" s="209">
        <v>566.47594010343471</v>
      </c>
      <c r="L8" s="209">
        <v>570.64332595161125</v>
      </c>
      <c r="M8" s="209">
        <v>29.534884406814708</v>
      </c>
    </row>
    <row r="9" spans="1:13" x14ac:dyDescent="0.25">
      <c r="A9" s="5">
        <v>0.4</v>
      </c>
      <c r="C9" s="2">
        <v>110</v>
      </c>
      <c r="D9" s="208">
        <v>16.393442622950818</v>
      </c>
      <c r="E9" s="208">
        <v>13.963085774113212</v>
      </c>
      <c r="F9" s="208">
        <v>18.823799471788423</v>
      </c>
      <c r="G9" s="208">
        <v>1.4302694147957409</v>
      </c>
      <c r="I9" s="87">
        <v>110</v>
      </c>
      <c r="J9" s="209">
        <v>587.74545454545455</v>
      </c>
      <c r="K9" s="209">
        <v>583.09466042350186</v>
      </c>
      <c r="L9" s="209">
        <v>592.39624866740724</v>
      </c>
      <c r="M9" s="209">
        <v>29.616024785636224</v>
      </c>
    </row>
    <row r="10" spans="1:13" x14ac:dyDescent="0.25">
      <c r="A10" s="5">
        <v>0.5</v>
      </c>
      <c r="C10" s="2">
        <v>7</v>
      </c>
      <c r="D10" s="208">
        <v>1.0432190760059614</v>
      </c>
      <c r="E10" s="213">
        <v>0.32215464373474589</v>
      </c>
      <c r="F10" s="208">
        <v>1.7642835082771768</v>
      </c>
      <c r="G10" s="208">
        <v>0.39253025657704133</v>
      </c>
      <c r="I10" s="87">
        <v>7</v>
      </c>
      <c r="J10" s="209">
        <v>595.85714285714289</v>
      </c>
      <c r="K10" s="209">
        <v>575.05670842760765</v>
      </c>
      <c r="L10" s="209">
        <v>616.65757728667813</v>
      </c>
      <c r="M10" s="209">
        <v>33.413712611384426</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37</v>
      </c>
      <c r="J12" s="209">
        <v>563.70270270270271</v>
      </c>
      <c r="K12" s="209">
        <v>553.61425952244758</v>
      </c>
      <c r="L12" s="209">
        <v>573.79114588295784</v>
      </c>
      <c r="M12" s="209">
        <v>37.258753531414804</v>
      </c>
    </row>
    <row r="13" spans="1:13" x14ac:dyDescent="0.25">
      <c r="A13" s="88" t="s">
        <v>29</v>
      </c>
      <c r="B13" s="89"/>
      <c r="C13" s="89">
        <v>671</v>
      </c>
      <c r="D13" s="91"/>
      <c r="E13" s="92"/>
      <c r="F13" s="93"/>
      <c r="G13" s="93"/>
      <c r="H13" s="89"/>
      <c r="I13" s="90">
        <v>708</v>
      </c>
      <c r="J13" s="212">
        <v>571.09322033898309</v>
      </c>
      <c r="K13" s="212">
        <v>569.15734078164644</v>
      </c>
      <c r="L13" s="212">
        <v>573.02909989631974</v>
      </c>
      <c r="M13" s="212">
        <v>31.275068529714982</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8F978-3A48-4FD6-8518-6CB5349FE78F}">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1471</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7</v>
      </c>
      <c r="D7" s="208">
        <v>1.881720430107527</v>
      </c>
      <c r="E7" s="208">
        <v>0.58404694601662444</v>
      </c>
      <c r="F7" s="208">
        <v>3.1793939141984291</v>
      </c>
      <c r="G7" s="208">
        <v>0.70544889502144481</v>
      </c>
      <c r="I7" s="87">
        <v>7</v>
      </c>
      <c r="J7" s="209">
        <v>522.57142857142856</v>
      </c>
      <c r="K7" s="209">
        <v>503.7691424315538</v>
      </c>
      <c r="L7" s="209">
        <v>541.37371471130336</v>
      </c>
      <c r="M7" s="209">
        <v>30.170941554510929</v>
      </c>
    </row>
    <row r="8" spans="1:13" x14ac:dyDescent="0.25">
      <c r="A8" s="5">
        <v>0.3</v>
      </c>
      <c r="C8" s="2">
        <v>324</v>
      </c>
      <c r="D8" s="208">
        <v>87.096774193548384</v>
      </c>
      <c r="E8" s="208">
        <v>84.092402650504894</v>
      </c>
      <c r="F8" s="208">
        <v>90.101145736591874</v>
      </c>
      <c r="G8" s="208">
        <v>1.7404567238618149</v>
      </c>
      <c r="I8" s="87">
        <v>324</v>
      </c>
      <c r="J8" s="209">
        <v>558.89814814814815</v>
      </c>
      <c r="K8" s="209">
        <v>556.1422121657522</v>
      </c>
      <c r="L8" s="209">
        <v>561.65408413054411</v>
      </c>
      <c r="M8" s="209">
        <v>30.086440940207137</v>
      </c>
    </row>
    <row r="9" spans="1:13" x14ac:dyDescent="0.25">
      <c r="A9" s="5">
        <v>0.4</v>
      </c>
      <c r="C9" s="2">
        <v>40</v>
      </c>
      <c r="D9" s="208">
        <v>10.75268817204301</v>
      </c>
      <c r="E9" s="208">
        <v>7.9662265480622416</v>
      </c>
      <c r="F9" s="208">
        <v>13.53914979602378</v>
      </c>
      <c r="G9" s="208">
        <v>1.6083077060382991</v>
      </c>
      <c r="I9" s="87">
        <v>40</v>
      </c>
      <c r="J9" s="209">
        <v>578.79999999999995</v>
      </c>
      <c r="K9" s="209">
        <v>571.51708642261542</v>
      </c>
      <c r="L9" s="209">
        <v>586.08291357738449</v>
      </c>
      <c r="M9" s="209">
        <v>27.936007460274507</v>
      </c>
    </row>
    <row r="10" spans="1:13" x14ac:dyDescent="0.25">
      <c r="A10" s="5">
        <v>0.5</v>
      </c>
      <c r="C10" s="2">
        <v>1</v>
      </c>
      <c r="D10" s="208">
        <v>0.26881720430107531</v>
      </c>
      <c r="E10" s="213">
        <v>0</v>
      </c>
      <c r="F10" s="208">
        <v>0.84649762334959444</v>
      </c>
      <c r="G10" s="208">
        <v>0.26881720430107531</v>
      </c>
      <c r="I10" s="87">
        <v>1</v>
      </c>
      <c r="J10" s="209">
        <v>606</v>
      </c>
      <c r="K10" s="209">
        <v>606</v>
      </c>
      <c r="L10" s="209">
        <v>606</v>
      </c>
      <c r="M10" s="209">
        <v>0</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15</v>
      </c>
      <c r="J12" s="209">
        <v>565.73333333333335</v>
      </c>
      <c r="K12" s="209">
        <v>552.25214354995046</v>
      </c>
      <c r="L12" s="209">
        <v>579.21452311671624</v>
      </c>
      <c r="M12" s="209">
        <v>31.666716791940281</v>
      </c>
    </row>
    <row r="13" spans="1:13" x14ac:dyDescent="0.25">
      <c r="A13" s="88" t="s">
        <v>29</v>
      </c>
      <c r="B13" s="89"/>
      <c r="C13" s="89">
        <v>372</v>
      </c>
      <c r="D13" s="91"/>
      <c r="E13" s="92"/>
      <c r="F13" s="93"/>
      <c r="G13" s="93"/>
      <c r="H13" s="89"/>
      <c r="I13" s="90">
        <v>387</v>
      </c>
      <c r="J13" s="212">
        <v>560.68475452196378</v>
      </c>
      <c r="K13" s="212">
        <v>558.09307280734151</v>
      </c>
      <c r="L13" s="212">
        <v>563.27643623658605</v>
      </c>
      <c r="M13" s="212">
        <v>30.921911511626337</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A223A-68AD-4CDC-98BE-49F65E150C39}">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1472</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8</v>
      </c>
      <c r="D7" s="208">
        <v>2.3952095808383236</v>
      </c>
      <c r="E7" s="208">
        <v>0.86346345561887328</v>
      </c>
      <c r="F7" s="208">
        <v>3.9269557060577736</v>
      </c>
      <c r="G7" s="208">
        <v>0.83788653246389055</v>
      </c>
      <c r="I7" s="87">
        <v>8</v>
      </c>
      <c r="J7" s="209">
        <v>541.75</v>
      </c>
      <c r="K7" s="209">
        <v>526.16389058275615</v>
      </c>
      <c r="L7" s="209">
        <v>557.33610941724385</v>
      </c>
      <c r="M7" s="209">
        <v>26.730132809247319</v>
      </c>
    </row>
    <row r="8" spans="1:13" x14ac:dyDescent="0.25">
      <c r="A8" s="5">
        <v>0.3</v>
      </c>
      <c r="C8" s="2">
        <v>264</v>
      </c>
      <c r="D8" s="208">
        <v>79.041916167664667</v>
      </c>
      <c r="E8" s="208">
        <v>75.213302384256451</v>
      </c>
      <c r="F8" s="208">
        <v>82.870529951072896</v>
      </c>
      <c r="G8" s="208">
        <v>2.2303981689202792</v>
      </c>
      <c r="I8" s="87">
        <v>264</v>
      </c>
      <c r="J8" s="209">
        <v>562.95075757575762</v>
      </c>
      <c r="K8" s="209">
        <v>560.38760808334041</v>
      </c>
      <c r="L8" s="209">
        <v>565.51390706817483</v>
      </c>
      <c r="M8" s="209">
        <v>25.251914044721357</v>
      </c>
    </row>
    <row r="9" spans="1:13" x14ac:dyDescent="0.25">
      <c r="A9" s="5">
        <v>0.4</v>
      </c>
      <c r="C9" s="2">
        <v>61</v>
      </c>
      <c r="D9" s="208">
        <v>18.263473053892216</v>
      </c>
      <c r="E9" s="208">
        <v>14.621446296151843</v>
      </c>
      <c r="F9" s="208">
        <v>21.905499811632588</v>
      </c>
      <c r="G9" s="208">
        <v>2.1172768911105022</v>
      </c>
      <c r="I9" s="87">
        <v>61</v>
      </c>
      <c r="J9" s="209">
        <v>576.65573770491801</v>
      </c>
      <c r="K9" s="209">
        <v>569.65706063958385</v>
      </c>
      <c r="L9" s="209">
        <v>583.65441477025217</v>
      </c>
      <c r="M9" s="209">
        <v>33.143569132840653</v>
      </c>
    </row>
    <row r="10" spans="1:13" x14ac:dyDescent="0.25">
      <c r="A10" s="5">
        <v>0.5</v>
      </c>
      <c r="C10" s="2">
        <v>1</v>
      </c>
      <c r="D10" s="208">
        <v>0.29940119760479045</v>
      </c>
      <c r="E10" s="213">
        <v>0</v>
      </c>
      <c r="F10" s="208">
        <v>0.94294680968938882</v>
      </c>
      <c r="G10" s="208">
        <v>0.29940119760479039</v>
      </c>
      <c r="I10" s="87">
        <v>1</v>
      </c>
      <c r="J10" s="209">
        <v>573</v>
      </c>
      <c r="K10" s="209">
        <v>573</v>
      </c>
      <c r="L10" s="209">
        <v>573</v>
      </c>
      <c r="M10" s="209">
        <v>0</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16</v>
      </c>
      <c r="J12" s="209">
        <v>561.25</v>
      </c>
      <c r="K12" s="209">
        <v>550.84926710656805</v>
      </c>
      <c r="L12" s="209">
        <v>571.65073289343195</v>
      </c>
      <c r="M12" s="209">
        <v>25.225648323350054</v>
      </c>
    </row>
    <row r="13" spans="1:13" x14ac:dyDescent="0.25">
      <c r="A13" s="88" t="s">
        <v>29</v>
      </c>
      <c r="B13" s="89"/>
      <c r="C13" s="89">
        <v>334</v>
      </c>
      <c r="D13" s="91"/>
      <c r="E13" s="92"/>
      <c r="F13" s="93"/>
      <c r="G13" s="93"/>
      <c r="H13" s="89"/>
      <c r="I13" s="90">
        <v>350</v>
      </c>
      <c r="J13" s="212">
        <v>564.80571428571432</v>
      </c>
      <c r="K13" s="212">
        <v>562.38961144389793</v>
      </c>
      <c r="L13" s="212">
        <v>567.2218171275307</v>
      </c>
      <c r="M13" s="212">
        <v>27.407400155783161</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B086A-2E1E-476D-8D23-F92C38CB8CE4}">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1473</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7</v>
      </c>
      <c r="D7" s="208">
        <v>1.7456359102244388</v>
      </c>
      <c r="E7" s="208">
        <v>0.54136221405931295</v>
      </c>
      <c r="F7" s="208">
        <v>2.9499096063895647</v>
      </c>
      <c r="G7" s="208">
        <v>0.65482124715715118</v>
      </c>
      <c r="I7" s="87">
        <v>7</v>
      </c>
      <c r="J7" s="209">
        <v>514.71428571428567</v>
      </c>
      <c r="K7" s="209">
        <v>504.89180293269487</v>
      </c>
      <c r="L7" s="209">
        <v>524.53676849587646</v>
      </c>
      <c r="M7" s="209">
        <v>15.766148184367308</v>
      </c>
    </row>
    <row r="8" spans="1:13" x14ac:dyDescent="0.25">
      <c r="A8" s="5">
        <v>0.3</v>
      </c>
      <c r="C8" s="2">
        <v>292</v>
      </c>
      <c r="D8" s="208">
        <v>72.817955112219451</v>
      </c>
      <c r="E8" s="208">
        <v>69.02581386390132</v>
      </c>
      <c r="F8" s="208">
        <v>76.610096360537597</v>
      </c>
      <c r="G8" s="208">
        <v>2.2244892247978738</v>
      </c>
      <c r="I8" s="87">
        <v>292</v>
      </c>
      <c r="J8" s="209">
        <v>556.00684931506851</v>
      </c>
      <c r="K8" s="209">
        <v>552.71451407974348</v>
      </c>
      <c r="L8" s="209">
        <v>559.29918455039353</v>
      </c>
      <c r="M8" s="209">
        <v>34.131139166887607</v>
      </c>
    </row>
    <row r="9" spans="1:13" x14ac:dyDescent="0.25">
      <c r="A9" s="5">
        <v>0.4</v>
      </c>
      <c r="C9" s="2">
        <v>98</v>
      </c>
      <c r="D9" s="208">
        <v>24.438902743142144</v>
      </c>
      <c r="E9" s="208">
        <v>20.771841940202012</v>
      </c>
      <c r="F9" s="208">
        <v>28.105963546082275</v>
      </c>
      <c r="G9" s="208">
        <v>2.1486218298164137</v>
      </c>
      <c r="I9" s="87">
        <v>98</v>
      </c>
      <c r="J9" s="209">
        <v>564.57142857142856</v>
      </c>
      <c r="K9" s="209">
        <v>559.58986494024407</v>
      </c>
      <c r="L9" s="209">
        <v>569.55299220261304</v>
      </c>
      <c r="M9" s="209">
        <v>29.918101268381896</v>
      </c>
    </row>
    <row r="10" spans="1:13" x14ac:dyDescent="0.25">
      <c r="A10" s="5">
        <v>0.5</v>
      </c>
      <c r="C10" s="2">
        <v>4</v>
      </c>
      <c r="D10" s="208">
        <v>0.99750623441396502</v>
      </c>
      <c r="E10" s="213">
        <v>5.3627039508909527E-2</v>
      </c>
      <c r="F10" s="208">
        <v>1.9413854293190207</v>
      </c>
      <c r="G10" s="208">
        <v>0.49687927294691453</v>
      </c>
      <c r="I10" s="87">
        <v>4</v>
      </c>
      <c r="J10" s="209">
        <v>603.75</v>
      </c>
      <c r="K10" s="209">
        <v>578.41555171306709</v>
      </c>
      <c r="L10" s="209">
        <v>629.08444828693291</v>
      </c>
      <c r="M10" s="209">
        <v>30.739496851228171</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39</v>
      </c>
      <c r="J12" s="209">
        <v>558.74358974358972</v>
      </c>
      <c r="K12" s="209">
        <v>550.71609980307653</v>
      </c>
      <c r="L12" s="209">
        <v>566.77107968410292</v>
      </c>
      <c r="M12" s="209">
        <v>30.413568603432275</v>
      </c>
    </row>
    <row r="13" spans="1:13" x14ac:dyDescent="0.25">
      <c r="A13" s="88" t="s">
        <v>29</v>
      </c>
      <c r="B13" s="89"/>
      <c r="C13" s="89">
        <v>401</v>
      </c>
      <c r="D13" s="91"/>
      <c r="E13" s="92"/>
      <c r="F13" s="93"/>
      <c r="G13" s="93"/>
      <c r="H13" s="89"/>
      <c r="I13" s="90">
        <v>440</v>
      </c>
      <c r="J13" s="212">
        <v>557.93409090909086</v>
      </c>
      <c r="K13" s="212">
        <v>555.30288563140562</v>
      </c>
      <c r="L13" s="212">
        <v>560.5652961867761</v>
      </c>
      <c r="M13" s="212">
        <v>33.4839263324074</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0BB43-A0B1-4AD0-9E46-BABF3A69B829}">
  <sheetPr>
    <tabColor rgb="FFFFC000"/>
  </sheetPr>
  <dimension ref="A1:M22"/>
  <sheetViews>
    <sheetView showGridLines="0" zoomScale="140" zoomScaleNormal="140" workbookViewId="0">
      <selection activeCell="A14" sqref="A14:XFD26"/>
    </sheetView>
  </sheetViews>
  <sheetFormatPr defaultColWidth="8.6640625" defaultRowHeight="13.8" x14ac:dyDescent="0.25"/>
  <cols>
    <col min="1" max="1" width="8.6640625" style="2" customWidth="1"/>
    <col min="2" max="2" width="4.6640625" style="2" customWidth="1"/>
    <col min="3" max="3" width="7.6640625" style="2" customWidth="1"/>
    <col min="4" max="4" width="8.5546875" style="2" customWidth="1"/>
    <col min="5" max="5" width="7.44140625" style="2" customWidth="1"/>
    <col min="6" max="6" width="9.6640625" style="2" customWidth="1"/>
    <col min="7" max="7" width="7.6640625" style="2" customWidth="1"/>
    <col min="8" max="8" width="9.33203125" style="2" customWidth="1"/>
    <col min="9" max="9" width="10.33203125" style="2" customWidth="1"/>
    <col min="10" max="13" width="8.6640625" style="2" customWidth="1"/>
    <col min="14" max="16384" width="8.6640625" style="2"/>
  </cols>
  <sheetData>
    <row r="1" spans="1:13" ht="50.25" customHeight="1" x14ac:dyDescent="0.25">
      <c r="A1" s="315" t="s">
        <v>1474</v>
      </c>
      <c r="B1" s="315"/>
      <c r="C1" s="315"/>
      <c r="D1" s="315"/>
      <c r="E1" s="315"/>
      <c r="F1" s="315"/>
      <c r="G1" s="315"/>
      <c r="H1" s="315"/>
      <c r="I1" s="315"/>
      <c r="J1" s="315"/>
      <c r="K1" s="315"/>
      <c r="L1" s="315"/>
      <c r="M1" s="315"/>
    </row>
    <row r="2" spans="1:13" x14ac:dyDescent="0.25">
      <c r="A2" s="2" t="s">
        <v>31</v>
      </c>
      <c r="B2" s="2" t="s">
        <v>31</v>
      </c>
      <c r="C2" s="2" t="s">
        <v>31</v>
      </c>
      <c r="D2" s="2" t="s">
        <v>31</v>
      </c>
      <c r="E2" s="2" t="s">
        <v>31</v>
      </c>
      <c r="F2" s="2" t="s">
        <v>31</v>
      </c>
      <c r="I2" s="73"/>
      <c r="J2" s="73"/>
      <c r="K2" s="73"/>
      <c r="L2" s="73"/>
      <c r="M2" s="73"/>
    </row>
    <row r="3" spans="1:13" x14ac:dyDescent="0.25">
      <c r="A3" s="74" t="s">
        <v>31</v>
      </c>
      <c r="B3" s="74" t="s">
        <v>31</v>
      </c>
      <c r="C3" s="75" t="s">
        <v>113</v>
      </c>
      <c r="D3" s="75"/>
      <c r="E3" s="75"/>
      <c r="F3" s="75"/>
      <c r="G3" s="75"/>
      <c r="H3" s="74"/>
      <c r="I3" s="76"/>
      <c r="J3" s="77"/>
      <c r="K3" s="78" t="s">
        <v>114</v>
      </c>
      <c r="L3" s="77"/>
      <c r="M3" s="77"/>
    </row>
    <row r="4" spans="1:13" x14ac:dyDescent="0.25">
      <c r="A4" s="5" t="s">
        <v>115</v>
      </c>
      <c r="B4" s="74"/>
      <c r="C4" s="79"/>
      <c r="D4" s="80"/>
      <c r="E4" s="316" t="s">
        <v>33</v>
      </c>
      <c r="F4" s="316"/>
      <c r="G4" s="81"/>
      <c r="I4" s="82"/>
      <c r="J4" s="83"/>
      <c r="K4" s="316" t="s">
        <v>33</v>
      </c>
      <c r="L4" s="316"/>
      <c r="M4" s="84"/>
    </row>
    <row r="5" spans="1:13" x14ac:dyDescent="0.25">
      <c r="A5" s="4" t="s">
        <v>116</v>
      </c>
      <c r="B5" s="3"/>
      <c r="C5" s="3" t="s">
        <v>117</v>
      </c>
      <c r="D5" s="85" t="s">
        <v>118</v>
      </c>
      <c r="E5" s="86">
        <v>0.05</v>
      </c>
      <c r="F5" s="86">
        <v>0.95</v>
      </c>
      <c r="G5" s="85" t="s">
        <v>119</v>
      </c>
      <c r="I5" s="85" t="s">
        <v>117</v>
      </c>
      <c r="J5" s="4" t="s">
        <v>38</v>
      </c>
      <c r="K5" s="86">
        <v>0.05</v>
      </c>
      <c r="L5" s="86">
        <v>0.95</v>
      </c>
      <c r="M5" s="4" t="s">
        <v>39</v>
      </c>
    </row>
    <row r="6" spans="1:13" x14ac:dyDescent="0.25">
      <c r="A6" s="5">
        <v>0.1</v>
      </c>
      <c r="C6" s="2">
        <v>0</v>
      </c>
      <c r="D6" s="208">
        <v>0</v>
      </c>
      <c r="E6" s="208">
        <v>0</v>
      </c>
      <c r="F6" s="208">
        <v>0</v>
      </c>
      <c r="G6" s="208">
        <v>0</v>
      </c>
      <c r="I6" s="87">
        <v>0</v>
      </c>
      <c r="J6" s="209">
        <v>0</v>
      </c>
      <c r="K6" s="209">
        <v>0</v>
      </c>
      <c r="L6" s="209">
        <v>0</v>
      </c>
      <c r="M6" s="209">
        <v>0</v>
      </c>
    </row>
    <row r="7" spans="1:13" x14ac:dyDescent="0.25">
      <c r="A7" s="5">
        <v>0.2</v>
      </c>
      <c r="C7" s="2">
        <v>6</v>
      </c>
      <c r="D7" s="208">
        <v>1.5189873417721518</v>
      </c>
      <c r="E7" s="208">
        <v>0.3764960365188143</v>
      </c>
      <c r="F7" s="208">
        <v>2.661478647025489</v>
      </c>
      <c r="G7" s="208">
        <v>0.61617662531587714</v>
      </c>
      <c r="I7" s="87">
        <v>6</v>
      </c>
      <c r="J7" s="209">
        <v>516.33333333333337</v>
      </c>
      <c r="K7" s="209">
        <v>491.5035703887653</v>
      </c>
      <c r="L7" s="209">
        <v>541.16309627790145</v>
      </c>
      <c r="M7" s="209">
        <v>36.898057762796498</v>
      </c>
    </row>
    <row r="8" spans="1:13" x14ac:dyDescent="0.25">
      <c r="A8" s="5">
        <v>0.3</v>
      </c>
      <c r="C8" s="2">
        <v>287</v>
      </c>
      <c r="D8" s="208">
        <v>72.658227848101262</v>
      </c>
      <c r="E8" s="208">
        <v>68.829468219447321</v>
      </c>
      <c r="F8" s="208">
        <v>76.486987476755203</v>
      </c>
      <c r="G8" s="208">
        <v>2.2454718737937474</v>
      </c>
      <c r="I8" s="87">
        <v>287</v>
      </c>
      <c r="J8" s="209">
        <v>545.25435540069691</v>
      </c>
      <c r="K8" s="209">
        <v>542.04190229620849</v>
      </c>
      <c r="L8" s="209">
        <v>548.46680850518533</v>
      </c>
      <c r="M8" s="209">
        <v>33.016653567288422</v>
      </c>
    </row>
    <row r="9" spans="1:13" x14ac:dyDescent="0.25">
      <c r="A9" s="5">
        <v>0.4</v>
      </c>
      <c r="C9" s="2">
        <v>96</v>
      </c>
      <c r="D9" s="208">
        <v>24.303797468354428</v>
      </c>
      <c r="E9" s="208">
        <v>20.614545129947885</v>
      </c>
      <c r="F9" s="208">
        <v>27.993049806760972</v>
      </c>
      <c r="G9" s="208">
        <v>2.1608568846103973</v>
      </c>
      <c r="I9" s="87">
        <v>96</v>
      </c>
      <c r="J9" s="209">
        <v>562.8125</v>
      </c>
      <c r="K9" s="209">
        <v>555.54229130874069</v>
      </c>
      <c r="L9" s="209">
        <v>570.08270869125931</v>
      </c>
      <c r="M9" s="209">
        <v>43.215326837641882</v>
      </c>
    </row>
    <row r="10" spans="1:13" x14ac:dyDescent="0.25">
      <c r="A10" s="5">
        <v>0.5</v>
      </c>
      <c r="C10" s="2">
        <v>6</v>
      </c>
      <c r="D10" s="208">
        <v>1.5189873417721518</v>
      </c>
      <c r="E10" s="213">
        <v>0.3764960365188143</v>
      </c>
      <c r="F10" s="208">
        <v>2.661478647025489</v>
      </c>
      <c r="G10" s="208">
        <v>0.61617662531587714</v>
      </c>
      <c r="I10" s="87">
        <v>6</v>
      </c>
      <c r="J10" s="209">
        <v>583.33333333333337</v>
      </c>
      <c r="K10" s="209">
        <v>555.47809382833657</v>
      </c>
      <c r="L10" s="209">
        <v>611.18857283833017</v>
      </c>
      <c r="M10" s="209">
        <v>41.394041439157242</v>
      </c>
    </row>
    <row r="11" spans="1:13" x14ac:dyDescent="0.25">
      <c r="A11" s="5">
        <v>0.6</v>
      </c>
      <c r="C11" s="2">
        <v>0</v>
      </c>
      <c r="D11" s="208">
        <v>0</v>
      </c>
      <c r="E11" s="214">
        <v>0</v>
      </c>
      <c r="F11" s="208">
        <v>0</v>
      </c>
      <c r="G11" s="208">
        <v>0</v>
      </c>
      <c r="I11" s="87">
        <v>0</v>
      </c>
      <c r="J11" s="209">
        <v>0</v>
      </c>
      <c r="K11" s="209">
        <v>0</v>
      </c>
      <c r="L11" s="209">
        <v>0</v>
      </c>
      <c r="M11" s="209">
        <v>0</v>
      </c>
    </row>
    <row r="12" spans="1:13" x14ac:dyDescent="0.25">
      <c r="A12" s="2" t="s">
        <v>120</v>
      </c>
      <c r="I12" s="87">
        <v>45</v>
      </c>
      <c r="J12" s="209">
        <v>544.22222222222217</v>
      </c>
      <c r="K12" s="209">
        <v>533.01536572136945</v>
      </c>
      <c r="L12" s="209">
        <v>555.42907872307489</v>
      </c>
      <c r="M12" s="209">
        <v>45.608456596680767</v>
      </c>
    </row>
    <row r="13" spans="1:13" x14ac:dyDescent="0.25">
      <c r="A13" s="88" t="s">
        <v>29</v>
      </c>
      <c r="B13" s="89"/>
      <c r="C13" s="89">
        <v>395</v>
      </c>
      <c r="D13" s="91"/>
      <c r="E13" s="92"/>
      <c r="F13" s="93"/>
      <c r="G13" s="93"/>
      <c r="H13" s="89"/>
      <c r="I13" s="90">
        <v>440</v>
      </c>
      <c r="J13" s="212">
        <v>549.10454545454547</v>
      </c>
      <c r="K13" s="212">
        <v>546.12079175497797</v>
      </c>
      <c r="L13" s="212">
        <v>552.08829915411297</v>
      </c>
      <c r="M13" s="212">
        <v>37.970351427030998</v>
      </c>
    </row>
    <row r="14" spans="1:13" ht="14.4" x14ac:dyDescent="0.3">
      <c r="C14" s="96"/>
      <c r="F14" s="97"/>
      <c r="G14" s="96"/>
      <c r="H14" s="96"/>
      <c r="L14" s="96"/>
      <c r="M14" s="96"/>
    </row>
    <row r="15" spans="1:13" ht="14.4" x14ac:dyDescent="0.3">
      <c r="C15" s="96"/>
      <c r="F15" s="97"/>
      <c r="G15" s="96"/>
      <c r="H15" s="96"/>
      <c r="L15" s="96"/>
      <c r="M15" s="96"/>
    </row>
    <row r="16" spans="1:13" ht="14.4" x14ac:dyDescent="0.3">
      <c r="F16" s="97"/>
      <c r="G16" s="96"/>
      <c r="H16" s="96"/>
    </row>
    <row r="17" spans="6:8" ht="14.4" x14ac:dyDescent="0.3">
      <c r="F17" s="97"/>
      <c r="G17" s="96"/>
      <c r="H17" s="96"/>
    </row>
    <row r="18" spans="6:8" ht="14.4" x14ac:dyDescent="0.3">
      <c r="F18" s="97"/>
      <c r="G18" s="96"/>
      <c r="H18" s="96"/>
    </row>
    <row r="19" spans="6:8" ht="14.4" x14ac:dyDescent="0.3">
      <c r="F19" s="97"/>
      <c r="G19" s="96"/>
      <c r="H19" s="96"/>
    </row>
    <row r="20" spans="6:8" ht="14.4" x14ac:dyDescent="0.3">
      <c r="G20" s="96"/>
      <c r="H20" s="96"/>
    </row>
    <row r="21" spans="6:8" ht="14.4" x14ac:dyDescent="0.3">
      <c r="F21" s="96"/>
      <c r="G21" s="96"/>
      <c r="H21" s="96"/>
    </row>
    <row r="22" spans="6:8" ht="14.4" x14ac:dyDescent="0.3">
      <c r="F22" s="96"/>
      <c r="G22" s="96"/>
      <c r="H22" s="96"/>
    </row>
  </sheetData>
  <mergeCells count="3">
    <mergeCell ref="A1:M1"/>
    <mergeCell ref="E4:F4"/>
    <mergeCell ref="K4:L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307</vt:i4>
      </vt:variant>
      <vt:variant>
        <vt:lpstr>Named Ranges</vt:lpstr>
      </vt:variant>
      <vt:variant>
        <vt:i4>1</vt:i4>
      </vt:variant>
    </vt:vector>
  </HeadingPairs>
  <TitlesOfParts>
    <vt:vector size="308" baseType="lpstr">
      <vt:lpstr>Read me</vt:lpstr>
      <vt:lpstr>Table_1_WASSIP</vt:lpstr>
      <vt:lpstr>Table_2_HistHarvests</vt:lpstr>
      <vt:lpstr>Table_3_BaselineComparison</vt:lpstr>
      <vt:lpstr>Table_4_Op_Plan</vt:lpstr>
      <vt:lpstr>Table_5_HierDesign_2022</vt:lpstr>
      <vt:lpstr>Table_6_HierDesign_2023</vt:lpstr>
      <vt:lpstr>Table_7_HierDesign_2024</vt:lpstr>
      <vt:lpstr>Table_8_EggersSummary</vt:lpstr>
      <vt:lpstr>Table_9_Design_2022</vt:lpstr>
      <vt:lpstr>Table_10_Design_2023</vt:lpstr>
      <vt:lpstr>Table_11_Design_2024</vt:lpstr>
      <vt:lpstr>Table 12 ASL 2022</vt:lpstr>
      <vt:lpstr>Table 13 ASL 2023</vt:lpstr>
      <vt:lpstr>Table 14 ASL 2024</vt:lpstr>
      <vt:lpstr>Table_15_QC</vt:lpstr>
      <vt:lpstr>Table_16_June_2022</vt:lpstr>
      <vt:lpstr>Table_17_June_2023</vt:lpstr>
      <vt:lpstr>Table_18_June_2024</vt:lpstr>
      <vt:lpstr>Table_19_PostJune_2022</vt:lpstr>
      <vt:lpstr>Table_20_PostJune_2023</vt:lpstr>
      <vt:lpstr>Table_21_PostJune_2024</vt:lpstr>
      <vt:lpstr>Table_22_SouthPen_2022</vt:lpstr>
      <vt:lpstr>Table_23_SouthPen_2023</vt:lpstr>
      <vt:lpstr>Table_24_SouthPen_2024</vt:lpstr>
      <vt:lpstr>Table_25_AsiaCWAK</vt:lpstr>
      <vt:lpstr>Table_26_IA_Ages</vt:lpstr>
      <vt:lpstr>Table_27_IA_Lengths</vt:lpstr>
      <vt:lpstr>Table_28_IA_DOY</vt:lpstr>
      <vt:lpstr>Table_29_WASSIP_Comparison</vt:lpstr>
      <vt:lpstr>ApA1 Baseline collections</vt:lpstr>
      <vt:lpstr>ApA2 Baseline pops map</vt:lpstr>
      <vt:lpstr>ApB1_Eggers_Shum_2022</vt:lpstr>
      <vt:lpstr>ApB2_Eggers_Un_2022</vt:lpstr>
      <vt:lpstr>ApB3_Eggers_Shum_2023</vt:lpstr>
      <vt:lpstr>ApB4_Eggers_Un_2023</vt:lpstr>
      <vt:lpstr>ApB5_Eggers_Shum_2024</vt:lpstr>
      <vt:lpstr>ApB6_Eggers_Un_2024</vt:lpstr>
      <vt:lpstr>C1</vt:lpstr>
      <vt:lpstr>C2</vt:lpstr>
      <vt:lpstr>C3</vt:lpstr>
      <vt:lpstr>C4</vt:lpstr>
      <vt:lpstr>C5</vt:lpstr>
      <vt:lpstr>C6</vt:lpstr>
      <vt:lpstr>C7</vt:lpstr>
      <vt:lpstr>C8</vt:lpstr>
      <vt:lpstr>C9</vt:lpstr>
      <vt:lpstr>C10</vt:lpstr>
      <vt:lpstr>C11</vt:lpstr>
      <vt:lpstr>C12</vt:lpstr>
      <vt:lpstr>C13</vt:lpstr>
      <vt:lpstr>C14</vt:lpstr>
      <vt:lpstr>C15</vt:lpstr>
      <vt:lpstr>C16</vt:lpstr>
      <vt:lpstr>C17</vt:lpstr>
      <vt:lpstr>C18</vt:lpstr>
      <vt:lpstr>C19</vt:lpstr>
      <vt:lpstr>C20</vt:lpstr>
      <vt:lpstr>C21</vt:lpstr>
      <vt:lpstr>C22</vt:lpstr>
      <vt:lpstr>C23</vt:lpstr>
      <vt:lpstr>C24</vt:lpstr>
      <vt:lpstr>C25</vt:lpstr>
      <vt:lpstr>C26</vt:lpstr>
      <vt:lpstr>C27</vt:lpstr>
      <vt:lpstr>C28</vt:lpstr>
      <vt:lpstr>C29</vt:lpstr>
      <vt:lpstr>C30</vt:lpstr>
      <vt:lpstr>C31</vt:lpstr>
      <vt:lpstr>C32</vt:lpstr>
      <vt:lpstr>C33</vt:lpstr>
      <vt:lpstr>C34</vt:lpstr>
      <vt:lpstr>C35</vt:lpstr>
      <vt:lpstr>C36</vt:lpstr>
      <vt:lpstr>C37</vt:lpstr>
      <vt:lpstr>C38</vt:lpstr>
      <vt:lpstr>C39</vt:lpstr>
      <vt:lpstr>C40</vt:lpstr>
      <vt:lpstr>C41</vt:lpstr>
      <vt:lpstr>C42</vt:lpstr>
      <vt:lpstr>C43</vt:lpstr>
      <vt:lpstr>C44</vt:lpstr>
      <vt:lpstr>C45</vt:lpstr>
      <vt:lpstr>C46</vt:lpstr>
      <vt:lpstr>C47</vt:lpstr>
      <vt:lpstr>C48</vt:lpstr>
      <vt:lpstr>C49</vt:lpstr>
      <vt:lpstr>C50</vt:lpstr>
      <vt:lpstr>C51</vt:lpstr>
      <vt:lpstr>C52</vt:lpstr>
      <vt:lpstr>C53</vt:lpstr>
      <vt:lpstr>C54</vt:lpstr>
      <vt:lpstr>C55</vt:lpstr>
      <vt:lpstr>C56</vt:lpstr>
      <vt:lpstr>C57</vt:lpstr>
      <vt:lpstr>C58</vt:lpstr>
      <vt:lpstr>C59</vt:lpstr>
      <vt:lpstr>C60</vt:lpstr>
      <vt:lpstr>C61</vt:lpstr>
      <vt:lpstr>C62</vt:lpstr>
      <vt:lpstr>C63</vt:lpstr>
      <vt:lpstr>C64</vt:lpstr>
      <vt:lpstr>C65</vt:lpstr>
      <vt:lpstr>C66</vt:lpstr>
      <vt:lpstr>C67</vt:lpstr>
      <vt:lpstr>C68</vt:lpstr>
      <vt:lpstr>C69</vt:lpstr>
      <vt:lpstr>C70</vt:lpstr>
      <vt:lpstr>C71</vt:lpstr>
      <vt:lpstr>C72</vt:lpstr>
      <vt:lpstr>C73</vt:lpstr>
      <vt:lpstr>C74</vt:lpstr>
      <vt:lpstr>C75</vt:lpstr>
      <vt:lpstr>C76</vt:lpstr>
      <vt:lpstr>C77</vt:lpstr>
      <vt:lpstr>C78</vt:lpstr>
      <vt:lpstr>C79</vt:lpstr>
      <vt:lpstr>C80</vt:lpstr>
      <vt:lpstr>C81</vt:lpstr>
      <vt:lpstr>C82</vt:lpstr>
      <vt:lpstr>C83</vt:lpstr>
      <vt:lpstr>C84</vt:lpstr>
      <vt:lpstr>ApD1_2022_Shu_Jun_Seine1</vt:lpstr>
      <vt:lpstr>ApD2_2022_Shu_Jun_Seine2</vt:lpstr>
      <vt:lpstr>ApD3_2022_Shu_Jun_Seine3</vt:lpstr>
      <vt:lpstr>ApD4_2022_Shu_Jun_Seine4</vt:lpstr>
      <vt:lpstr>ApD5_2022_Shu_Jun_Gillnet</vt:lpstr>
      <vt:lpstr>ApD6_2022_Un_Jun_Seine1</vt:lpstr>
      <vt:lpstr>ApD7_2022_Un_Jun_Seine2</vt:lpstr>
      <vt:lpstr>ApD8_2022_Un_Jun_Seine3</vt:lpstr>
      <vt:lpstr>ApD9_2022_Un_Jun_Seine4</vt:lpstr>
      <vt:lpstr>ApD10_2022_Un_Jun_Gillnet1</vt:lpstr>
      <vt:lpstr>ApD11_2022_Un_Jun_Gillnet2</vt:lpstr>
      <vt:lpstr>ApD12_2022_Un_Jun_Gillnet3</vt:lpstr>
      <vt:lpstr>ApD13_2022_Un_Jun_Gillnet4</vt:lpstr>
      <vt:lpstr>ApD14_2022_Shu_Jul_Seine1</vt:lpstr>
      <vt:lpstr>ApD15_2022_Shu_Jul_Seine2</vt:lpstr>
      <vt:lpstr>ApD16_2022_Shu_Jul_Seine3</vt:lpstr>
      <vt:lpstr>ApD17_2022_Shu_Jul_Gillnet1</vt:lpstr>
      <vt:lpstr>ApD18_2022_Shu_Jul_Gillnet2</vt:lpstr>
      <vt:lpstr>ApD19_2022_Shu_Jul_Gillnet3</vt:lpstr>
      <vt:lpstr>ApD20_2022_Un_Jul_Seine1</vt:lpstr>
      <vt:lpstr>ApD21_2022_Un_Jul_Seine2</vt:lpstr>
      <vt:lpstr>ApD22_2022_Un_Jul_Gillnet1</vt:lpstr>
      <vt:lpstr>ApD23_2022_Un_Jul_Gillnet2</vt:lpstr>
      <vt:lpstr>ApD24_2022_Shu_Aug_Seine1</vt:lpstr>
      <vt:lpstr>ApD25_2022_Shu_Aug_Seine2</vt:lpstr>
      <vt:lpstr>ApD26_2022_Un_Aug_Seine1</vt:lpstr>
      <vt:lpstr>ApD27_2022_Un_Aug_Seine2</vt:lpstr>
      <vt:lpstr>ApD28_2022_SPen_Aug_Gillnet</vt:lpstr>
      <vt:lpstr>ApD29_2023_Shu_Jun_Seine1</vt:lpstr>
      <vt:lpstr>ApD30_2023_Shu_Jun_Seine2</vt:lpstr>
      <vt:lpstr>ApD31_2023_Shu_Jun_Seine3</vt:lpstr>
      <vt:lpstr>ApD32_2023_Shu_Jun_Seine4</vt:lpstr>
      <vt:lpstr>ApD33_2023_Shu_Jun_Gillnet</vt:lpstr>
      <vt:lpstr>ApD34_2023_Un_Jun_Seine1</vt:lpstr>
      <vt:lpstr>ApD35_2023_Un_Jun_Seine2</vt:lpstr>
      <vt:lpstr>ApD36_2023_Un_Jun_Seine3</vt:lpstr>
      <vt:lpstr>ApD37_2023_Un_Jun_Seine4</vt:lpstr>
      <vt:lpstr>ApD38_2023_Un_Jun_Gillnet1</vt:lpstr>
      <vt:lpstr>ApD39_2023_Un_Jun_Gillnet2</vt:lpstr>
      <vt:lpstr>ApD40_2023_Un_Jun_Gillnet3</vt:lpstr>
      <vt:lpstr>ApD41_2023_Un_Jun_Gillnet4</vt:lpstr>
      <vt:lpstr>ApD42_2023_Shu_Jul_Seine1</vt:lpstr>
      <vt:lpstr>ApD43_2023_Shu_Jul_Seine2</vt:lpstr>
      <vt:lpstr>ApD44_2023_Shu_Jul_Seine3</vt:lpstr>
      <vt:lpstr>ApD45_2023_Shu_Jul_Gillnet1</vt:lpstr>
      <vt:lpstr>ApD46_2023_Shu_Jul_Gillnet2</vt:lpstr>
      <vt:lpstr>ApD47_2023_Shu_Jul_Gillnet3</vt:lpstr>
      <vt:lpstr>ApD48_2023_Un_Jul_Seine1</vt:lpstr>
      <vt:lpstr>ApD49_2023_Un_Jul_Seine2</vt:lpstr>
      <vt:lpstr>ApD50_2023_Un_Jul_Seine3</vt:lpstr>
      <vt:lpstr>ApD51_2023_Un_Jul_Gillnet1</vt:lpstr>
      <vt:lpstr>ApD52_2023_Un_Jul_Gillnet2</vt:lpstr>
      <vt:lpstr>ApD53_2023_Un_Jul_Gillnet3</vt:lpstr>
      <vt:lpstr>ApD54_2023_Shu_Aug_Seine1</vt:lpstr>
      <vt:lpstr>ApD55_2023_Shu_Aug_Seine2</vt:lpstr>
      <vt:lpstr>ApD56_2023_Shu_Aug_Gillnet</vt:lpstr>
      <vt:lpstr>ApD57_2023_Un_Aug_Seine1</vt:lpstr>
      <vt:lpstr>ApD58_2023_Un_Aug_Seine2</vt:lpstr>
      <vt:lpstr>ApD59_2023_Un_Aug_Gillnet</vt:lpstr>
      <vt:lpstr>ApD60_2024_Shu_Jun_Seine1</vt:lpstr>
      <vt:lpstr>ApD61_2024_Shu_Jun_Seine2</vt:lpstr>
      <vt:lpstr>ApD62_2024_Shu_Jun_Seine3</vt:lpstr>
      <vt:lpstr>ApD63_2024_Shu_Jun_Seine4</vt:lpstr>
      <vt:lpstr>ApD64_2024_Shu_Jun_Gillnet</vt:lpstr>
      <vt:lpstr>ApD65_2024_Un_Jun_Seine1</vt:lpstr>
      <vt:lpstr>ApD66_2024_Un_Jun_Seine2</vt:lpstr>
      <vt:lpstr>ApD67_2024_Un_Jun_Seine3</vt:lpstr>
      <vt:lpstr>ApD68_2024_Un_Jun_Seine4</vt:lpstr>
      <vt:lpstr>ApD69_2024_Un_Jun_Gillnet1</vt:lpstr>
      <vt:lpstr>ApD70_2024_Un_Jun_Gillnet2</vt:lpstr>
      <vt:lpstr>ApD71_2024_Un_Jun_Gillnet3</vt:lpstr>
      <vt:lpstr>ApD72_2024_Un_Jun_Gillnet4</vt:lpstr>
      <vt:lpstr>ApD73_2024_Shu_Jul_Seine1</vt:lpstr>
      <vt:lpstr>ApD74_2024_Shu_Jul_Seine2</vt:lpstr>
      <vt:lpstr>ApD75_2024_Shu_Jul_Seine3</vt:lpstr>
      <vt:lpstr>ApD76_2024_Shu_Jul_Gillnet1</vt:lpstr>
      <vt:lpstr>ApD77_2024_Shu_Jul_Gillnet2</vt:lpstr>
      <vt:lpstr>ApD78_2024_Shu_Jul_Gillnet3</vt:lpstr>
      <vt:lpstr>ApD79_2024_Un_Jul_Seine1</vt:lpstr>
      <vt:lpstr>ApD80_2024_Un_Jul_Seine2</vt:lpstr>
      <vt:lpstr>ApD81_2024_Un_Jul_Seine3</vt:lpstr>
      <vt:lpstr>ApD82_2024_Un_Jul_Gillnet1</vt:lpstr>
      <vt:lpstr>ApD83_2024_Un_Jul_Gillnet2</vt:lpstr>
      <vt:lpstr>ApD84_2024_Un_Jul_Gillnet3</vt:lpstr>
      <vt:lpstr>ApE1_2022_Shu_Jun_Seine</vt:lpstr>
      <vt:lpstr>ApE2_2022_Shu_Jun</vt:lpstr>
      <vt:lpstr>ApE3_2022_Un_Jun_Seine</vt:lpstr>
      <vt:lpstr>ApE4_2022_Un_Jun_Gillnet</vt:lpstr>
      <vt:lpstr>ApE5_2022_Un_Jun</vt:lpstr>
      <vt:lpstr>ApE6_2022_Shu_Jul_Seine</vt:lpstr>
      <vt:lpstr>ApE7_2022_Shu_Jul_Gillnet</vt:lpstr>
      <vt:lpstr>ApE8_2022_Shu_Jul</vt:lpstr>
      <vt:lpstr>ApE9_2022_Un_Jul_Seine</vt:lpstr>
      <vt:lpstr>ApE10_2022_Un_Jul_Gillnet</vt:lpstr>
      <vt:lpstr>ApE11_2022_Un_Jul</vt:lpstr>
      <vt:lpstr>ApE12_2022_Jul</vt:lpstr>
      <vt:lpstr>ApE13_2022_Shu_Aug_Seine</vt:lpstr>
      <vt:lpstr>ApE14_2022_Un_Aug_Seine</vt:lpstr>
      <vt:lpstr>ApE15_2022_Aug</vt:lpstr>
      <vt:lpstr>ApE16_2023_Shu_Jun_Seine</vt:lpstr>
      <vt:lpstr>ApE17_2023_Shu_Jun</vt:lpstr>
      <vt:lpstr>ApE18_2023_Un_Jun_Seine</vt:lpstr>
      <vt:lpstr>ApE19_2023_Un_Jun_Gillnet</vt:lpstr>
      <vt:lpstr>ApE20_2023_Un_Jun</vt:lpstr>
      <vt:lpstr>ApE21_2023_Shu_Jul_Seine</vt:lpstr>
      <vt:lpstr>ApE22_2023_Shu_Jul_Gillnet</vt:lpstr>
      <vt:lpstr>ApE23_2023_Shu_Jul</vt:lpstr>
      <vt:lpstr>ApE24_2023_Un_Jul_Seine</vt:lpstr>
      <vt:lpstr>ApE25_2023_Un_Jul_Gillnet</vt:lpstr>
      <vt:lpstr>ApE26_2023_Un_Jul</vt:lpstr>
      <vt:lpstr>ApE27_2023_Jul</vt:lpstr>
      <vt:lpstr>ApE28_2023_Shu_Aug_Seine</vt:lpstr>
      <vt:lpstr>ApE29_2023_Shu_Aug</vt:lpstr>
      <vt:lpstr>ApE30_2023_Un_Aug_Seine</vt:lpstr>
      <vt:lpstr>ApE31_2023_Un_Aug</vt:lpstr>
      <vt:lpstr>ApE32_2023_Aug</vt:lpstr>
      <vt:lpstr>ApE33_2024_Shu_Jun_Seine</vt:lpstr>
      <vt:lpstr>ApE34_2024_Shu_Jun</vt:lpstr>
      <vt:lpstr>ApE35_2024_Un_Jun_Seine</vt:lpstr>
      <vt:lpstr>ApE36_2024_Un_Jun_Gillnet</vt:lpstr>
      <vt:lpstr>ApE37_2024_Un_Jun</vt:lpstr>
      <vt:lpstr>ApE38_2024_Shu_Jul_Seine</vt:lpstr>
      <vt:lpstr>ApE39_2024_Shu_Jul_Gillnet</vt:lpstr>
      <vt:lpstr>ApE40_2024_Shu_Jul</vt:lpstr>
      <vt:lpstr>ApE41_2024_Un_Jul_Seine</vt:lpstr>
      <vt:lpstr>ApE42_2024_Un_Jul_Gillnet</vt:lpstr>
      <vt:lpstr>ApE43_2024_Un_Jul</vt:lpstr>
      <vt:lpstr>ApE44_2024_Jul</vt:lpstr>
      <vt:lpstr>F1</vt:lpstr>
      <vt:lpstr>F2</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F44</vt:lpstr>
      <vt:lpstr>ApG1_Japan</vt:lpstr>
      <vt:lpstr>ApG2_Russia</vt:lpstr>
      <vt:lpstr>ApG3_Kotz</vt:lpstr>
      <vt:lpstr>ApG4_CWAK</vt:lpstr>
      <vt:lpstr>ApG5_Upper Yukon River</vt:lpstr>
      <vt:lpstr>ApG6_NPen_E</vt:lpstr>
      <vt:lpstr>ApG7_NPen_W</vt:lpstr>
      <vt:lpstr>ApG8_SPen</vt:lpstr>
      <vt:lpstr>ApG9_Kodiak</vt:lpstr>
      <vt:lpstr>ApG10_Cook Inlet</vt:lpstr>
      <vt:lpstr>ApG11_PWS</vt:lpstr>
      <vt:lpstr>ApG12_SEAK</vt:lpstr>
      <vt:lpstr>ApG13_BC_WA</vt:lpstr>
      <vt:lpstr>Table_1_WASSIP!_Hlk99790461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Dann, Tyler H (DFG)</dc:creator>
  <cp:lastModifiedBy>Dann, Tyler H (DFG)</cp:lastModifiedBy>
  <cp:lastPrinted>2025-07-14T20:41:29Z</cp:lastPrinted>
  <dcterms:created xsi:type="dcterms:W3CDTF">2022-11-15T18:26:06Z</dcterms:created>
  <dcterms:modified xsi:type="dcterms:W3CDTF">2025-12-24T19:41:08Z</dcterms:modified>
</cp:coreProperties>
</file>